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E:\ALCALDIA COMUNICACIONES\contrato publicidad\ROBERTO  MARIEL\word\"/>
    </mc:Choice>
  </mc:AlternateContent>
  <xr:revisionPtr revIDLastSave="0" documentId="13_ncr:1_{D57611BC-9977-453F-814F-9F73050C9758}" xr6:coauthVersionLast="47" xr6:coauthVersionMax="47" xr10:uidLastSave="{00000000-0000-0000-0000-000000000000}"/>
  <bookViews>
    <workbookView xWindow="-120" yWindow="-120" windowWidth="29040" windowHeight="15720" xr2:uid="{AA79406F-ED53-440D-BD5F-BC345E57B054}"/>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8" i="1" l="1"/>
  <c r="K17" i="1"/>
  <c r="E3" i="1"/>
  <c r="E4" i="1"/>
  <c r="K4" i="1" s="1"/>
  <c r="E5" i="1"/>
  <c r="E6" i="1"/>
  <c r="E7" i="1"/>
  <c r="E8" i="1"/>
  <c r="K8" i="1" s="1"/>
  <c r="E9" i="1"/>
  <c r="E10" i="1"/>
  <c r="E11" i="1"/>
  <c r="E12" i="1"/>
  <c r="E13" i="1"/>
  <c r="E14" i="1"/>
  <c r="E15" i="1"/>
  <c r="K3" i="1"/>
  <c r="J4" i="1"/>
  <c r="J5" i="1"/>
  <c r="J6" i="1"/>
  <c r="J7" i="1"/>
  <c r="J8" i="1"/>
  <c r="J9" i="1"/>
  <c r="J10" i="1"/>
  <c r="J11" i="1"/>
  <c r="J12" i="1"/>
  <c r="J13" i="1"/>
  <c r="J14" i="1"/>
  <c r="J15" i="1"/>
  <c r="J3" i="1"/>
  <c r="I4" i="1"/>
  <c r="I5" i="1"/>
  <c r="I6" i="1"/>
  <c r="I7" i="1"/>
  <c r="I8" i="1"/>
  <c r="I9" i="1"/>
  <c r="I10" i="1"/>
  <c r="I11" i="1"/>
  <c r="I12" i="1"/>
  <c r="I13" i="1"/>
  <c r="I14" i="1"/>
  <c r="I15" i="1"/>
  <c r="I3" i="1"/>
  <c r="G4" i="1"/>
  <c r="G5" i="1"/>
  <c r="G6" i="1"/>
  <c r="G7" i="1"/>
  <c r="G8" i="1"/>
  <c r="G9" i="1"/>
  <c r="G10" i="1"/>
  <c r="G11" i="1"/>
  <c r="G12" i="1"/>
  <c r="G13" i="1"/>
  <c r="G14" i="1"/>
  <c r="G15" i="1"/>
  <c r="G3" i="1"/>
  <c r="K12" i="1"/>
  <c r="K15" i="1" l="1"/>
  <c r="K11" i="1"/>
  <c r="K7" i="1"/>
  <c r="K10" i="1"/>
  <c r="G16" i="1"/>
  <c r="G18" i="1" s="1"/>
  <c r="I16" i="1"/>
  <c r="K14" i="1"/>
  <c r="K6" i="1"/>
  <c r="K13" i="1"/>
  <c r="K9" i="1"/>
  <c r="K5" i="1"/>
  <c r="I17" i="1"/>
  <c r="I18" i="1" s="1"/>
  <c r="E16" i="1"/>
  <c r="E17" i="1" s="1"/>
  <c r="K16" i="1" l="1"/>
  <c r="E18" i="1"/>
</calcChain>
</file>

<file path=xl/sharedStrings.xml><?xml version="1.0" encoding="utf-8"?>
<sst xmlns="http://schemas.openxmlformats.org/spreadsheetml/2006/main" count="32" uniqueCount="27">
  <si>
    <t>ITEMS</t>
  </si>
  <si>
    <t>ELEMENTOS</t>
  </si>
  <si>
    <t>UNIDADES</t>
  </si>
  <si>
    <t>VALOR UNIT</t>
  </si>
  <si>
    <t>VALOR TOTAL</t>
  </si>
  <si>
    <t>Telones en banner de 13 onzas tamaño de 1,50 de ancho por 7.00 de alto, Fachada Alcaldía, instalación en alturas.</t>
  </si>
  <si>
    <t xml:space="preserve">Telones en Banner de 13 onzas tamaño de 1.50 de ancho x 9.8 metros de alto logo 500 años. fachada Alcaldía </t>
  </si>
  <si>
    <t xml:space="preserve">Flyers distintas actividades, alcaldía al barrio y 500 años. elaborados en 4x0 tintas en propalcote de 150 gramos tamaño 22 x 14 </t>
  </si>
  <si>
    <t>Revistas conmemoración 500 años, impresos en full color en Propalcote, 150 gramos, caratula en propalcote de 300 gramos plastificado mate con reserva brillante en tamaño carta, de 50 páginas pegado en Hotmelt. y empaque en individual embalaje en cajas debidamente rotuladas</t>
  </si>
  <si>
    <t xml:space="preserve">Plegables en Propalcote, 150 gramos impresos a 4x4 tintas. plegados tamaño 23 x 44 </t>
  </si>
  <si>
    <t>Vallas impresas en banner de 13 onzas tamaños. Una valla (3 x4 metros), 2 4 x 3 metros) y 2 vallas de 5 x 2 metros instaladas</t>
  </si>
  <si>
    <t>Pendones en banner de 13 onzas celebración 500 años de 2x1.con acabado de ojetes o tubos</t>
  </si>
  <si>
    <t>Brandeo en Microperforado oficina secretaría de desarrollo contiene: (14 puertas en vidrio de 2.10 de alto por 1.05 de ancho cada una, y arcos fijos en la parte superior de un área de 2.50 de ancho por 1.50 de alto, una puerta de 2.00 de alto por 90 de ancho) 10 señalizaciones en acrílico de 3mm tamaño 35 x 18 como vinilo en espejo y 4 dilatadores información de oficinas)</t>
  </si>
  <si>
    <t>Arcos Metálicos de 6 mts ancho x 4 mts de alto brandeo en Banner, elaborado en tubo metálico cuadrado de pulgada x ensamblado e instalado conmemoración 500 años</t>
  </si>
  <si>
    <t>Tarjetas invitación en cartulina perlada impresas a full color con sobres, en el mismo material tamaño 12 x 17 conmemoración 500 años</t>
  </si>
  <si>
    <t>Vasos tipo Mugs.de porcelana de 16 onzas sublimados celebración 500 años</t>
  </si>
  <si>
    <t>Backing Metálico tamaño 3 mts x 2 mts con estructura metálica ajustable con estuche portable</t>
  </si>
  <si>
    <t>Bolsas tipo Cambrella tamaño 40 x 40 x 12 marcadas en DTF a full color 500 años y logos alcaldía marcadas por ambas caras</t>
  </si>
  <si>
    <t>VALOR PROMEDIO</t>
  </si>
  <si>
    <t>UNITARIO</t>
  </si>
  <si>
    <t>TOTAL</t>
  </si>
  <si>
    <t>MARIEL PUBLICIDAD</t>
  </si>
  <si>
    <t xml:space="preserve">SUBTOTAL </t>
  </si>
  <si>
    <t>IVA</t>
  </si>
  <si>
    <t xml:space="preserve">ANEXO No. 2 ANALISIS DE PRECIOS UNITARIOS </t>
  </si>
  <si>
    <t>ESKEMAS GRAFICOS</t>
  </si>
  <si>
    <t>INVERSIONES GLP.S.A.S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</si>
</sst>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b/>
      <sz val="10"/>
      <color theme="1"/>
      <name val="Calibri"/>
      <family val="2"/>
      <scheme val="minor"/>
    </font>
    <font>
      <b/>
      <sz val="11"/>
      <color rgb="FF000000"/>
      <name val="Calibri"/>
      <family val="2"/>
      <scheme val="minor"/>
    </font>
  </fonts>
  <fills count="7">
    <fill>
      <patternFill patternType="none"/>
    </fill>
    <fill>
      <patternFill patternType="gray125"/>
    </fill>
    <fill>
      <patternFill patternType="solid">
        <fgColor theme="3" tint="0.59999389629810485"/>
        <bgColor indexed="64"/>
      </patternFill>
    </fill>
    <fill>
      <patternFill patternType="solid">
        <fgColor rgb="FFA3DBFF"/>
        <bgColor indexed="64"/>
      </patternFill>
    </fill>
    <fill>
      <patternFill patternType="solid">
        <fgColor rgb="FF63A4F7"/>
        <bgColor indexed="64"/>
      </patternFill>
    </fill>
    <fill>
      <patternFill patternType="solid">
        <fgColor rgb="FF92D050"/>
        <bgColor indexed="64"/>
      </patternFill>
    </fill>
    <fill>
      <patternFill patternType="solid">
        <fgColor rgb="FF909EE6"/>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medium">
        <color rgb="FF008080"/>
      </right>
      <top/>
      <bottom style="medium">
        <color rgb="FF008080"/>
      </bottom>
      <diagonal/>
    </border>
    <border>
      <left style="medium">
        <color rgb="FF008080"/>
      </left>
      <right/>
      <top/>
      <bottom style="medium">
        <color rgb="FF008080"/>
      </bottom>
      <diagonal/>
    </border>
    <border>
      <left style="thin">
        <color indexed="64"/>
      </left>
      <right style="thin">
        <color indexed="64"/>
      </right>
      <top style="thin">
        <color indexed="64"/>
      </top>
      <bottom/>
      <diagonal/>
    </border>
    <border>
      <left/>
      <right style="medium">
        <color rgb="FF008080"/>
      </right>
      <top style="medium">
        <color rgb="FF008080"/>
      </top>
      <bottom/>
      <diagonal/>
    </border>
    <border>
      <left/>
      <right/>
      <top style="medium">
        <color rgb="FF008080"/>
      </top>
      <bottom/>
      <diagonal/>
    </border>
  </borders>
  <cellStyleXfs count="2">
    <xf numFmtId="0" fontId="0" fillId="0" borderId="0"/>
    <xf numFmtId="44" fontId="1" fillId="0" borderId="0" applyFont="0" applyFill="0" applyBorder="0" applyAlignment="0" applyProtection="0"/>
  </cellStyleXfs>
  <cellXfs count="36">
    <xf numFmtId="0" fontId="0" fillId="0" borderId="0" xfId="0"/>
    <xf numFmtId="44" fontId="0" fillId="0" borderId="1" xfId="1" applyFont="1" applyBorder="1"/>
    <xf numFmtId="44" fontId="0" fillId="0" borderId="6" xfId="1" applyFont="1" applyBorder="1"/>
    <xf numFmtId="0" fontId="0" fillId="0" borderId="1" xfId="0" applyFont="1" applyBorder="1"/>
    <xf numFmtId="0" fontId="0" fillId="0" borderId="4" xfId="0" applyFont="1" applyBorder="1" applyAlignment="1">
      <alignment vertical="center" wrapText="1"/>
    </xf>
    <xf numFmtId="0" fontId="0" fillId="0" borderId="5" xfId="0" applyFont="1" applyBorder="1" applyAlignment="1">
      <alignment horizontal="center" vertical="center" wrapText="1"/>
    </xf>
    <xf numFmtId="44" fontId="0" fillId="0" borderId="1" xfId="0" applyNumberFormat="1" applyFont="1" applyBorder="1"/>
    <xf numFmtId="3" fontId="0" fillId="0" borderId="5" xfId="0" applyNumberFormat="1" applyFont="1" applyBorder="1" applyAlignment="1">
      <alignment horizontal="center" vertical="center" wrapText="1"/>
    </xf>
    <xf numFmtId="0" fontId="3" fillId="0" borderId="4" xfId="0" applyFont="1" applyBorder="1" applyAlignment="1">
      <alignment vertical="center" wrapText="1"/>
    </xf>
    <xf numFmtId="0" fontId="3" fillId="0" borderId="6" xfId="0" applyFont="1" applyBorder="1" applyAlignment="1">
      <alignment horizontal="right" vertical="center" wrapText="1"/>
    </xf>
    <xf numFmtId="0" fontId="3" fillId="0" borderId="7" xfId="0" applyFont="1" applyBorder="1" applyAlignment="1">
      <alignment vertical="center" wrapText="1"/>
    </xf>
    <xf numFmtId="0" fontId="0" fillId="0" borderId="8" xfId="0" applyFont="1" applyBorder="1" applyAlignment="1">
      <alignment horizontal="center" vertical="center" wrapText="1"/>
    </xf>
    <xf numFmtId="0" fontId="4" fillId="0" borderId="1" xfId="0" applyFont="1" applyBorder="1" applyAlignment="1">
      <alignment horizontal="right" vertical="center"/>
    </xf>
    <xf numFmtId="0" fontId="0" fillId="0" borderId="1" xfId="0" applyFont="1" applyFill="1" applyBorder="1" applyAlignment="1">
      <alignment horizontal="right"/>
    </xf>
    <xf numFmtId="0" fontId="0" fillId="0" borderId="0" xfId="0" applyFont="1"/>
    <xf numFmtId="0" fontId="5" fillId="2" borderId="1" xfId="0" applyFont="1" applyFill="1" applyBorder="1" applyAlignment="1">
      <alignment vertical="center" wrapText="1"/>
    </xf>
    <xf numFmtId="0" fontId="5" fillId="0" borderId="1" xfId="0" applyFont="1" applyFill="1" applyBorder="1" applyAlignment="1">
      <alignment vertical="center" wrapText="1"/>
    </xf>
    <xf numFmtId="44" fontId="2" fillId="2" borderId="1" xfId="0" applyNumberFormat="1" applyFont="1" applyFill="1" applyBorder="1"/>
    <xf numFmtId="0" fontId="2" fillId="0" borderId="1" xfId="0" applyFont="1" applyBorder="1"/>
    <xf numFmtId="44" fontId="2" fillId="0" borderId="1" xfId="0" applyNumberFormat="1" applyFont="1" applyBorder="1"/>
    <xf numFmtId="44" fontId="2" fillId="0" borderId="1" xfId="1" applyFont="1" applyBorder="1"/>
    <xf numFmtId="0" fontId="2" fillId="2" borderId="2" xfId="0" applyFont="1" applyFill="1" applyBorder="1"/>
    <xf numFmtId="0" fontId="2" fillId="2" borderId="1" xfId="0" applyFont="1" applyFill="1" applyBorder="1"/>
    <xf numFmtId="0" fontId="2" fillId="5" borderId="0" xfId="0" applyFont="1" applyFill="1" applyBorder="1" applyAlignment="1">
      <alignment vertical="center"/>
    </xf>
    <xf numFmtId="0" fontId="2" fillId="5" borderId="0" xfId="0" applyFont="1" applyFill="1" applyBorder="1" applyAlignment="1">
      <alignment horizontal="left" vertical="center" indent="1"/>
    </xf>
    <xf numFmtId="0" fontId="2" fillId="6" borderId="0" xfId="0" applyFont="1" applyFill="1" applyBorder="1" applyAlignment="1">
      <alignment horizontal="left" indent="1"/>
    </xf>
    <xf numFmtId="0" fontId="2" fillId="3" borderId="0" xfId="0" applyFont="1" applyFill="1" applyAlignment="1">
      <alignment horizontal="left" indent="1"/>
    </xf>
    <xf numFmtId="0" fontId="2" fillId="4" borderId="1" xfId="0" applyFont="1" applyFill="1" applyBorder="1" applyAlignment="1">
      <alignment horizontal="left" indent="1"/>
    </xf>
    <xf numFmtId="0" fontId="2" fillId="4" borderId="2" xfId="0" applyFont="1" applyFill="1" applyBorder="1" applyAlignment="1">
      <alignment horizontal="left" indent="1"/>
    </xf>
    <xf numFmtId="0" fontId="2" fillId="2" borderId="1" xfId="0" applyFont="1" applyFill="1" applyBorder="1" applyAlignment="1">
      <alignment horizontal="center"/>
    </xf>
    <xf numFmtId="0" fontId="2" fillId="2" borderId="3" xfId="0" applyFont="1" applyFill="1" applyBorder="1" applyAlignment="1">
      <alignment horizontal="center"/>
    </xf>
    <xf numFmtId="0" fontId="2" fillId="4" borderId="3" xfId="0" applyFont="1" applyFill="1" applyBorder="1" applyAlignment="1">
      <alignment horizontal="center"/>
    </xf>
    <xf numFmtId="0" fontId="2" fillId="5" borderId="1" xfId="0" applyFont="1" applyFill="1" applyBorder="1" applyAlignment="1">
      <alignment horizontal="center"/>
    </xf>
    <xf numFmtId="0" fontId="2" fillId="6" borderId="1" xfId="0" applyFont="1" applyFill="1" applyBorder="1" applyAlignment="1">
      <alignment horizontal="center"/>
    </xf>
    <xf numFmtId="0" fontId="2" fillId="3" borderId="1" xfId="0" applyFont="1" applyFill="1" applyBorder="1" applyAlignment="1">
      <alignment horizontal="center"/>
    </xf>
    <xf numFmtId="0" fontId="0" fillId="0" borderId="0" xfId="0"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85DA4-81E7-4511-9744-66D9D3AA5447}">
  <dimension ref="A1:K20"/>
  <sheetViews>
    <sheetView tabSelected="1" topLeftCell="A13" workbookViewId="0">
      <selection activeCell="G17" sqref="G17"/>
    </sheetView>
  </sheetViews>
  <sheetFormatPr baseColWidth="10" defaultRowHeight="15" x14ac:dyDescent="0.25"/>
  <cols>
    <col min="1" max="1" width="7" customWidth="1"/>
    <col min="2" max="2" width="36.85546875" customWidth="1"/>
    <col min="4" max="4" width="14.85546875" customWidth="1"/>
    <col min="5" max="5" width="16.5703125" customWidth="1"/>
    <col min="6" max="6" width="16.42578125" customWidth="1"/>
    <col min="7" max="7" width="17" customWidth="1"/>
    <col min="8" max="8" width="15.5703125" customWidth="1"/>
    <col min="9" max="9" width="19.28515625" customWidth="1"/>
    <col min="10" max="10" width="15" customWidth="1"/>
    <col min="11" max="11" width="17.28515625" customWidth="1"/>
  </cols>
  <sheetData>
    <row r="1" spans="1:11" x14ac:dyDescent="0.25">
      <c r="A1" s="21" t="s">
        <v>24</v>
      </c>
      <c r="B1" s="22"/>
      <c r="C1" s="22"/>
      <c r="D1" s="27" t="s">
        <v>21</v>
      </c>
      <c r="E1" s="28"/>
      <c r="F1" s="24" t="s">
        <v>25</v>
      </c>
      <c r="G1" s="23"/>
      <c r="H1" s="25" t="s">
        <v>26</v>
      </c>
      <c r="I1" s="25"/>
      <c r="J1" s="26" t="s">
        <v>18</v>
      </c>
      <c r="K1" s="26"/>
    </row>
    <row r="2" spans="1:11" s="35" customFormat="1" x14ac:dyDescent="0.25">
      <c r="A2" s="29" t="s">
        <v>0</v>
      </c>
      <c r="B2" s="30" t="s">
        <v>1</v>
      </c>
      <c r="C2" s="30" t="s">
        <v>2</v>
      </c>
      <c r="D2" s="31" t="s">
        <v>3</v>
      </c>
      <c r="E2" s="31" t="s">
        <v>4</v>
      </c>
      <c r="F2" s="32" t="s">
        <v>3</v>
      </c>
      <c r="G2" s="32" t="s">
        <v>4</v>
      </c>
      <c r="H2" s="33" t="s">
        <v>3</v>
      </c>
      <c r="I2" s="33" t="s">
        <v>4</v>
      </c>
      <c r="J2" s="34" t="s">
        <v>19</v>
      </c>
      <c r="K2" s="34" t="s">
        <v>20</v>
      </c>
    </row>
    <row r="3" spans="1:11" ht="42.75" customHeight="1" thickBot="1" x14ac:dyDescent="0.3">
      <c r="A3" s="3">
        <v>1</v>
      </c>
      <c r="B3" s="4" t="s">
        <v>5</v>
      </c>
      <c r="C3" s="5">
        <v>2</v>
      </c>
      <c r="D3" s="1">
        <v>1000000</v>
      </c>
      <c r="E3" s="6">
        <f>D3*C3</f>
        <v>2000000</v>
      </c>
      <c r="F3" s="1">
        <v>1500000</v>
      </c>
      <c r="G3" s="6">
        <f>F3*C3</f>
        <v>3000000</v>
      </c>
      <c r="H3" s="1">
        <v>1100000</v>
      </c>
      <c r="I3" s="6">
        <f>H3*C3</f>
        <v>2200000</v>
      </c>
      <c r="J3" s="6">
        <f>(H3+F3+D3)/3</f>
        <v>1200000</v>
      </c>
      <c r="K3" s="6">
        <f>(E3+G3+I3)/3</f>
        <v>2400000</v>
      </c>
    </row>
    <row r="4" spans="1:11" ht="47.25" customHeight="1" thickBot="1" x14ac:dyDescent="0.3">
      <c r="A4" s="3">
        <v>2</v>
      </c>
      <c r="B4" s="4" t="s">
        <v>6</v>
      </c>
      <c r="C4" s="5">
        <v>2</v>
      </c>
      <c r="D4" s="1">
        <v>2000000</v>
      </c>
      <c r="E4" s="6">
        <f>D4*C4</f>
        <v>4000000</v>
      </c>
      <c r="F4" s="1">
        <v>2200000</v>
      </c>
      <c r="G4" s="6">
        <f>F4*C4</f>
        <v>4400000</v>
      </c>
      <c r="H4" s="1">
        <v>2000000</v>
      </c>
      <c r="I4" s="6">
        <f>H4*C4</f>
        <v>4000000</v>
      </c>
      <c r="J4" s="6">
        <f>(H4+F4+D4)/3</f>
        <v>2066666.6666666667</v>
      </c>
      <c r="K4" s="6">
        <f t="shared" ref="K4:K15" si="0">(E4+G4+I4)/3</f>
        <v>4133333.3333333335</v>
      </c>
    </row>
    <row r="5" spans="1:11" ht="60.75" customHeight="1" thickBot="1" x14ac:dyDescent="0.3">
      <c r="A5" s="3">
        <v>3</v>
      </c>
      <c r="B5" s="4" t="s">
        <v>7</v>
      </c>
      <c r="C5" s="7">
        <v>30000</v>
      </c>
      <c r="D5" s="1">
        <v>135</v>
      </c>
      <c r="E5" s="6">
        <f>D5*C5</f>
        <v>4050000</v>
      </c>
      <c r="F5" s="1">
        <v>300</v>
      </c>
      <c r="G5" s="6">
        <f>F5*C5</f>
        <v>9000000</v>
      </c>
      <c r="H5" s="1">
        <v>250</v>
      </c>
      <c r="I5" s="6">
        <f>H5*C5</f>
        <v>7500000</v>
      </c>
      <c r="J5" s="6">
        <f>(H5+F5+D5)/3</f>
        <v>228.33333333333334</v>
      </c>
      <c r="K5" s="6">
        <f t="shared" si="0"/>
        <v>6850000</v>
      </c>
    </row>
    <row r="6" spans="1:11" ht="68.25" customHeight="1" thickBot="1" x14ac:dyDescent="0.3">
      <c r="A6" s="3">
        <v>4</v>
      </c>
      <c r="B6" s="4" t="s">
        <v>8</v>
      </c>
      <c r="C6" s="7">
        <v>6000</v>
      </c>
      <c r="D6" s="1">
        <v>8601</v>
      </c>
      <c r="E6" s="6">
        <f>D6*C6</f>
        <v>51606000</v>
      </c>
      <c r="F6" s="1">
        <v>9300</v>
      </c>
      <c r="G6" s="6">
        <f>F6*C6</f>
        <v>55800000</v>
      </c>
      <c r="H6" s="1">
        <v>7800</v>
      </c>
      <c r="I6" s="6">
        <f>H6*C6</f>
        <v>46800000</v>
      </c>
      <c r="J6" s="6">
        <f>(H6+F6+D6)/3</f>
        <v>8567</v>
      </c>
      <c r="K6" s="6">
        <f t="shared" si="0"/>
        <v>51402000</v>
      </c>
    </row>
    <row r="7" spans="1:11" ht="45.75" customHeight="1" thickBot="1" x14ac:dyDescent="0.3">
      <c r="A7" s="3">
        <v>5</v>
      </c>
      <c r="B7" s="4" t="s">
        <v>9</v>
      </c>
      <c r="C7" s="7">
        <v>10000</v>
      </c>
      <c r="D7" s="1">
        <v>150</v>
      </c>
      <c r="E7" s="6">
        <f>D7*C7</f>
        <v>1500000</v>
      </c>
      <c r="F7" s="1">
        <v>330</v>
      </c>
      <c r="G7" s="6">
        <f>F7*C7</f>
        <v>3300000</v>
      </c>
      <c r="H7" s="1">
        <v>300</v>
      </c>
      <c r="I7" s="6">
        <f>H7*C7</f>
        <v>3000000</v>
      </c>
      <c r="J7" s="6">
        <f>(H7+F7+D7)/3</f>
        <v>260</v>
      </c>
      <c r="K7" s="6">
        <f t="shared" si="0"/>
        <v>2600000</v>
      </c>
    </row>
    <row r="8" spans="1:11" ht="52.5" customHeight="1" thickBot="1" x14ac:dyDescent="0.3">
      <c r="A8" s="3">
        <v>6</v>
      </c>
      <c r="B8" s="8" t="s">
        <v>10</v>
      </c>
      <c r="C8" s="5">
        <v>5</v>
      </c>
      <c r="D8" s="1">
        <v>1200000</v>
      </c>
      <c r="E8" s="6">
        <f>D8*C8</f>
        <v>6000000</v>
      </c>
      <c r="F8" s="1">
        <v>1300000</v>
      </c>
      <c r="G8" s="6">
        <f>F8*C8</f>
        <v>6500000</v>
      </c>
      <c r="H8" s="1">
        <v>1200000</v>
      </c>
      <c r="I8" s="6">
        <f>H8*C8</f>
        <v>6000000</v>
      </c>
      <c r="J8" s="6">
        <f>(H8+F8+D8)/3</f>
        <v>1233333.3333333333</v>
      </c>
      <c r="K8" s="6">
        <f t="shared" si="0"/>
        <v>6166666.666666667</v>
      </c>
    </row>
    <row r="9" spans="1:11" ht="35.25" customHeight="1" thickBot="1" x14ac:dyDescent="0.3">
      <c r="A9" s="3">
        <v>7</v>
      </c>
      <c r="B9" s="4" t="s">
        <v>11</v>
      </c>
      <c r="C9" s="5">
        <v>50</v>
      </c>
      <c r="D9" s="1">
        <v>60000</v>
      </c>
      <c r="E9" s="6">
        <f>D9*C9</f>
        <v>3000000</v>
      </c>
      <c r="F9" s="1">
        <v>80000</v>
      </c>
      <c r="G9" s="6">
        <f>F9*C9</f>
        <v>4000000</v>
      </c>
      <c r="H9" s="1">
        <v>65000</v>
      </c>
      <c r="I9" s="6">
        <f>H9*C9</f>
        <v>3250000</v>
      </c>
      <c r="J9" s="6">
        <f>(H9+F9+D9)/3</f>
        <v>68333.333333333328</v>
      </c>
      <c r="K9" s="6">
        <f t="shared" si="0"/>
        <v>3416666.6666666665</v>
      </c>
    </row>
    <row r="10" spans="1:11" ht="51.75" customHeight="1" thickBot="1" x14ac:dyDescent="0.3">
      <c r="A10" s="3">
        <v>8</v>
      </c>
      <c r="B10" s="4" t="s">
        <v>12</v>
      </c>
      <c r="C10" s="5">
        <v>1</v>
      </c>
      <c r="D10" s="1">
        <v>4800000</v>
      </c>
      <c r="E10" s="6">
        <f>D10*C10</f>
        <v>4800000</v>
      </c>
      <c r="F10" s="1">
        <v>4900000</v>
      </c>
      <c r="G10" s="6">
        <f>F10*C10</f>
        <v>4900000</v>
      </c>
      <c r="H10" s="1">
        <v>3900000</v>
      </c>
      <c r="I10" s="6">
        <f>H10*C10</f>
        <v>3900000</v>
      </c>
      <c r="J10" s="6">
        <f>(H10+F10+D10)/3</f>
        <v>4533333.333333333</v>
      </c>
      <c r="K10" s="6">
        <f t="shared" si="0"/>
        <v>4533333.333333333</v>
      </c>
    </row>
    <row r="11" spans="1:11" ht="51.75" customHeight="1" thickBot="1" x14ac:dyDescent="0.3">
      <c r="A11" s="3">
        <v>9</v>
      </c>
      <c r="B11" s="4" t="s">
        <v>13</v>
      </c>
      <c r="C11" s="5">
        <v>1</v>
      </c>
      <c r="D11" s="1">
        <v>6500000</v>
      </c>
      <c r="E11" s="6">
        <f>D11*C11</f>
        <v>6500000</v>
      </c>
      <c r="F11" s="1">
        <v>7200000</v>
      </c>
      <c r="G11" s="6">
        <f>F11*C11</f>
        <v>7200000</v>
      </c>
      <c r="H11" s="1">
        <v>7000000</v>
      </c>
      <c r="I11" s="6">
        <f>H11*C11</f>
        <v>7000000</v>
      </c>
      <c r="J11" s="6">
        <f>(H11+F11+D11)/3</f>
        <v>6900000</v>
      </c>
      <c r="K11" s="6">
        <f t="shared" si="0"/>
        <v>6900000</v>
      </c>
    </row>
    <row r="12" spans="1:11" ht="36.75" customHeight="1" thickBot="1" x14ac:dyDescent="0.3">
      <c r="A12" s="3">
        <v>10</v>
      </c>
      <c r="B12" s="4" t="s">
        <v>14</v>
      </c>
      <c r="C12" s="5">
        <v>500</v>
      </c>
      <c r="D12" s="1">
        <v>1500</v>
      </c>
      <c r="E12" s="6">
        <f>D12*C12</f>
        <v>750000</v>
      </c>
      <c r="F12" s="1">
        <v>2600</v>
      </c>
      <c r="G12" s="6">
        <f>F12*C12</f>
        <v>1300000</v>
      </c>
      <c r="H12" s="1">
        <v>1200</v>
      </c>
      <c r="I12" s="6">
        <f>H12*C12</f>
        <v>600000</v>
      </c>
      <c r="J12" s="6">
        <f>(H12+F12+D12)/3</f>
        <v>1766.6666666666667</v>
      </c>
      <c r="K12" s="6">
        <f t="shared" si="0"/>
        <v>883333.33333333337</v>
      </c>
    </row>
    <row r="13" spans="1:11" ht="28.5" customHeight="1" thickBot="1" x14ac:dyDescent="0.3">
      <c r="A13" s="3">
        <v>11</v>
      </c>
      <c r="B13" s="8" t="s">
        <v>15</v>
      </c>
      <c r="C13" s="5">
        <v>200</v>
      </c>
      <c r="D13" s="1">
        <v>12000</v>
      </c>
      <c r="E13" s="6">
        <f>D13*C13</f>
        <v>2400000</v>
      </c>
      <c r="F13" s="1">
        <v>29000</v>
      </c>
      <c r="G13" s="6">
        <f>F13*C13</f>
        <v>5800000</v>
      </c>
      <c r="H13" s="1">
        <v>12000</v>
      </c>
      <c r="I13" s="6">
        <f>H13*C13</f>
        <v>2400000</v>
      </c>
      <c r="J13" s="6">
        <f>(H13+F13+D13)/3</f>
        <v>17666.666666666668</v>
      </c>
      <c r="K13" s="6">
        <f t="shared" si="0"/>
        <v>3533333.3333333335</v>
      </c>
    </row>
    <row r="14" spans="1:11" ht="40.5" customHeight="1" thickBot="1" x14ac:dyDescent="0.3">
      <c r="A14" s="3">
        <v>12</v>
      </c>
      <c r="B14" s="8" t="s">
        <v>16</v>
      </c>
      <c r="C14" s="5">
        <v>1</v>
      </c>
      <c r="D14" s="1">
        <v>1800000</v>
      </c>
      <c r="E14" s="6">
        <f>D14*C14</f>
        <v>1800000</v>
      </c>
      <c r="F14" s="1">
        <v>1600000</v>
      </c>
      <c r="G14" s="6">
        <f>F14*C14</f>
        <v>1600000</v>
      </c>
      <c r="H14" s="1">
        <v>1600000</v>
      </c>
      <c r="I14" s="6">
        <f>H14*C14</f>
        <v>1600000</v>
      </c>
      <c r="J14" s="6">
        <f>(H14+F14+D14)/3</f>
        <v>1666666.6666666667</v>
      </c>
      <c r="K14" s="6">
        <f t="shared" si="0"/>
        <v>1666666.6666666667</v>
      </c>
    </row>
    <row r="15" spans="1:11" ht="27" customHeight="1" x14ac:dyDescent="0.25">
      <c r="A15" s="9">
        <v>13</v>
      </c>
      <c r="B15" s="10" t="s">
        <v>17</v>
      </c>
      <c r="C15" s="11">
        <v>300</v>
      </c>
      <c r="D15" s="2">
        <v>12000</v>
      </c>
      <c r="E15" s="6">
        <f>D15*C15</f>
        <v>3600000</v>
      </c>
      <c r="F15" s="2">
        <v>11740</v>
      </c>
      <c r="G15" s="6">
        <f>F15*C15</f>
        <v>3522000</v>
      </c>
      <c r="H15" s="2">
        <v>12000</v>
      </c>
      <c r="I15" s="6">
        <f>H15*C15</f>
        <v>3600000</v>
      </c>
      <c r="J15" s="6">
        <f>(H15+F15+D15)/3</f>
        <v>11913.333333333334</v>
      </c>
      <c r="K15" s="6">
        <f t="shared" si="0"/>
        <v>3574000</v>
      </c>
    </row>
    <row r="16" spans="1:11" x14ac:dyDescent="0.25">
      <c r="A16" s="12">
        <v>14</v>
      </c>
      <c r="B16" s="15" t="s">
        <v>22</v>
      </c>
      <c r="C16" s="3"/>
      <c r="D16" s="3"/>
      <c r="E16" s="17">
        <f>SUM(E3:E15)</f>
        <v>92006000</v>
      </c>
      <c r="F16" s="19"/>
      <c r="G16" s="17">
        <f>SUM(G3:G15)</f>
        <v>110322000</v>
      </c>
      <c r="H16" s="20"/>
      <c r="I16" s="17">
        <f>SUM(I3:I15)</f>
        <v>91850000</v>
      </c>
      <c r="J16" s="18"/>
      <c r="K16" s="17">
        <f>SUM(K3:K15)</f>
        <v>98059333.333333343</v>
      </c>
    </row>
    <row r="17" spans="1:11" x14ac:dyDescent="0.25">
      <c r="A17" s="13">
        <v>15</v>
      </c>
      <c r="B17" s="16" t="s">
        <v>23</v>
      </c>
      <c r="C17" s="3"/>
      <c r="D17" s="3"/>
      <c r="E17" s="6">
        <f>E16*19%</f>
        <v>17481140</v>
      </c>
      <c r="F17" s="3"/>
      <c r="G17" s="3">
        <v>0</v>
      </c>
      <c r="H17" s="3"/>
      <c r="I17" s="6">
        <f>I16*19%</f>
        <v>17451500</v>
      </c>
      <c r="J17" s="3"/>
      <c r="K17" s="6">
        <f>(I17+E17)/3</f>
        <v>11644213.333333334</v>
      </c>
    </row>
    <row r="18" spans="1:11" x14ac:dyDescent="0.25">
      <c r="A18" s="13">
        <v>16</v>
      </c>
      <c r="B18" s="15" t="s">
        <v>20</v>
      </c>
      <c r="C18" s="3"/>
      <c r="D18" s="3"/>
      <c r="E18" s="17">
        <f>SUM(E16:E17)</f>
        <v>109487140</v>
      </c>
      <c r="F18" s="18"/>
      <c r="G18" s="17">
        <f>SUM(G16:G17)</f>
        <v>110322000</v>
      </c>
      <c r="H18" s="18"/>
      <c r="I18" s="17">
        <f>SUM(I16:I17)</f>
        <v>109301500</v>
      </c>
      <c r="J18" s="18"/>
      <c r="K18" s="17">
        <f>SUM(K16:K17)</f>
        <v>109703546.66666667</v>
      </c>
    </row>
    <row r="19" spans="1:11" x14ac:dyDescent="0.25">
      <c r="A19" s="14"/>
      <c r="B19" s="14"/>
      <c r="C19" s="14"/>
      <c r="D19" s="14"/>
      <c r="E19" s="14"/>
      <c r="F19" s="14"/>
      <c r="G19" s="14"/>
      <c r="H19" s="14"/>
      <c r="I19" s="14"/>
      <c r="J19" s="14"/>
      <c r="K19" s="14"/>
    </row>
    <row r="20" spans="1:11" x14ac:dyDescent="0.25">
      <c r="A20" s="14"/>
      <c r="B20" s="14"/>
      <c r="C20" s="14"/>
      <c r="D20" s="14"/>
      <c r="E20" s="14"/>
      <c r="F20" s="14"/>
      <c r="G20" s="14"/>
      <c r="H20" s="14"/>
      <c r="I20" s="14"/>
      <c r="J20" s="14"/>
      <c r="K20" s="1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KELLY</dc:creator>
  <cp:lastModifiedBy>KELLY</cp:lastModifiedBy>
  <dcterms:created xsi:type="dcterms:W3CDTF">2025-07-21T14:21:47Z</dcterms:created>
  <dcterms:modified xsi:type="dcterms:W3CDTF">2025-07-21T17:37:23Z</dcterms:modified>
</cp:coreProperties>
</file>