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ato Propuesta Económica" sheetId="1" r:id="rId4"/>
  </sheets>
  <definedNames/>
  <calcPr/>
  <extLst>
    <ext uri="GoogleSheetsCustomDataVersion2">
      <go:sheetsCustomData xmlns:go="http://customooxmlschemas.google.com/" r:id="rId5" roundtripDataChecksum="bskgyLDwDvnchCL7P1+MvThNvIqTRt6bj2ynNbodUng="/>
    </ext>
  </extLst>
</workbook>
</file>

<file path=xl/sharedStrings.xml><?xml version="1.0" encoding="utf-8"?>
<sst xmlns="http://schemas.openxmlformats.org/spreadsheetml/2006/main" count="67" uniqueCount="61">
  <si>
    <t>FORMATO 11 - PROPUESTA ECONÓMICA</t>
  </si>
  <si>
    <t>Presento a continuación mi propuesta económica en pesos colombianos que incluye: IVA, Costos Directos y otros, F.M., Impuestos, Tasas y demás contribuciones a que hubiere lugar, que le apliquen al Contrato de Interventoría:</t>
  </si>
  <si>
    <t>INTERVENTORÍA INTEGRAL (TÉCNICA, ADMINISTRATIVA, FINANCIERA, CONTABLE, AMBIENTAL, SOCIAL Y LEGAL) AL CONTRATO DE OBRA QUE TIENE POR OBJETO “EJECUTAR POR EL SISTEMA DE PRECIOS UNITARIOS SIN FÓRMULA DE REAJUSTE LA CONSTRUCCIÓN Y PUESTA EN FUNCIONAMIENTO DE LA INSTITUCIÓN EDUCATIVA DISTRITAL ALTOS DE EGIPTO, UBICADA EN LA LOCALIDAD LA CANDELARIA, DE LA CIUDAD DE BOGOTÁ D.C. DE ACUERDO CON LOS PLANOS Y ESPECIFICACIONES ENTREGADOS POR LA EMPRESA DE RENOVACIÓN Y DESARROLLO URBANO DE BOGOTÁ.”.</t>
  </si>
  <si>
    <t>PERSONAL PROFESIONAL - ESPECIALISTAS</t>
  </si>
  <si>
    <t>PERSONAL PROFESIONAL - ESPECIALISTAS
(Deberá relacionar todos los profesionales y especialistas exigidos en el Numeral 20. del ANEXO TÉCNICO)</t>
  </si>
  <si>
    <t xml:space="preserve">(A)
CANTIDAD
</t>
  </si>
  <si>
    <t xml:space="preserve">(B)
SUELDO MES BÁSICO
</t>
  </si>
  <si>
    <t xml:space="preserve">(C)
% DEDICACIÓN
</t>
  </si>
  <si>
    <t xml:space="preserve">(D)
F.M. %
</t>
  </si>
  <si>
    <t xml:space="preserve">(AxBxCxD)=E
VALOR MES 
</t>
  </si>
  <si>
    <t xml:space="preserve">(F)
No. DE MESES
</t>
  </si>
  <si>
    <t xml:space="preserve"> (ExF)
TOTAL PARCIAL</t>
  </si>
  <si>
    <t>Director de Interventoría</t>
  </si>
  <si>
    <t>Residente Técnico de Interventoría (Ingeniero Civil)</t>
  </si>
  <si>
    <t>Residente Técnico de Interventoría (Arquitecto)</t>
  </si>
  <si>
    <t>Residente Administrativo de Interventoría</t>
  </si>
  <si>
    <t>Especialista Estructural</t>
  </si>
  <si>
    <t>Especialista Eléctrico (Diseñador de redes eléctricas, iluminación y voz y datos)</t>
  </si>
  <si>
    <t>Especialista Hidrosanitario (Diseñador de redes, red de protección,incendios y gas)</t>
  </si>
  <si>
    <t>Especialista Ambiental</t>
  </si>
  <si>
    <t>Especialista en Geotecnia</t>
  </si>
  <si>
    <t>Especialista Forestal</t>
  </si>
  <si>
    <t>Profesional Costos, Presupuestos y Programación</t>
  </si>
  <si>
    <t>Profesional en Seguridad y Salud en el Trabajo
(Seguridad Industrial)</t>
  </si>
  <si>
    <t>Trabajador Social</t>
  </si>
  <si>
    <t>Asesor Jurídico</t>
  </si>
  <si>
    <t>Supervisor técnico independiente</t>
  </si>
  <si>
    <t>Residente Auxiliar Supervisión Técnica Independiente</t>
  </si>
  <si>
    <t>SUBTOTAL COSTO PERSONAL PROFESIONAL - ESPECIALISTAS (1)</t>
  </si>
  <si>
    <t>PERSONAL TÉCNICO</t>
  </si>
  <si>
    <t xml:space="preserve">(ExF)
TOTAL PARCIAL </t>
  </si>
  <si>
    <t xml:space="preserve">Inspector de Interventoria </t>
  </si>
  <si>
    <t>Topografo</t>
  </si>
  <si>
    <t>Cadenero</t>
  </si>
  <si>
    <t>SUBTOTAL PERSONAL TÉCNICO (2)</t>
  </si>
  <si>
    <t>*COSTOS INDIRECTOS</t>
  </si>
  <si>
    <t>UNIDAD</t>
  </si>
  <si>
    <t xml:space="preserve">(G)
VALOR UNITARIO
</t>
  </si>
  <si>
    <t xml:space="preserve">(H)
CANTIDAD
</t>
  </si>
  <si>
    <t xml:space="preserve">(I)
No. DE MESES
</t>
  </si>
  <si>
    <t xml:space="preserve">(J)
INCIDENCIA
</t>
  </si>
  <si>
    <t xml:space="preserve">(GxHxIxJ) = K
COSTO PARCIAL 
</t>
  </si>
  <si>
    <t>ENSAYOS DE LABORATORIO</t>
  </si>
  <si>
    <t>GLB</t>
  </si>
  <si>
    <t xml:space="preserve">EQUIPO DE TOPOGRAFÍA. ESTACIÓN TOTAL, Precisión lineal ≤ (2 mm + 2 ppm x D), precisión angular ≤ 3". Y NIVEL electrónico o automático óptico (lectura de 3 hilos) Incluye todos los accesorios. TARIFA MES </t>
  </si>
  <si>
    <t>MES</t>
  </si>
  <si>
    <t xml:space="preserve">ALQUILER DE VEHICULO: CAMPERO, PICK-UP, CAMIONETA, CAMION O SIMILAR MAYOR A 2000cc DE CILINDRADA, MODELO 2014 A 2011. 75% DE LA TARIFA ESTABLECIDA. INCLUYE TODOS LOS COSTOS DE OPERACIÓN Y MANTENIMIENTO EXCEPTO EL SALARIO DEL CONDUCTOR.  - NO MODIFICABLES </t>
  </si>
  <si>
    <t>DÍA</t>
  </si>
  <si>
    <t>SUBTOTAL COSTOS INDIRECTOS (3)</t>
  </si>
  <si>
    <r>
      <rPr>
        <rFont val="Arial"/>
        <b/>
        <color theme="1"/>
        <sz val="11.0"/>
      </rPr>
      <t>*NOTA:</t>
    </r>
    <r>
      <rPr>
        <rFont val="Arial"/>
        <b val="0"/>
        <color theme="1"/>
        <sz val="11.0"/>
      </rPr>
      <t xml:space="preserve"> Debe contener lo m</t>
    </r>
    <r>
      <rPr>
        <rFont val="Arial"/>
        <b val="0"/>
        <color rgb="FF0000FF"/>
        <sz val="11.0"/>
      </rPr>
      <t>í</t>
    </r>
    <r>
      <rPr>
        <rFont val="Arial"/>
        <b val="0"/>
        <color theme="1"/>
        <sz val="11.0"/>
      </rPr>
      <t xml:space="preserve">nimo establecido en el ANEXO 4 - COSTEO INTERVENTORÍA </t>
    </r>
  </si>
  <si>
    <t>TOTAL: 1 + 2 + 3 (Valor Sin Iva)</t>
  </si>
  <si>
    <t>PROYECTO</t>
  </si>
  <si>
    <t xml:space="preserve">(L)
VALOR SIN IVA 
</t>
  </si>
  <si>
    <t xml:space="preserve">(M)
VALOR IVA
</t>
  </si>
  <si>
    <t xml:space="preserve">(L + M) = N
VALOR TOTAL
</t>
  </si>
  <si>
    <t xml:space="preserve"> INTERVENTORÍA INTEGRAL LA CONSTRUCCIÓN Y PUESTA EN FUNCIONAMIENTO DE LA INSTITUCIÓN EDUCATIVA DISTRITAL ALTOS DE EGIPTO, UBICADA EN LA LOCALIDAD LA CANDELARIA</t>
  </si>
  <si>
    <t xml:space="preserve">(N) VALOR TOTAL DE LA PROPUESTA DE INTERVENTORÍA 
</t>
  </si>
  <si>
    <t>PRESUPUESTO OFICIAL PROCESO DE INTERVENTORÍA</t>
  </si>
  <si>
    <r>
      <rPr>
        <rFont val="Arial"/>
        <b/>
        <color rgb="FF000000"/>
        <sz val="11.0"/>
      </rPr>
      <t xml:space="preserve">NOTA 1: </t>
    </r>
    <r>
      <rPr>
        <rFont val="Arial"/>
        <color rgb="FF000000"/>
        <sz val="11.0"/>
      </rPr>
      <t xml:space="preserve">Todos los valores de la Propuesta Económica deberán estar ajustados al peso sin centavos, caso contrario la EMPRESA procederá a ajustar el valor que no lo esté, redondeándolo por exceso o por defecto al peso.
</t>
    </r>
    <r>
      <rPr>
        <rFont val="Arial"/>
        <b/>
        <color rgb="FF000000"/>
        <sz val="11.0"/>
      </rPr>
      <t>NOTA 2:</t>
    </r>
    <r>
      <rPr>
        <rFont val="Arial"/>
        <color rgb="FF000000"/>
        <sz val="11.0"/>
      </rPr>
      <t xml:space="preserve"> Será causal de rechazo cuando no se presente la propuesta económica o la misma esté incompleta o no contenga lo solicitado en el formato de propuesta económica.
</t>
    </r>
    <r>
      <rPr>
        <rFont val="Arial"/>
        <b/>
        <color rgb="FF000000"/>
        <sz val="11.0"/>
      </rPr>
      <t xml:space="preserve">NOTA 3: </t>
    </r>
    <r>
      <rPr>
        <rFont val="Arial"/>
        <color rgb="FF000000"/>
        <sz val="11.0"/>
      </rPr>
      <t xml:space="preserve">Será causal de rechazo cuando el valor total de la propuesta o el obtenido de la corrección aritmética, o el obtenido de aproximaciones si hay lugar a estas y de corrección aritmética, o el obtenido de aproximaciones, sea menor al 90 % del valor total del presupuesto estimado para la presente invitación
</t>
    </r>
    <r>
      <rPr>
        <rFont val="Arial"/>
        <b/>
        <color rgb="FF000000"/>
        <sz val="11.0"/>
      </rPr>
      <t>NOTA 4:</t>
    </r>
    <r>
      <rPr>
        <rFont val="Arial"/>
        <color rgb="FF000000"/>
        <sz val="11.0"/>
      </rPr>
      <t xml:space="preserve"> Será causal de rechazo cuando el valor total de la propuesta o el obtenido de la corrección aritmética, o el obtenido de aproximaciones si hay lugar a estas, sea superior al valor total del presupuesto estimado para la presente invitación.
</t>
    </r>
    <r>
      <rPr>
        <rFont val="Arial"/>
        <b/>
        <color rgb="FF000000"/>
        <sz val="11.0"/>
      </rPr>
      <t xml:space="preserve">NOTA 5: </t>
    </r>
    <r>
      <rPr>
        <rFont val="Arial"/>
        <color rgb="FF000000"/>
        <sz val="11.0"/>
      </rPr>
      <t xml:space="preserve">Los valores diligenciados en la columna </t>
    </r>
    <r>
      <rPr>
        <rFont val="Arial"/>
        <color rgb="FF000000"/>
        <sz val="11.0"/>
      </rPr>
      <t>denominada</t>
    </r>
    <r>
      <rPr>
        <rFont val="Arial"/>
        <color rgb="FF000000"/>
        <sz val="11.0"/>
      </rPr>
      <t>: "</t>
    </r>
    <r>
      <rPr>
        <rFont val="Arial"/>
        <color rgb="FF000000"/>
        <sz val="11.0"/>
      </rPr>
      <t xml:space="preserve">(B). </t>
    </r>
    <r>
      <rPr>
        <rFont val="Arial"/>
        <color rgb="FF000000"/>
        <sz val="11.0"/>
      </rPr>
      <t xml:space="preserve">SUELDO MES BÁSICO" para PERSONAL PROFESIONAL - ESPECIALISTAS y PERSONAL TÉCNICO,  deberán estar en un rango entre el </t>
    </r>
    <r>
      <rPr>
        <rFont val="Arial"/>
        <b/>
        <color rgb="FF000000"/>
        <sz val="11.0"/>
      </rPr>
      <t xml:space="preserve">90% y el 110% </t>
    </r>
    <r>
      <rPr>
        <rFont val="Arial"/>
        <color rgb="FF000000"/>
        <sz val="11.0"/>
      </rPr>
      <t xml:space="preserve">respecto a los valores </t>
    </r>
    <r>
      <rPr>
        <rFont val="Arial"/>
        <color rgb="FF000000"/>
        <sz val="11.0"/>
      </rPr>
      <t xml:space="preserve">respectivos, </t>
    </r>
    <r>
      <rPr>
        <rFont val="Arial"/>
        <color rgb="FF000000"/>
        <sz val="11.0"/>
      </rPr>
      <t xml:space="preserve">indicados en el </t>
    </r>
    <r>
      <rPr>
        <rFont val="Arial"/>
        <b/>
        <color rgb="FF000000"/>
        <sz val="11.0"/>
      </rPr>
      <t>ANEXO 4.- ESTUDIO DE MERCADO- COSTEO INTERVENTORÍA</t>
    </r>
    <r>
      <rPr>
        <rFont val="Arial"/>
        <color rgb="FF000000"/>
        <sz val="11.0"/>
      </rPr>
      <t>. En caso de que alg</t>
    </r>
    <r>
      <rPr>
        <rFont val="Arial"/>
        <color rgb="FF000000"/>
        <sz val="11.0"/>
      </rPr>
      <t>ú</t>
    </r>
    <r>
      <rPr>
        <rFont val="Arial"/>
        <color rgb="FF000000"/>
        <sz val="11.0"/>
      </rPr>
      <t>n valor no se encuentre dentro del rango antes señalado,</t>
    </r>
    <r>
      <rPr>
        <rFont val="Arial"/>
        <color rgb="FF000000"/>
        <sz val="11.0"/>
      </rPr>
      <t xml:space="preserve"> estará</t>
    </r>
    <r>
      <rPr>
        <rFont val="Arial"/>
        <color rgb="FF000000"/>
        <sz val="11.0"/>
      </rPr>
      <t xml:space="preserve"> incurso en  CAUSALES DE RECHAZO.
</t>
    </r>
    <r>
      <rPr>
        <rFont val="Arial"/>
        <b/>
        <color rgb="FF000000"/>
        <sz val="11.0"/>
      </rPr>
      <t xml:space="preserve">NOTA 6: </t>
    </r>
    <r>
      <rPr>
        <rFont val="Arial"/>
        <color rgb="FF000000"/>
        <sz val="11.0"/>
      </rPr>
      <t xml:space="preserve">No podrán MODIFICARSE los valores establecidos en las Columnas </t>
    </r>
    <r>
      <rPr>
        <rFont val="Arial"/>
        <color rgb="FF000000"/>
        <sz val="11.0"/>
      </rPr>
      <t>denominadas</t>
    </r>
    <r>
      <rPr>
        <rFont val="Arial"/>
        <color rgb="FF000000"/>
        <sz val="11.0"/>
      </rPr>
      <t>: "</t>
    </r>
    <r>
      <rPr>
        <rFont val="Arial"/>
        <color rgb="FF000000"/>
        <sz val="11.0"/>
      </rPr>
      <t>(A).</t>
    </r>
    <r>
      <rPr>
        <rFont val="Arial"/>
        <color rgb="FF000000"/>
        <sz val="11.0"/>
      </rPr>
      <t xml:space="preserve"> CANTIDAD", "</t>
    </r>
    <r>
      <rPr>
        <rFont val="Arial"/>
        <color rgb="FF000000"/>
        <sz val="11.0"/>
      </rPr>
      <t xml:space="preserve">(C). </t>
    </r>
    <r>
      <rPr>
        <rFont val="Arial"/>
        <color rgb="FF000000"/>
        <sz val="11.0"/>
      </rPr>
      <t>%DEDICACIÓN", "</t>
    </r>
    <r>
      <rPr>
        <rFont val="Arial"/>
        <color rgb="FF000000"/>
        <sz val="11.0"/>
      </rPr>
      <t>(D).</t>
    </r>
    <r>
      <rPr>
        <rFont val="Arial"/>
        <color rgb="FF000000"/>
        <sz val="11.0"/>
      </rPr>
      <t xml:space="preserve"> % F.M." y "</t>
    </r>
    <r>
      <rPr>
        <rFont val="Arial"/>
        <color rgb="FF000000"/>
        <sz val="11.0"/>
      </rPr>
      <t>(F).</t>
    </r>
    <r>
      <rPr>
        <rFont val="Arial"/>
        <color rgb="FF000000"/>
        <sz val="11.0"/>
      </rPr>
      <t xml:space="preserve"> No. MESES" indicados en este Formato, so pena de RECHAZO.
</t>
    </r>
    <r>
      <rPr>
        <rFont val="Arial"/>
        <b/>
        <color rgb="FF000000"/>
        <sz val="11.0"/>
      </rPr>
      <t>NOTA 7:</t>
    </r>
    <r>
      <rPr>
        <rFont val="Arial"/>
        <color rgb="FF000000"/>
        <sz val="11.0"/>
      </rPr>
      <t xml:space="preserve"> Los COSTOS INDIRECTOS son valores NO MODIFICABLES, por lo que no deben variar los valores asignados a los ítems de Costos Indirectos, so pena de RECHAZO.</t>
    </r>
  </si>
  <si>
    <t>NOMBRE Y FIRMA DE QUIEN PRESENTA LA PROPUESTA</t>
  </si>
  <si>
    <t>C.C. DE QUIEN PRESENTA LA PROPUESTA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</si>
</sst>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&quot;$&quot;\ * #,##0_-;\-&quot;$&quot;\ * #,##0_-;_-&quot;$&quot;\ * &quot;-&quot;_-;_-@"/>
    <numFmt numFmtId="165" formatCode="0.00000%"/>
    <numFmt numFmtId="166" formatCode="&quot;$&quot;\ #,##0.00;[Red]\-&quot;$&quot;\ #,##0.00"/>
  </numFmts>
  <fonts count="7">
    <font>
      <sz val="11.0"/>
      <color theme="1"/>
      <name val="Calibri"/>
      <scheme val="minor"/>
    </font>
    <font>
      <sz val="11.0"/>
      <color theme="1"/>
      <name val="Arial"/>
    </font>
    <font/>
    <font>
      <b/>
      <sz val="13.0"/>
      <color theme="1"/>
      <name val="Arial"/>
    </font>
    <font>
      <b/>
      <sz val="11.0"/>
      <color theme="1"/>
      <name val="Arial"/>
    </font>
    <font>
      <b/>
      <sz val="11.0"/>
      <color rgb="FF000000"/>
      <name val="Arial"/>
    </font>
    <font>
      <sz val="11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0" fillId="0" fontId="1" numFmtId="0" xfId="0" applyFont="1"/>
    <xf borderId="4" fillId="0" fontId="2" numFmtId="0" xfId="0" applyBorder="1" applyFont="1"/>
    <xf borderId="5" fillId="0" fontId="2" numFmtId="0" xfId="0" applyBorder="1" applyFont="1"/>
    <xf borderId="4" fillId="0" fontId="3" numFmtId="0" xfId="0" applyAlignment="1" applyBorder="1" applyFont="1">
      <alignment horizontal="center" readingOrder="0" vertical="center"/>
    </xf>
    <xf borderId="4" fillId="0" fontId="1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/>
    </xf>
    <xf borderId="1" fillId="2" fontId="4" numFmtId="49" xfId="0" applyAlignment="1" applyBorder="1" applyFill="1" applyFont="1" applyNumberFormat="1">
      <alignment horizontal="center" shrinkToFit="0" vertical="center" wrapText="1"/>
    </xf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2" fontId="5" numFmtId="0" xfId="0" applyAlignment="1" applyBorder="1" applyFont="1">
      <alignment horizontal="center" shrinkToFit="0" vertical="center" wrapText="1"/>
    </xf>
    <xf borderId="10" fillId="0" fontId="2" numFmtId="0" xfId="0" applyBorder="1" applyFont="1"/>
    <xf borderId="11" fillId="0" fontId="2" numFmtId="0" xfId="0" applyBorder="1" applyFont="1"/>
    <xf borderId="12" fillId="3" fontId="4" numFmtId="0" xfId="0" applyAlignment="1" applyBorder="1" applyFill="1" applyFont="1">
      <alignment horizontal="center" shrinkToFit="0" vertical="center" wrapText="1"/>
    </xf>
    <xf borderId="12" fillId="3" fontId="4" numFmtId="0" xfId="0" applyAlignment="1" applyBorder="1" applyFont="1">
      <alignment horizontal="center" readingOrder="0" shrinkToFit="0" vertical="center" wrapText="1"/>
    </xf>
    <xf borderId="12" fillId="3" fontId="5" numFmtId="0" xfId="0" applyAlignment="1" applyBorder="1" applyFont="1">
      <alignment horizontal="center" readingOrder="0" shrinkToFit="0" vertical="center" wrapText="1"/>
    </xf>
    <xf borderId="0" fillId="0" fontId="4" numFmtId="0" xfId="0" applyAlignment="1" applyFont="1">
      <alignment horizontal="center" vertical="center"/>
    </xf>
    <xf borderId="12" fillId="0" fontId="1" numFmtId="0" xfId="0" applyAlignment="1" applyBorder="1" applyFont="1">
      <alignment horizontal="left" shrinkToFit="0" vertical="center" wrapText="1"/>
    </xf>
    <xf borderId="12" fillId="0" fontId="1" numFmtId="0" xfId="0" applyAlignment="1" applyBorder="1" applyFont="1">
      <alignment horizontal="center" vertical="center"/>
    </xf>
    <xf borderId="12" fillId="0" fontId="4" numFmtId="164" xfId="0" applyAlignment="1" applyBorder="1" applyFont="1" applyNumberFormat="1">
      <alignment horizontal="center" readingOrder="0" vertical="center"/>
    </xf>
    <xf borderId="12" fillId="0" fontId="1" numFmtId="9" xfId="0" applyAlignment="1" applyBorder="1" applyFont="1" applyNumberFormat="1">
      <alignment horizontal="center" vertical="center"/>
    </xf>
    <xf borderId="12" fillId="0" fontId="1" numFmtId="10" xfId="0" applyAlignment="1" applyBorder="1" applyFont="1" applyNumberFormat="1">
      <alignment horizontal="center" readingOrder="0" vertical="center"/>
    </xf>
    <xf borderId="12" fillId="0" fontId="4" numFmtId="164" xfId="0" applyAlignment="1" applyBorder="1" applyFont="1" applyNumberFormat="1">
      <alignment horizontal="center" vertical="center"/>
    </xf>
    <xf borderId="12" fillId="0" fontId="4" numFmtId="0" xfId="0" applyAlignment="1" applyBorder="1" applyFont="1">
      <alignment horizontal="center" vertical="center"/>
    </xf>
    <xf borderId="12" fillId="0" fontId="1" numFmtId="0" xfId="0" applyAlignment="1" applyBorder="1" applyFont="1">
      <alignment horizontal="left" readingOrder="0" shrinkToFit="0" vertical="center" wrapText="1"/>
    </xf>
    <xf borderId="12" fillId="0" fontId="4" numFmtId="0" xfId="0" applyAlignment="1" applyBorder="1" applyFont="1">
      <alignment horizontal="center" readingOrder="0" vertical="center"/>
    </xf>
    <xf borderId="9" fillId="0" fontId="4" numFmtId="0" xfId="0" applyAlignment="1" applyBorder="1" applyFont="1">
      <alignment horizontal="right" shrinkToFit="0" vertical="center" wrapText="1"/>
    </xf>
    <xf borderId="12" fillId="3" fontId="4" numFmtId="0" xfId="0" applyAlignment="1" applyBorder="1" applyFont="1">
      <alignment horizontal="center" readingOrder="0" vertical="center"/>
    </xf>
    <xf borderId="0" fillId="0" fontId="1" numFmtId="165" xfId="0" applyFont="1" applyNumberFormat="1"/>
    <xf borderId="12" fillId="0" fontId="1" numFmtId="0" xfId="0" applyAlignment="1" applyBorder="1" applyFont="1">
      <alignment shrinkToFit="0" vertical="center" wrapText="1"/>
    </xf>
    <xf borderId="9" fillId="0" fontId="4" numFmtId="0" xfId="0" applyAlignment="1" applyBorder="1" applyFont="1">
      <alignment horizontal="right" readingOrder="0" shrinkToFit="0" vertical="center" wrapText="1"/>
    </xf>
    <xf borderId="1" fillId="3" fontId="4" numFmtId="0" xfId="0" applyAlignment="1" applyBorder="1" applyFont="1">
      <alignment horizontal="center" readingOrder="0" shrinkToFit="0" vertical="center" wrapText="1"/>
    </xf>
    <xf borderId="3" fillId="3" fontId="4" numFmtId="0" xfId="0" applyAlignment="1" applyBorder="1" applyFont="1">
      <alignment horizontal="center" readingOrder="0" shrinkToFit="0" vertical="center" wrapText="1"/>
    </xf>
    <xf borderId="9" fillId="3" fontId="4" numFmtId="0" xfId="0" applyAlignment="1" applyBorder="1" applyFont="1">
      <alignment horizontal="center" readingOrder="0" shrinkToFit="0" vertical="center" wrapText="1"/>
    </xf>
    <xf borderId="12" fillId="0" fontId="1" numFmtId="0" xfId="0" applyAlignment="1" applyBorder="1" applyFont="1">
      <alignment horizontal="center" readingOrder="0" shrinkToFit="0" vertical="center" wrapText="1"/>
    </xf>
    <xf borderId="9" fillId="0" fontId="4" numFmtId="164" xfId="0" applyAlignment="1" applyBorder="1" applyFont="1" applyNumberFormat="1">
      <alignment horizontal="center" readingOrder="0" shrinkToFit="0" vertical="center" wrapText="1"/>
    </xf>
    <xf borderId="12" fillId="0" fontId="1" numFmtId="9" xfId="0" applyAlignment="1" applyBorder="1" applyFont="1" applyNumberFormat="1">
      <alignment horizontal="center" readingOrder="0" shrinkToFit="0" vertical="center" wrapText="1"/>
    </xf>
    <xf borderId="9" fillId="0" fontId="4" numFmtId="0" xfId="0" applyAlignment="1" applyBorder="1" applyFont="1">
      <alignment horizontal="left" readingOrder="0" shrinkToFit="0" vertical="center" wrapText="1"/>
    </xf>
    <xf borderId="9" fillId="0" fontId="4" numFmtId="164" xfId="0" applyAlignment="1" applyBorder="1" applyFont="1" applyNumberFormat="1">
      <alignment horizontal="right" readingOrder="0" shrinkToFit="0" vertical="center" wrapText="1"/>
    </xf>
    <xf borderId="6" fillId="2" fontId="5" numFmtId="0" xfId="0" applyAlignment="1" applyBorder="1" applyFont="1">
      <alignment horizontal="center" shrinkToFit="0" vertical="center" wrapText="1"/>
    </xf>
    <xf borderId="6" fillId="2" fontId="5" numFmtId="0" xfId="0" applyAlignment="1" applyBorder="1" applyFont="1">
      <alignment horizontal="center" readingOrder="0" shrinkToFit="0" vertical="center" wrapText="1"/>
    </xf>
    <xf borderId="13" fillId="2" fontId="5" numFmtId="0" xfId="0" applyAlignment="1" applyBorder="1" applyFont="1">
      <alignment horizontal="center" readingOrder="0" shrinkToFit="0" vertical="center" wrapText="1"/>
    </xf>
    <xf borderId="6" fillId="2" fontId="5" numFmtId="0" xfId="0" applyAlignment="1" applyBorder="1" applyFont="1">
      <alignment horizontal="center" readingOrder="0" vertical="center"/>
    </xf>
    <xf borderId="14" fillId="2" fontId="4" numFmtId="0" xfId="0" applyAlignment="1" applyBorder="1" applyFont="1">
      <alignment horizontal="center" shrinkToFit="0" vertical="center" wrapText="1"/>
    </xf>
    <xf borderId="15" fillId="0" fontId="2" numFmtId="0" xfId="0" applyBorder="1" applyFont="1"/>
    <xf borderId="16" fillId="0" fontId="2" numFmtId="0" xfId="0" applyBorder="1" applyFont="1"/>
    <xf borderId="14" fillId="4" fontId="6" numFmtId="166" xfId="0" applyAlignment="1" applyBorder="1" applyFill="1" applyFont="1" applyNumberFormat="1">
      <alignment horizontal="right" shrinkToFit="0" vertical="center" wrapText="1"/>
    </xf>
    <xf borderId="17" fillId="4" fontId="6" numFmtId="166" xfId="0" applyAlignment="1" applyBorder="1" applyFont="1" applyNumberFormat="1">
      <alignment horizontal="right" shrinkToFit="0" vertical="center" wrapText="1"/>
    </xf>
    <xf borderId="14" fillId="4" fontId="6" numFmtId="166" xfId="0" applyAlignment="1" applyBorder="1" applyFont="1" applyNumberFormat="1">
      <alignment horizontal="right" vertical="center"/>
    </xf>
    <xf borderId="18" fillId="2" fontId="4" numFmtId="0" xfId="0" applyAlignment="1" applyBorder="1" applyFont="1">
      <alignment horizontal="center" readingOrder="0" shrinkToFit="0" vertical="center" wrapText="1"/>
    </xf>
    <xf borderId="19" fillId="0" fontId="2" numFmtId="0" xfId="0" applyBorder="1" applyFont="1"/>
    <xf borderId="20" fillId="0" fontId="2" numFmtId="0" xfId="0" applyBorder="1" applyFont="1"/>
    <xf borderId="18" fillId="2" fontId="5" numFmtId="166" xfId="0" applyAlignment="1" applyBorder="1" applyFont="1" applyNumberFormat="1">
      <alignment horizontal="center" shrinkToFit="0" vertical="center" wrapText="1"/>
    </xf>
    <xf borderId="21" fillId="0" fontId="2" numFmtId="0" xfId="0" applyBorder="1" applyFont="1"/>
    <xf borderId="5" fillId="0" fontId="1" numFmtId="0" xfId="0" applyBorder="1" applyFont="1"/>
    <xf borderId="18" fillId="2" fontId="4" numFmtId="0" xfId="0" applyAlignment="1" applyBorder="1" applyFont="1">
      <alignment horizontal="center" shrinkToFit="0" vertical="center" wrapText="1"/>
    </xf>
    <xf borderId="18" fillId="2" fontId="5" numFmtId="166" xfId="0" applyAlignment="1" applyBorder="1" applyFont="1" applyNumberFormat="1">
      <alignment horizontal="right" shrinkToFit="0" vertical="center" wrapText="1"/>
    </xf>
    <xf borderId="22" fillId="2" fontId="5" numFmtId="166" xfId="0" applyAlignment="1" applyBorder="1" applyFont="1" applyNumberFormat="1">
      <alignment horizontal="right" shrinkToFit="0" vertical="center" wrapText="1"/>
    </xf>
    <xf borderId="0" fillId="0" fontId="4" numFmtId="10" xfId="0" applyAlignment="1" applyFont="1" applyNumberFormat="1">
      <alignment horizontal="center" vertical="center"/>
    </xf>
    <xf borderId="4" fillId="0" fontId="1" numFmtId="0" xfId="0" applyBorder="1" applyFont="1"/>
    <xf borderId="23" fillId="0" fontId="6" numFmtId="0" xfId="0" applyAlignment="1" applyBorder="1" applyFont="1">
      <alignment horizontal="left" readingOrder="0" shrinkToFit="0" vertical="top" wrapText="1"/>
    </xf>
    <xf borderId="24" fillId="0" fontId="2" numFmtId="0" xfId="0" applyBorder="1" applyFont="1"/>
    <xf borderId="25" fillId="0" fontId="2" numFmtId="0" xfId="0" applyBorder="1" applyFont="1"/>
    <xf borderId="0" fillId="0" fontId="1" numFmtId="0" xfId="0" applyAlignment="1" applyFont="1">
      <alignment readingOrder="0"/>
    </xf>
    <xf borderId="7" fillId="0" fontId="1" numFmtId="0" xfId="0" applyBorder="1" applyFont="1"/>
    <xf borderId="0" fillId="0" fontId="4" numFmtId="0" xfId="0" applyAlignment="1" applyFont="1">
      <alignment readingOrder="0"/>
    </xf>
  </cellXfs>
  <cellStyles count="1">
    <cellStyle xfId="0" name="Normal" builtinId="0"/>
  </cellStyles>
  <dxfs count="1"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1</xdr:row>
      <xdr:rowOff>0</xdr:rowOff>
    </xdr:from>
    <xdr:ext cx="3248025" cy="3524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466725</xdr:colOff>
      <xdr:row>0</xdr:row>
      <xdr:rowOff>95250</xdr:rowOff>
    </xdr:from>
    <xdr:ext cx="1371600" cy="504825"/>
    <xdr:pic>
      <xdr:nvPicPr>
        <xdr:cNvPr descr="https://lh7-rt.googleusercontent.com/docsz/AD_4nXcA8Ww84MlYFglfTOvGMtVapskhMTO1tqpx1M9gmciQeG9Pc2qC1vJofAU_eHPQm7yhCOKd8MN2mlPDx4MMolD_yJbbR_yCeV6yevZ29LQs3q2s4mkSxHTeVuDZjzWIP4WoBRPpA_6Vzu57Uel48bg?key=_erBfYBeJ7Ab1gNhqyUz9RYR"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6.14"/>
    <col customWidth="1" min="2" max="2" width="13.86"/>
    <col customWidth="1" min="3" max="3" width="26.14"/>
    <col customWidth="1" min="4" max="4" width="17.57"/>
    <col customWidth="1" min="5" max="5" width="19.14"/>
    <col customWidth="1" min="6" max="6" width="19.0"/>
    <col customWidth="1" min="8" max="8" width="17.0"/>
    <col customWidth="1" min="9" max="9" width="11.43"/>
    <col customWidth="1" min="10" max="10" width="15.43"/>
    <col customWidth="1" min="11" max="27" width="11.43"/>
  </cols>
  <sheetData>
    <row r="1" ht="14.25" customHeight="1">
      <c r="A1" s="1"/>
      <c r="B1" s="2"/>
      <c r="C1" s="2"/>
      <c r="D1" s="2"/>
      <c r="E1" s="2"/>
      <c r="F1" s="2"/>
      <c r="G1" s="2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14.25" customHeight="1">
      <c r="A2" s="5"/>
      <c r="H2" s="6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14.25" customHeight="1">
      <c r="A3" s="5"/>
      <c r="H3" s="6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14.25" customHeight="1">
      <c r="A4" s="5"/>
      <c r="H4" s="6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24.0" customHeight="1">
      <c r="A5" s="7" t="s">
        <v>0</v>
      </c>
      <c r="H5" s="6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27.0" customHeight="1">
      <c r="A6" s="8" t="s">
        <v>1</v>
      </c>
      <c r="H6" s="6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ht="15.0" customHeight="1">
      <c r="A7" s="9"/>
      <c r="H7" s="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ht="36.0" customHeight="1">
      <c r="A8" s="10" t="s">
        <v>2</v>
      </c>
      <c r="B8" s="2"/>
      <c r="C8" s="2"/>
      <c r="D8" s="2"/>
      <c r="E8" s="2"/>
      <c r="F8" s="2"/>
      <c r="G8" s="2"/>
      <c r="H8" s="3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ht="36.0" customHeight="1">
      <c r="A9" s="11"/>
      <c r="B9" s="12"/>
      <c r="C9" s="12"/>
      <c r="D9" s="12"/>
      <c r="E9" s="12"/>
      <c r="F9" s="12"/>
      <c r="G9" s="12"/>
      <c r="H9" s="13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ht="9.75" customHeight="1">
      <c r="A10" s="9"/>
      <c r="H10" s="6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ht="36.0" customHeight="1">
      <c r="A11" s="14" t="s">
        <v>3</v>
      </c>
      <c r="B11" s="15"/>
      <c r="C11" s="15"/>
      <c r="D11" s="15"/>
      <c r="E11" s="15"/>
      <c r="F11" s="15"/>
      <c r="G11" s="15"/>
      <c r="H11" s="16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ht="81.0" customHeight="1">
      <c r="A12" s="17" t="s">
        <v>4</v>
      </c>
      <c r="B12" s="18" t="s">
        <v>5</v>
      </c>
      <c r="C12" s="18" t="s">
        <v>6</v>
      </c>
      <c r="D12" s="18" t="s">
        <v>7</v>
      </c>
      <c r="E12" s="18" t="s">
        <v>8</v>
      </c>
      <c r="F12" s="18" t="s">
        <v>9</v>
      </c>
      <c r="G12" s="19" t="s">
        <v>10</v>
      </c>
      <c r="H12" s="18" t="s">
        <v>11</v>
      </c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</row>
    <row r="13" ht="36.0" customHeight="1">
      <c r="A13" s="21" t="s">
        <v>12</v>
      </c>
      <c r="B13" s="22">
        <v>1.0</v>
      </c>
      <c r="C13" s="23"/>
      <c r="D13" s="24">
        <v>0.5</v>
      </c>
      <c r="E13" s="25">
        <v>1.8783</v>
      </c>
      <c r="F13" s="26">
        <f t="shared" ref="F13:F28" si="1">ROUND(B13*C13*D13*E13,0)</f>
        <v>0</v>
      </c>
      <c r="G13" s="27">
        <v>17.0</v>
      </c>
      <c r="H13" s="26">
        <f t="shared" ref="H13:H28" si="2">G13*F13</f>
        <v>0</v>
      </c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</row>
    <row r="14" ht="36.0" customHeight="1">
      <c r="A14" s="28" t="s">
        <v>13</v>
      </c>
      <c r="B14" s="22">
        <v>1.0</v>
      </c>
      <c r="C14" s="23"/>
      <c r="D14" s="24">
        <v>1.0</v>
      </c>
      <c r="E14" s="25">
        <v>1.8783</v>
      </c>
      <c r="F14" s="26">
        <f t="shared" si="1"/>
        <v>0</v>
      </c>
      <c r="G14" s="27">
        <v>17.0</v>
      </c>
      <c r="H14" s="26">
        <f t="shared" si="2"/>
        <v>0</v>
      </c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</row>
    <row r="15" ht="36.0" customHeight="1">
      <c r="A15" s="28" t="s">
        <v>14</v>
      </c>
      <c r="B15" s="22">
        <v>1.0</v>
      </c>
      <c r="C15" s="23"/>
      <c r="D15" s="24">
        <v>1.0</v>
      </c>
      <c r="E15" s="25">
        <v>1.8783</v>
      </c>
      <c r="F15" s="26">
        <f t="shared" si="1"/>
        <v>0</v>
      </c>
      <c r="G15" s="27">
        <v>17.0</v>
      </c>
      <c r="H15" s="26">
        <f t="shared" si="2"/>
        <v>0</v>
      </c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</row>
    <row r="16" ht="36.0" customHeight="1">
      <c r="A16" s="21" t="s">
        <v>15</v>
      </c>
      <c r="B16" s="22">
        <v>1.0</v>
      </c>
      <c r="C16" s="23"/>
      <c r="D16" s="24">
        <v>1.0</v>
      </c>
      <c r="E16" s="25">
        <v>1.8783</v>
      </c>
      <c r="F16" s="26">
        <f t="shared" si="1"/>
        <v>0</v>
      </c>
      <c r="G16" s="29">
        <v>17.0</v>
      </c>
      <c r="H16" s="26">
        <f t="shared" si="2"/>
        <v>0</v>
      </c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</row>
    <row r="17" ht="36.0" customHeight="1">
      <c r="A17" s="21" t="s">
        <v>16</v>
      </c>
      <c r="B17" s="22">
        <v>1.0</v>
      </c>
      <c r="C17" s="23"/>
      <c r="D17" s="24">
        <v>0.25</v>
      </c>
      <c r="E17" s="25">
        <v>1.8783</v>
      </c>
      <c r="F17" s="26">
        <f t="shared" si="1"/>
        <v>0</v>
      </c>
      <c r="G17" s="27">
        <v>17.0</v>
      </c>
      <c r="H17" s="26">
        <f t="shared" si="2"/>
        <v>0</v>
      </c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</row>
    <row r="18" ht="36.0" customHeight="1">
      <c r="A18" s="21" t="s">
        <v>17</v>
      </c>
      <c r="B18" s="22">
        <v>1.0</v>
      </c>
      <c r="C18" s="23"/>
      <c r="D18" s="24">
        <v>0.25</v>
      </c>
      <c r="E18" s="25">
        <v>1.8783</v>
      </c>
      <c r="F18" s="26">
        <f t="shared" si="1"/>
        <v>0</v>
      </c>
      <c r="G18" s="27">
        <v>17.0</v>
      </c>
      <c r="H18" s="26">
        <f t="shared" si="2"/>
        <v>0</v>
      </c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</row>
    <row r="19" ht="36.0" customHeight="1">
      <c r="A19" s="21" t="s">
        <v>18</v>
      </c>
      <c r="B19" s="22">
        <v>1.0</v>
      </c>
      <c r="C19" s="23"/>
      <c r="D19" s="24">
        <v>0.25</v>
      </c>
      <c r="E19" s="25">
        <v>1.8783</v>
      </c>
      <c r="F19" s="26">
        <f t="shared" si="1"/>
        <v>0</v>
      </c>
      <c r="G19" s="27">
        <v>17.0</v>
      </c>
      <c r="H19" s="26">
        <f t="shared" si="2"/>
        <v>0</v>
      </c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</row>
    <row r="20" ht="36.0" customHeight="1">
      <c r="A20" s="21" t="s">
        <v>19</v>
      </c>
      <c r="B20" s="22">
        <v>1.0</v>
      </c>
      <c r="C20" s="23"/>
      <c r="D20" s="24">
        <v>0.25</v>
      </c>
      <c r="E20" s="25">
        <v>1.8783</v>
      </c>
      <c r="F20" s="26">
        <f t="shared" si="1"/>
        <v>0</v>
      </c>
      <c r="G20" s="27">
        <v>17.0</v>
      </c>
      <c r="H20" s="26">
        <f t="shared" si="2"/>
        <v>0</v>
      </c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</row>
    <row r="21" ht="36.0" customHeight="1">
      <c r="A21" s="21" t="s">
        <v>20</v>
      </c>
      <c r="B21" s="22">
        <v>1.0</v>
      </c>
      <c r="C21" s="23"/>
      <c r="D21" s="24">
        <v>0.25</v>
      </c>
      <c r="E21" s="25">
        <v>1.8783</v>
      </c>
      <c r="F21" s="26">
        <f t="shared" si="1"/>
        <v>0</v>
      </c>
      <c r="G21" s="27">
        <v>17.0</v>
      </c>
      <c r="H21" s="26">
        <f t="shared" si="2"/>
        <v>0</v>
      </c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</row>
    <row r="22" ht="36.0" customHeight="1">
      <c r="A22" s="21" t="s">
        <v>21</v>
      </c>
      <c r="B22" s="22">
        <v>1.0</v>
      </c>
      <c r="C22" s="23"/>
      <c r="D22" s="24">
        <v>0.15</v>
      </c>
      <c r="E22" s="25">
        <v>1.8783</v>
      </c>
      <c r="F22" s="26">
        <f t="shared" si="1"/>
        <v>0</v>
      </c>
      <c r="G22" s="27">
        <v>17.0</v>
      </c>
      <c r="H22" s="26">
        <f t="shared" si="2"/>
        <v>0</v>
      </c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</row>
    <row r="23" ht="36.0" customHeight="1">
      <c r="A23" s="21" t="s">
        <v>22</v>
      </c>
      <c r="B23" s="22">
        <v>1.0</v>
      </c>
      <c r="C23" s="23"/>
      <c r="D23" s="24">
        <v>0.25</v>
      </c>
      <c r="E23" s="25">
        <v>1.8783</v>
      </c>
      <c r="F23" s="26">
        <f t="shared" si="1"/>
        <v>0</v>
      </c>
      <c r="G23" s="27">
        <v>17.0</v>
      </c>
      <c r="H23" s="26">
        <f t="shared" si="2"/>
        <v>0</v>
      </c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</row>
    <row r="24" ht="45.75" customHeight="1">
      <c r="A24" s="28" t="s">
        <v>23</v>
      </c>
      <c r="B24" s="22">
        <v>1.0</v>
      </c>
      <c r="C24" s="23"/>
      <c r="D24" s="24">
        <v>1.0</v>
      </c>
      <c r="E24" s="25">
        <v>1.8783</v>
      </c>
      <c r="F24" s="26">
        <f t="shared" si="1"/>
        <v>0</v>
      </c>
      <c r="G24" s="27">
        <v>17.0</v>
      </c>
      <c r="H24" s="26">
        <f t="shared" si="2"/>
        <v>0</v>
      </c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</row>
    <row r="25" ht="36.0" customHeight="1">
      <c r="A25" s="21" t="s">
        <v>24</v>
      </c>
      <c r="B25" s="22">
        <v>1.0</v>
      </c>
      <c r="C25" s="23"/>
      <c r="D25" s="24">
        <v>0.25</v>
      </c>
      <c r="E25" s="25">
        <v>1.8783</v>
      </c>
      <c r="F25" s="26">
        <f t="shared" si="1"/>
        <v>0</v>
      </c>
      <c r="G25" s="27">
        <v>17.0</v>
      </c>
      <c r="H25" s="26">
        <f t="shared" si="2"/>
        <v>0</v>
      </c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</row>
    <row r="26" ht="36.0" customHeight="1">
      <c r="A26" s="21" t="s">
        <v>25</v>
      </c>
      <c r="B26" s="22">
        <v>1.0</v>
      </c>
      <c r="C26" s="23"/>
      <c r="D26" s="24">
        <v>0.05</v>
      </c>
      <c r="E26" s="25">
        <v>1.8783</v>
      </c>
      <c r="F26" s="26">
        <f t="shared" si="1"/>
        <v>0</v>
      </c>
      <c r="G26" s="27">
        <v>17.0</v>
      </c>
      <c r="H26" s="26">
        <f t="shared" si="2"/>
        <v>0</v>
      </c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</row>
    <row r="27" ht="36.0" customHeight="1">
      <c r="A27" s="21" t="s">
        <v>26</v>
      </c>
      <c r="B27" s="22">
        <v>1.0</v>
      </c>
      <c r="C27" s="23"/>
      <c r="D27" s="24">
        <v>0.5</v>
      </c>
      <c r="E27" s="25">
        <v>1.8783</v>
      </c>
      <c r="F27" s="26">
        <f t="shared" si="1"/>
        <v>0</v>
      </c>
      <c r="G27" s="27">
        <v>17.0</v>
      </c>
      <c r="H27" s="26">
        <f t="shared" si="2"/>
        <v>0</v>
      </c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</row>
    <row r="28" ht="36.0" customHeight="1">
      <c r="A28" s="21" t="s">
        <v>27</v>
      </c>
      <c r="B28" s="22">
        <v>1.0</v>
      </c>
      <c r="C28" s="23"/>
      <c r="D28" s="24">
        <v>1.0</v>
      </c>
      <c r="E28" s="25">
        <v>1.8783</v>
      </c>
      <c r="F28" s="26">
        <f t="shared" si="1"/>
        <v>0</v>
      </c>
      <c r="G28" s="27">
        <v>17.0</v>
      </c>
      <c r="H28" s="26">
        <f t="shared" si="2"/>
        <v>0</v>
      </c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</row>
    <row r="29" ht="36.0" customHeight="1">
      <c r="A29" s="30" t="s">
        <v>28</v>
      </c>
      <c r="B29" s="15"/>
      <c r="C29" s="15"/>
      <c r="D29" s="15"/>
      <c r="E29" s="15"/>
      <c r="F29" s="15"/>
      <c r="G29" s="16"/>
      <c r="H29" s="26">
        <f>SUM(H13:H28)</f>
        <v>0</v>
      </c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</row>
    <row r="30">
      <c r="A30" s="31" t="s">
        <v>29</v>
      </c>
      <c r="B30" s="18" t="s">
        <v>5</v>
      </c>
      <c r="C30" s="18" t="s">
        <v>6</v>
      </c>
      <c r="D30" s="18" t="s">
        <v>7</v>
      </c>
      <c r="E30" s="18" t="s">
        <v>8</v>
      </c>
      <c r="F30" s="18" t="s">
        <v>9</v>
      </c>
      <c r="G30" s="19" t="s">
        <v>10</v>
      </c>
      <c r="H30" s="18" t="s">
        <v>30</v>
      </c>
      <c r="I30" s="4"/>
      <c r="J30" s="32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ht="36.0" customHeight="1">
      <c r="A31" s="33" t="s">
        <v>31</v>
      </c>
      <c r="B31" s="22">
        <v>1.0</v>
      </c>
      <c r="C31" s="23"/>
      <c r="D31" s="24">
        <v>1.0</v>
      </c>
      <c r="E31" s="25">
        <v>1.8783</v>
      </c>
      <c r="F31" s="26">
        <f t="shared" ref="F31:F33" si="3">ROUND(B31*C31*D31*E31,0)</f>
        <v>0</v>
      </c>
      <c r="G31" s="27">
        <v>17.0</v>
      </c>
      <c r="H31" s="26">
        <f t="shared" ref="H31:H33" si="4">G31*F31</f>
        <v>0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ht="36.0" customHeight="1">
      <c r="A32" s="33" t="s">
        <v>32</v>
      </c>
      <c r="B32" s="22">
        <v>1.0</v>
      </c>
      <c r="C32" s="23"/>
      <c r="D32" s="24">
        <v>0.5</v>
      </c>
      <c r="E32" s="25">
        <v>1.8783</v>
      </c>
      <c r="F32" s="26">
        <f t="shared" si="3"/>
        <v>0</v>
      </c>
      <c r="G32" s="27">
        <v>17.0</v>
      </c>
      <c r="H32" s="26">
        <f t="shared" si="4"/>
        <v>0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36.0" customHeight="1">
      <c r="A33" s="33" t="s">
        <v>33</v>
      </c>
      <c r="B33" s="22">
        <v>2.0</v>
      </c>
      <c r="C33" s="23"/>
      <c r="D33" s="24">
        <v>0.3</v>
      </c>
      <c r="E33" s="25">
        <v>1.8783</v>
      </c>
      <c r="F33" s="26">
        <f t="shared" si="3"/>
        <v>0</v>
      </c>
      <c r="G33" s="27">
        <v>17.0</v>
      </c>
      <c r="H33" s="26">
        <f t="shared" si="4"/>
        <v>0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36.0" customHeight="1">
      <c r="A34" s="34" t="s">
        <v>34</v>
      </c>
      <c r="B34" s="15"/>
      <c r="C34" s="15"/>
      <c r="D34" s="15"/>
      <c r="E34" s="15"/>
      <c r="F34" s="15"/>
      <c r="G34" s="16"/>
      <c r="H34" s="26">
        <f>SUM(H31:H33)</f>
        <v>0</v>
      </c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</row>
    <row r="35" ht="51.0" customHeight="1">
      <c r="A35" s="31" t="s">
        <v>35</v>
      </c>
      <c r="B35" s="17" t="s">
        <v>36</v>
      </c>
      <c r="C35" s="18" t="s">
        <v>37</v>
      </c>
      <c r="D35" s="35" t="s">
        <v>38</v>
      </c>
      <c r="E35" s="19" t="s">
        <v>39</v>
      </c>
      <c r="F35" s="36" t="s">
        <v>40</v>
      </c>
      <c r="G35" s="37" t="s">
        <v>41</v>
      </c>
      <c r="H35" s="16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</row>
    <row r="36" ht="36.0" customHeight="1">
      <c r="A36" s="28" t="s">
        <v>42</v>
      </c>
      <c r="B36" s="38" t="s">
        <v>43</v>
      </c>
      <c r="C36" s="23">
        <v>8594676.0</v>
      </c>
      <c r="D36" s="38">
        <v>1.0</v>
      </c>
      <c r="E36" s="38">
        <v>1.0</v>
      </c>
      <c r="F36" s="38">
        <v>1.0</v>
      </c>
      <c r="G36" s="39">
        <f t="shared" ref="G36:G38" si="5">ROUND(C36*D36*E36*F36,0)</f>
        <v>8594676</v>
      </c>
      <c r="H36" s="16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</row>
    <row r="37" ht="90.75" customHeight="1">
      <c r="A37" s="28" t="s">
        <v>44</v>
      </c>
      <c r="B37" s="38" t="s">
        <v>45</v>
      </c>
      <c r="C37" s="23">
        <v>2499000.0</v>
      </c>
      <c r="D37" s="38">
        <v>1.0</v>
      </c>
      <c r="E37" s="38">
        <v>17.0</v>
      </c>
      <c r="F37" s="40">
        <v>0.3</v>
      </c>
      <c r="G37" s="39">
        <f t="shared" si="5"/>
        <v>12744900</v>
      </c>
      <c r="H37" s="16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</row>
    <row r="38" ht="130.5" customHeight="1">
      <c r="A38" s="28" t="s">
        <v>46</v>
      </c>
      <c r="B38" s="38" t="s">
        <v>47</v>
      </c>
      <c r="C38" s="23">
        <v>300000.0</v>
      </c>
      <c r="D38" s="38">
        <v>1.0</v>
      </c>
      <c r="E38" s="38">
        <v>17.0</v>
      </c>
      <c r="F38" s="40">
        <v>1.0</v>
      </c>
      <c r="G38" s="39">
        <f t="shared" si="5"/>
        <v>5100000</v>
      </c>
      <c r="H38" s="16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</row>
    <row r="39" ht="36.0" customHeight="1">
      <c r="A39" s="30" t="s">
        <v>48</v>
      </c>
      <c r="B39" s="15"/>
      <c r="C39" s="15"/>
      <c r="D39" s="15"/>
      <c r="E39" s="15"/>
      <c r="F39" s="15"/>
      <c r="G39" s="39">
        <f>SUM(G36:H38)</f>
        <v>26439576</v>
      </c>
      <c r="H39" s="16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</row>
    <row r="40" ht="36.0" customHeight="1">
      <c r="A40" s="41" t="s">
        <v>49</v>
      </c>
      <c r="B40" s="15"/>
      <c r="C40" s="15"/>
      <c r="D40" s="15"/>
      <c r="E40" s="15"/>
      <c r="F40" s="15"/>
      <c r="G40" s="15"/>
      <c r="H40" s="16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36.0" customHeight="1">
      <c r="A41" s="34" t="s">
        <v>50</v>
      </c>
      <c r="B41" s="15"/>
      <c r="C41" s="15"/>
      <c r="D41" s="15"/>
      <c r="E41" s="15"/>
      <c r="F41" s="16"/>
      <c r="G41" s="42">
        <f>G39+H34+H29</f>
        <v>26439576</v>
      </c>
      <c r="H41" s="16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50.25" customHeight="1">
      <c r="A42" s="43" t="s">
        <v>51</v>
      </c>
      <c r="B42" s="12"/>
      <c r="C42" s="13"/>
      <c r="D42" s="44" t="s">
        <v>52</v>
      </c>
      <c r="E42" s="13"/>
      <c r="F42" s="45" t="s">
        <v>53</v>
      </c>
      <c r="G42" s="46" t="s">
        <v>54</v>
      </c>
      <c r="H42" s="13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88.5" customHeight="1">
      <c r="A43" s="47" t="s">
        <v>55</v>
      </c>
      <c r="B43" s="48"/>
      <c r="C43" s="49"/>
      <c r="D43" s="50">
        <f>G41</f>
        <v>26439576</v>
      </c>
      <c r="E43" s="49"/>
      <c r="F43" s="51">
        <f>ROUND(D43*0.19,0)</f>
        <v>5023519</v>
      </c>
      <c r="G43" s="52">
        <f>ROUND(F43+D43,0)</f>
        <v>31463095</v>
      </c>
      <c r="H43" s="49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34.5" customHeight="1">
      <c r="A44" s="53" t="s">
        <v>56</v>
      </c>
      <c r="B44" s="54"/>
      <c r="C44" s="55"/>
      <c r="D44" s="56">
        <f>+G43</f>
        <v>31463095</v>
      </c>
      <c r="E44" s="54"/>
      <c r="F44" s="54"/>
      <c r="G44" s="54"/>
      <c r="H44" s="55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9.75" customHeight="1">
      <c r="A45" s="9"/>
      <c r="F45" s="57"/>
      <c r="G45" s="4"/>
      <c r="H45" s="58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42.0" customHeight="1">
      <c r="A46" s="59" t="s">
        <v>57</v>
      </c>
      <c r="B46" s="54"/>
      <c r="C46" s="55"/>
      <c r="D46" s="60">
        <v>1.647303885E9</v>
      </c>
      <c r="E46" s="55"/>
      <c r="F46" s="61">
        <f>ROUNDDOWN(D46*0.19,0)</f>
        <v>312987738</v>
      </c>
      <c r="G46" s="60">
        <f>+D46+F46</f>
        <v>1960291623</v>
      </c>
      <c r="H46" s="55"/>
      <c r="I46" s="4"/>
      <c r="J46" s="62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0.5" customHeight="1">
      <c r="A47" s="63"/>
      <c r="B47" s="4"/>
      <c r="C47" s="4"/>
      <c r="D47" s="4"/>
      <c r="E47" s="4"/>
      <c r="F47" s="4"/>
      <c r="G47" s="4"/>
      <c r="H47" s="58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273.0" customHeight="1">
      <c r="A48" s="64" t="s">
        <v>58</v>
      </c>
      <c r="B48" s="65"/>
      <c r="C48" s="65"/>
      <c r="D48" s="65"/>
      <c r="E48" s="65"/>
      <c r="F48" s="65"/>
      <c r="G48" s="65"/>
      <c r="H48" s="66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4.25" customHeight="1">
      <c r="A49" s="67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25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3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4.25" customHeight="1">
      <c r="A53" s="6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4.25" customHeight="1">
      <c r="A54" s="69" t="s">
        <v>59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4.25" customHeight="1">
      <c r="A55" s="69" t="s">
        <v>60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4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4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4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4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4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4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4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4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4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4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4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4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4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4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4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4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4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4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4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4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4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4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4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4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4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4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4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4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4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4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4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4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4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4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4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4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4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4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4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4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4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4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4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4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4.2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4.2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4.2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4.2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4.2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4.2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4.2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4.2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4.2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4.2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4.2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4.2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4.2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4.2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4.2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4.2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4.2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4.2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4.2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4.2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4.2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4.2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4.2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4.2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4.2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4.2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4.2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4.2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4.2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4.2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4.2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4.2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4.2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4.2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4.2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4.2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4.2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4.2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4.2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4.2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4.2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4.2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4.2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4.2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4.2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4.2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4.2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4.2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4.2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4.2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4.2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4.2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4.2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4.2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4.2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4.2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4.2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4.2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4.2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4.2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4.2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4.2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4.2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4.2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4.2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4.2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4.2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4.2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4.2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4.2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4.2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4.2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4.2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4.2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4.2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4.2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4.2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4.2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4.2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4.2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4.2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4.2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4.2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4.2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4.2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4.2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4.2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4.2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4.2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4.2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4.2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4.2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4.2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4.2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4.2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4.2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4.2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4.2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4.2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4.2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ht="14.2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ht="14.2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ht="14.2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ht="14.2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ht="14.2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ht="14.2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ht="14.2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ht="14.2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ht="14.2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ht="14.2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ht="14.2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ht="14.2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ht="14.2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ht="14.2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ht="14.2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ht="14.2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ht="14.2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ht="14.2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ht="14.2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ht="14.2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ht="14.2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ht="14.2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 ht="14.2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 ht="14.2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 ht="14.2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ht="14.2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 ht="14.2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 ht="14.2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 ht="14.2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 ht="14.2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 ht="14.2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 ht="14.2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 ht="14.2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 ht="14.2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 ht="14.2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 ht="14.2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 ht="14.2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 ht="14.2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 ht="14.2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 ht="14.2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 ht="14.2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 ht="14.2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 ht="14.2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 ht="14.2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 ht="14.2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 ht="14.2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ht="14.2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 ht="14.2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 ht="14.2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 ht="14.2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 ht="14.2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 ht="14.2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 ht="14.2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 ht="14.2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 ht="14.2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 ht="14.2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 ht="14.2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 ht="14.2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 ht="14.2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 ht="14.2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 ht="14.2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 ht="14.2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 ht="14.2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 ht="14.2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</row>
    <row r="264" ht="14.2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5" ht="14.2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</row>
    <row r="266" ht="14.2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</row>
    <row r="267" ht="14.2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</row>
    <row r="268" ht="14.2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</row>
    <row r="269" ht="14.2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</row>
    <row r="270" ht="14.2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 ht="14.2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</row>
    <row r="272" ht="14.2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</row>
    <row r="273" ht="14.2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</row>
    <row r="274" ht="14.2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</row>
    <row r="275" ht="14.2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</row>
    <row r="276" ht="14.2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</row>
    <row r="277" ht="14.2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</row>
    <row r="278" ht="14.2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</row>
    <row r="279" ht="14.2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</row>
    <row r="280" ht="14.2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 ht="14.2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</row>
    <row r="282" ht="14.2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</row>
    <row r="283" ht="14.2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</row>
    <row r="284" ht="14.2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</row>
    <row r="285" ht="14.2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</row>
    <row r="286" ht="14.2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</row>
    <row r="287" ht="14.2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</row>
    <row r="288" ht="14.2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</row>
    <row r="289" ht="14.2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</row>
    <row r="290" ht="14.2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</row>
    <row r="291" ht="14.2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</row>
    <row r="292" ht="14.2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</row>
    <row r="293" ht="14.2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</row>
    <row r="294" ht="14.2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</row>
    <row r="295" ht="14.2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</row>
    <row r="296" ht="14.2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</row>
    <row r="297" ht="14.2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</row>
    <row r="298" ht="14.2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</row>
    <row r="299" ht="14.2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</row>
    <row r="300" ht="14.2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</row>
    <row r="301" ht="14.2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</row>
    <row r="302" ht="14.2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</row>
    <row r="303" ht="14.2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 ht="14.2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</row>
    <row r="305" ht="14.2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</row>
    <row r="306" ht="14.2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</row>
    <row r="307" ht="14.2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</row>
    <row r="308" ht="14.2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 ht="14.2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</row>
    <row r="310" ht="14.2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</row>
    <row r="311" ht="14.2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</row>
    <row r="312" ht="14.2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 ht="14.2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</row>
    <row r="314" ht="14.2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</row>
    <row r="315" ht="14.2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</row>
    <row r="316" ht="14.2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</row>
    <row r="317" ht="14.2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</row>
    <row r="318" ht="14.2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</row>
    <row r="319" ht="14.2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</row>
    <row r="320" ht="14.2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</row>
    <row r="321" ht="14.2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</row>
    <row r="322" ht="14.2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 ht="14.2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</row>
    <row r="324" ht="14.2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</row>
    <row r="325" ht="14.2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</row>
    <row r="326" ht="14.2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</row>
    <row r="327" ht="14.2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</row>
    <row r="328" ht="14.2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</row>
    <row r="329" ht="14.2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</row>
    <row r="330" ht="14.2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</row>
    <row r="331" ht="14.2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 ht="14.2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</row>
    <row r="333" ht="14.2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</row>
    <row r="334" ht="14.2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</row>
    <row r="335" ht="14.2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</row>
    <row r="336" ht="14.2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</row>
    <row r="337" ht="14.2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</row>
    <row r="338" ht="14.2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</row>
    <row r="339" ht="14.2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</row>
    <row r="340" ht="14.2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</row>
    <row r="341" ht="14.2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</row>
    <row r="342" ht="14.2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</row>
    <row r="343" ht="14.2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</row>
    <row r="344" ht="14.2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</row>
    <row r="345" ht="14.2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 ht="14.2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</row>
    <row r="347" ht="14.2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</row>
    <row r="348" ht="14.2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</row>
    <row r="349" ht="14.2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</row>
    <row r="350" ht="14.2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</row>
    <row r="351" ht="14.2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</row>
    <row r="352" ht="14.2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</row>
    <row r="353" ht="14.2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</row>
    <row r="354" ht="14.2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</row>
    <row r="355" ht="14.2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</row>
    <row r="356" ht="14.2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</row>
    <row r="357" ht="14.2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</row>
    <row r="358" ht="14.2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</row>
    <row r="359" ht="14.2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 ht="14.2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</row>
    <row r="361" ht="14.2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</row>
    <row r="362" ht="14.2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</row>
    <row r="363" ht="14.2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</row>
    <row r="364" ht="14.2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</row>
    <row r="365" ht="14.2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</row>
    <row r="366" ht="14.2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</row>
    <row r="367" ht="14.2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</row>
    <row r="368" ht="14.2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</row>
    <row r="369" ht="14.2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 ht="14.2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</row>
    <row r="371" ht="14.2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</row>
    <row r="372" ht="14.2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</row>
    <row r="373" ht="14.2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</row>
    <row r="374" ht="14.2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</row>
    <row r="375" ht="14.2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</row>
    <row r="376" ht="14.2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</row>
    <row r="377" ht="14.2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</row>
    <row r="378" ht="14.2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</row>
    <row r="379" ht="14.2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</row>
    <row r="380" ht="14.2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</row>
    <row r="381" ht="14.2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</row>
    <row r="382" ht="14.2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</row>
    <row r="383" ht="14.2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</row>
    <row r="384" ht="14.2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</row>
    <row r="385" ht="14.2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</row>
    <row r="386" ht="14.2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</row>
    <row r="387" ht="14.2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</row>
    <row r="388" ht="14.2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</row>
    <row r="389" ht="14.2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</row>
    <row r="390" ht="14.2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</row>
    <row r="391" ht="14.2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</row>
    <row r="392" ht="14.2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</row>
    <row r="393" ht="14.2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</row>
    <row r="394" ht="14.2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</row>
    <row r="395" ht="14.2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</row>
    <row r="396" ht="14.2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</row>
    <row r="397" ht="14.2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</row>
    <row r="398" ht="14.2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</row>
    <row r="399" ht="14.2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</row>
    <row r="400" ht="14.2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</row>
    <row r="401" ht="14.2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</row>
    <row r="402" ht="14.2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 ht="14.2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</row>
    <row r="404" ht="14.2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</row>
    <row r="405" ht="14.2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</row>
    <row r="406" ht="14.2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</row>
    <row r="407" ht="14.2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</row>
    <row r="408" ht="14.2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</row>
    <row r="409" ht="14.2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</row>
    <row r="410" ht="14.2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</row>
    <row r="411" ht="14.2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</row>
    <row r="412" ht="14.2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</row>
    <row r="413" ht="14.2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</row>
    <row r="414" ht="14.2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</row>
    <row r="415" ht="14.2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</row>
    <row r="416" ht="14.2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</row>
    <row r="417" ht="14.2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</row>
    <row r="418" ht="14.2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</row>
    <row r="419" ht="14.2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</row>
    <row r="420" ht="14.2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</row>
    <row r="421" ht="14.2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</row>
    <row r="422" ht="14.2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</row>
    <row r="423" ht="14.2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</row>
    <row r="424" ht="14.2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</row>
    <row r="425" ht="14.2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</row>
    <row r="426" ht="14.2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</row>
    <row r="427" ht="14.2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</row>
    <row r="428" ht="14.2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</row>
    <row r="429" ht="14.2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</row>
    <row r="430" ht="14.2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</row>
    <row r="431" ht="14.2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</row>
    <row r="432" ht="14.2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</row>
    <row r="433" ht="14.2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</row>
    <row r="434" ht="14.2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</row>
    <row r="435" ht="14.2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</row>
    <row r="436" ht="14.2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</row>
    <row r="437" ht="14.2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</row>
    <row r="438" ht="14.2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</row>
    <row r="439" ht="14.2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</row>
    <row r="440" ht="14.2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</row>
    <row r="441" ht="14.2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 ht="14.2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</row>
    <row r="443" ht="14.2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</row>
    <row r="444" ht="14.2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</row>
    <row r="445" ht="14.2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</row>
    <row r="446" ht="14.2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 ht="14.2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</row>
    <row r="448" ht="14.2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</row>
    <row r="449" ht="14.2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</row>
    <row r="450" ht="14.2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</row>
    <row r="451" ht="14.2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</row>
    <row r="452" ht="14.2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</row>
    <row r="453" ht="14.2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</row>
    <row r="454" ht="14.2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 ht="14.2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 ht="14.2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</row>
    <row r="457" ht="14.2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</row>
    <row r="458" ht="14.2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</row>
    <row r="459" ht="14.2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 ht="14.2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</row>
    <row r="461" ht="14.2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</row>
    <row r="462" ht="14.2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</row>
    <row r="463" ht="14.2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</row>
    <row r="464" ht="14.2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</row>
    <row r="465" ht="14.2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</row>
    <row r="466" ht="14.2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</row>
    <row r="467" ht="14.2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</row>
    <row r="468" ht="14.2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</row>
    <row r="469" ht="14.2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</row>
    <row r="470" ht="14.2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</row>
    <row r="471" ht="14.2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</row>
    <row r="472" ht="14.2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</row>
    <row r="473" ht="14.2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</row>
    <row r="474" ht="14.2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</row>
    <row r="475" ht="14.2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</row>
    <row r="476" ht="14.2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</row>
    <row r="477" ht="14.2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</row>
    <row r="478" ht="14.2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</row>
    <row r="479" ht="14.2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</row>
    <row r="480" ht="14.2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</row>
    <row r="481" ht="14.2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</row>
    <row r="482" ht="14.2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</row>
    <row r="483" ht="14.2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</row>
    <row r="484" ht="14.2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</row>
    <row r="485" ht="14.2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</row>
    <row r="486" ht="14.2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</row>
    <row r="487" ht="14.2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</row>
    <row r="488" ht="14.2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</row>
    <row r="489" ht="14.2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</row>
    <row r="490" ht="14.2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</row>
    <row r="491" ht="14.2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</row>
    <row r="492" ht="14.2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 ht="14.2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</row>
    <row r="494" ht="14.2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</row>
    <row r="495" ht="14.2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</row>
    <row r="496" ht="14.2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</row>
    <row r="497" ht="14.2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 ht="14.2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</row>
    <row r="499" ht="14.2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</row>
    <row r="500" ht="14.2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</row>
    <row r="501" ht="14.2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</row>
    <row r="502" ht="14.2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</row>
    <row r="503" ht="14.2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</row>
    <row r="504" ht="14.2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</row>
    <row r="505" ht="14.2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</row>
    <row r="506" ht="14.2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</row>
    <row r="507" ht="14.2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  <row r="508" ht="14.2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</row>
    <row r="509" ht="14.2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</row>
    <row r="510" ht="14.2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</row>
    <row r="511" ht="14.2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</row>
    <row r="512" ht="14.2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</row>
    <row r="513" ht="14.2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</row>
    <row r="514" ht="14.2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</row>
    <row r="515" ht="14.2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</row>
    <row r="516" ht="14.2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</row>
    <row r="517" ht="14.2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</row>
    <row r="518" ht="14.2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</row>
    <row r="519" ht="14.2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</row>
    <row r="520" ht="14.2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</row>
    <row r="521" ht="14.2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</row>
    <row r="522" ht="14.2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</row>
    <row r="523" ht="14.2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</row>
    <row r="524" ht="14.2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</row>
    <row r="525" ht="14.2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</row>
    <row r="526" ht="14.2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</row>
    <row r="527" ht="14.2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</row>
    <row r="528" ht="14.2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</row>
    <row r="529" ht="14.2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</row>
    <row r="530" ht="14.2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</row>
    <row r="531" ht="14.2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</row>
    <row r="532" ht="14.2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</row>
    <row r="533" ht="14.2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</row>
    <row r="534" ht="14.2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</row>
    <row r="535" ht="14.2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</row>
    <row r="536" ht="14.2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</row>
    <row r="537" ht="14.2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</row>
    <row r="538" ht="14.2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</row>
    <row r="539" ht="14.2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</row>
    <row r="540" ht="14.2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</row>
    <row r="541" ht="14.2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</row>
    <row r="542" ht="14.2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</row>
    <row r="543" ht="14.2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</row>
    <row r="544" ht="14.2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</row>
    <row r="545" ht="14.2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</row>
    <row r="546" ht="14.2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</row>
    <row r="547" ht="14.2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</row>
    <row r="548" ht="14.2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</row>
    <row r="549" ht="14.2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</row>
    <row r="550" ht="14.2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</row>
    <row r="551" ht="14.2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</row>
    <row r="552" ht="14.2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</row>
    <row r="553" ht="14.2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</row>
    <row r="554" ht="14.2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</row>
    <row r="555" ht="14.2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</row>
    <row r="556" ht="14.2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</row>
    <row r="557" ht="14.2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</row>
    <row r="558" ht="14.2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</row>
    <row r="559" ht="14.2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</row>
    <row r="560" ht="14.2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</row>
    <row r="561" ht="14.2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</row>
    <row r="562" ht="14.2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</row>
    <row r="563" ht="14.2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</row>
    <row r="564" ht="14.2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</row>
    <row r="565" ht="14.2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</row>
    <row r="566" ht="14.2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</row>
    <row r="567" ht="14.2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</row>
    <row r="568" ht="14.2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</row>
    <row r="569" ht="14.2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</row>
    <row r="570" ht="14.2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</row>
    <row r="571" ht="14.2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</row>
    <row r="572" ht="14.2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</row>
    <row r="573" ht="14.2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</row>
    <row r="574" ht="14.2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</row>
    <row r="575" ht="14.2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</row>
    <row r="576" ht="14.2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</row>
    <row r="577" ht="14.2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</row>
    <row r="578" ht="14.2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</row>
    <row r="579" ht="14.2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</row>
    <row r="580" ht="14.2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</row>
    <row r="581" ht="14.2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</row>
    <row r="582" ht="14.2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</row>
    <row r="583" ht="14.2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</row>
    <row r="584" ht="14.2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</row>
    <row r="585" ht="14.2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</row>
    <row r="586" ht="14.2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</row>
    <row r="587" ht="14.2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</row>
    <row r="588" ht="14.2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</row>
    <row r="589" ht="14.2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</row>
    <row r="590" ht="14.2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</row>
    <row r="591" ht="14.2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</row>
    <row r="592" ht="14.2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</row>
    <row r="593" ht="14.2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</row>
    <row r="594" ht="14.2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</row>
    <row r="595" ht="14.2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</row>
    <row r="596" ht="14.2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</row>
    <row r="597" ht="14.2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</row>
    <row r="598" ht="14.2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</row>
    <row r="599" ht="14.2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</row>
    <row r="600" ht="14.2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</row>
    <row r="601" ht="14.2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</row>
    <row r="602" ht="14.2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</row>
    <row r="603" ht="14.2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</row>
    <row r="604" ht="14.2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</row>
    <row r="605" ht="14.2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</row>
    <row r="606" ht="14.2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</row>
    <row r="607" ht="14.2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</row>
    <row r="608" ht="14.2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</row>
    <row r="609" ht="14.2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</row>
    <row r="610" ht="14.2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</row>
    <row r="611" ht="14.2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</row>
    <row r="612" ht="14.2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</row>
    <row r="613" ht="14.2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</row>
    <row r="614" ht="14.2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</row>
    <row r="615" ht="14.2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</row>
    <row r="616" ht="14.2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</row>
    <row r="617" ht="14.2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</row>
    <row r="618" ht="14.2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</row>
    <row r="619" ht="14.2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</row>
    <row r="620" ht="14.2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</row>
    <row r="621" ht="14.2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</row>
    <row r="622" ht="14.2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</row>
    <row r="623" ht="14.2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</row>
    <row r="624" ht="14.2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</row>
    <row r="625" ht="14.2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</row>
    <row r="626" ht="14.2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</row>
    <row r="627" ht="14.2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</row>
    <row r="628" ht="14.2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</row>
    <row r="629" ht="14.2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</row>
    <row r="630" ht="14.2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</row>
    <row r="631" ht="14.2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</row>
    <row r="632" ht="14.2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</row>
    <row r="633" ht="14.2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</row>
    <row r="634" ht="14.2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</row>
    <row r="635" ht="14.2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</row>
    <row r="636" ht="14.2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</row>
    <row r="637" ht="14.2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</row>
    <row r="638" ht="14.2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</row>
    <row r="639" ht="14.2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</row>
    <row r="640" ht="14.2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</row>
    <row r="641" ht="14.2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</row>
    <row r="642" ht="14.2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</row>
    <row r="643" ht="14.2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</row>
    <row r="644" ht="14.2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</row>
    <row r="645" ht="14.2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</row>
    <row r="646" ht="14.2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</row>
    <row r="647" ht="14.2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</row>
    <row r="648" ht="14.2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</row>
    <row r="649" ht="14.2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</row>
    <row r="650" ht="14.2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</row>
    <row r="651" ht="14.2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</row>
    <row r="652" ht="14.2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</row>
    <row r="653" ht="14.2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</row>
    <row r="654" ht="14.2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</row>
    <row r="655" ht="14.2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</row>
    <row r="656" ht="14.2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</row>
    <row r="657" ht="14.2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</row>
    <row r="658" ht="14.2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</row>
    <row r="659" ht="14.2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</row>
    <row r="660" ht="14.2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</row>
    <row r="661" ht="14.2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</row>
    <row r="662" ht="14.2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</row>
    <row r="663" ht="14.2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</row>
    <row r="664" ht="14.2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</row>
    <row r="665" ht="14.2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</row>
    <row r="666" ht="14.2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</row>
    <row r="667" ht="14.2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</row>
    <row r="668" ht="14.2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</row>
    <row r="669" ht="14.2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</row>
    <row r="670" ht="14.2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</row>
    <row r="671" ht="14.2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</row>
    <row r="672" ht="14.2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</row>
    <row r="673" ht="14.2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</row>
    <row r="674" ht="14.2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</row>
    <row r="675" ht="14.2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</row>
    <row r="676" ht="14.2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</row>
    <row r="677" ht="14.2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</row>
    <row r="678" ht="14.2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</row>
    <row r="679" ht="14.2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</row>
    <row r="680" ht="14.2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</row>
    <row r="681" ht="14.2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</row>
    <row r="682" ht="14.2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</row>
    <row r="683" ht="14.2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</row>
    <row r="684" ht="14.2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</row>
    <row r="685" ht="14.2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</row>
    <row r="686" ht="14.2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</row>
    <row r="687" ht="14.2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</row>
    <row r="688" ht="14.2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</row>
    <row r="689" ht="14.2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</row>
    <row r="690" ht="14.2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</row>
    <row r="691" ht="14.2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</row>
    <row r="692" ht="14.2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</row>
    <row r="693" ht="14.2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</row>
    <row r="694" ht="14.2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</row>
    <row r="695" ht="14.2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</row>
    <row r="696" ht="14.2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</row>
    <row r="697" ht="14.2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</row>
    <row r="698" ht="14.2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</row>
    <row r="699" ht="14.2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</row>
    <row r="700" ht="14.2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</row>
    <row r="701" ht="14.2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</row>
    <row r="702" ht="14.2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</row>
    <row r="703" ht="14.2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</row>
    <row r="704" ht="14.2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</row>
    <row r="705" ht="14.2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</row>
    <row r="706" ht="14.2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</row>
    <row r="707" ht="14.2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</row>
    <row r="708" ht="14.2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</row>
    <row r="709" ht="14.2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</row>
    <row r="710" ht="14.2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</row>
    <row r="711" ht="14.2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</row>
    <row r="712" ht="14.2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</row>
    <row r="713" ht="14.2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</row>
    <row r="714" ht="14.2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</row>
    <row r="715" ht="14.2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</row>
    <row r="716" ht="14.2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</row>
    <row r="717" ht="14.2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</row>
    <row r="718" ht="14.2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</row>
    <row r="719" ht="14.2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</row>
    <row r="720" ht="14.2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</row>
    <row r="721" ht="14.2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</row>
    <row r="722" ht="14.2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</row>
    <row r="723" ht="14.2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</row>
    <row r="724" ht="14.2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</row>
    <row r="725" ht="14.2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</row>
    <row r="726" ht="14.2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</row>
    <row r="727" ht="14.2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</row>
    <row r="728" ht="14.2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</row>
    <row r="729" ht="14.2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</row>
    <row r="730" ht="14.2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</row>
    <row r="731" ht="14.2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</row>
    <row r="732" ht="14.2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</row>
    <row r="733" ht="14.2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</row>
    <row r="734" ht="14.2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</row>
    <row r="735" ht="14.2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</row>
    <row r="736" ht="14.2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</row>
    <row r="737" ht="14.2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</row>
    <row r="738" ht="14.2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</row>
    <row r="739" ht="14.2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</row>
    <row r="740" ht="14.2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</row>
    <row r="741" ht="14.2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</row>
    <row r="742" ht="14.2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</row>
    <row r="743" ht="14.2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</row>
    <row r="744" ht="14.2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</row>
    <row r="745" ht="14.2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</row>
    <row r="746" ht="14.2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</row>
    <row r="747" ht="14.2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</row>
    <row r="748" ht="14.2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</row>
    <row r="749" ht="14.2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</row>
    <row r="750" ht="14.2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</row>
    <row r="751" ht="14.2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</row>
    <row r="752" ht="14.2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</row>
    <row r="753" ht="14.2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</row>
    <row r="754" ht="14.2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</row>
    <row r="755" ht="14.2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</row>
    <row r="756" ht="14.2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</row>
    <row r="757" ht="14.2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</row>
    <row r="758" ht="14.2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</row>
    <row r="759" ht="14.2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</row>
    <row r="760" ht="14.2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</row>
    <row r="761" ht="14.2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</row>
    <row r="762" ht="14.2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</row>
    <row r="763" ht="14.2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</row>
    <row r="764" ht="14.2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</row>
    <row r="765" ht="14.2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</row>
    <row r="766" ht="14.2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</row>
    <row r="767" ht="14.2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</row>
    <row r="768" ht="14.2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</row>
    <row r="769" ht="14.2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</row>
    <row r="770" ht="14.2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</row>
    <row r="771" ht="14.2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</row>
    <row r="772" ht="14.2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</row>
    <row r="773" ht="14.2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</row>
    <row r="774" ht="14.2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</row>
    <row r="775" ht="14.2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</row>
    <row r="776" ht="14.2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</row>
    <row r="777" ht="14.2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</row>
    <row r="778" ht="14.2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</row>
    <row r="779" ht="14.2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</row>
    <row r="780" ht="14.2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</row>
    <row r="781" ht="14.2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</row>
    <row r="782" ht="14.2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</row>
    <row r="783" ht="14.2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</row>
    <row r="784" ht="14.2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</row>
    <row r="785" ht="14.2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</row>
    <row r="786" ht="14.2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</row>
    <row r="787" ht="14.2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</row>
    <row r="788" ht="14.2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</row>
    <row r="789" ht="14.2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</row>
    <row r="790" ht="14.2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</row>
    <row r="791" ht="14.2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</row>
    <row r="792" ht="14.2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</row>
    <row r="793" ht="14.2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</row>
    <row r="794" ht="14.2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</row>
    <row r="795" ht="14.2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</row>
    <row r="796" ht="14.2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</row>
    <row r="797" ht="14.2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</row>
    <row r="798" ht="14.2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</row>
    <row r="799" ht="14.2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</row>
    <row r="800" ht="14.2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</row>
    <row r="801" ht="14.2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</row>
    <row r="802" ht="14.2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</row>
    <row r="803" ht="14.2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</row>
    <row r="804" ht="14.2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</row>
    <row r="805" ht="14.2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</row>
    <row r="806" ht="14.2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</row>
    <row r="807" ht="14.2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</row>
    <row r="808" ht="14.2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</row>
    <row r="809" ht="14.2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</row>
    <row r="810" ht="14.2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</row>
    <row r="811" ht="14.2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</row>
    <row r="812" ht="14.2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</row>
    <row r="813" ht="14.2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</row>
    <row r="814" ht="14.2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</row>
    <row r="815" ht="14.2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</row>
    <row r="816" ht="14.2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</row>
    <row r="817" ht="14.2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</row>
    <row r="818" ht="14.2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</row>
    <row r="819" ht="14.2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</row>
    <row r="820" ht="14.2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</row>
    <row r="821" ht="14.2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</row>
    <row r="822" ht="14.2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</row>
    <row r="823" ht="14.2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</row>
    <row r="824" ht="14.2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</row>
    <row r="825" ht="14.2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</row>
    <row r="826" ht="14.2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</row>
    <row r="827" ht="14.2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</row>
    <row r="828" ht="14.2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</row>
    <row r="829" ht="14.2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</row>
    <row r="830" ht="14.2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</row>
    <row r="831" ht="14.2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</row>
    <row r="832" ht="14.2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</row>
    <row r="833" ht="14.2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</row>
    <row r="834" ht="14.2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</row>
    <row r="835" ht="14.2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</row>
    <row r="836" ht="14.2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</row>
    <row r="837" ht="14.2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</row>
    <row r="838" ht="14.2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</row>
    <row r="839" ht="14.2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</row>
    <row r="840" ht="14.2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</row>
    <row r="841" ht="14.2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</row>
    <row r="842" ht="14.2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</row>
    <row r="843" ht="14.2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</row>
    <row r="844" ht="14.2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</row>
    <row r="845" ht="14.2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</row>
    <row r="846" ht="14.2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</row>
    <row r="847" ht="14.2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</row>
    <row r="848" ht="14.2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</row>
    <row r="849" ht="14.2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</row>
    <row r="850" ht="14.2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</row>
    <row r="851" ht="14.2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</row>
    <row r="852" ht="14.2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</row>
    <row r="853" ht="14.2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</row>
    <row r="854" ht="14.2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</row>
    <row r="855" ht="14.2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</row>
    <row r="856" ht="14.2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</row>
    <row r="857" ht="14.2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</row>
    <row r="858" ht="14.2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</row>
    <row r="859" ht="14.2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</row>
    <row r="860" ht="14.2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</row>
    <row r="861" ht="14.2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</row>
    <row r="862" ht="14.2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</row>
    <row r="863" ht="14.2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</row>
    <row r="864" ht="14.2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</row>
    <row r="865" ht="14.2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</row>
    <row r="866" ht="14.2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</row>
    <row r="867" ht="14.2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</row>
    <row r="868" ht="14.2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</row>
    <row r="869" ht="14.2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</row>
    <row r="870" ht="14.2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</row>
    <row r="871" ht="14.2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</row>
    <row r="872" ht="14.2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</row>
    <row r="873" ht="14.2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</row>
    <row r="874" ht="14.2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</row>
    <row r="875" ht="14.2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</row>
    <row r="876" ht="14.2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</row>
    <row r="877" ht="14.2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</row>
    <row r="878" ht="14.2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</row>
    <row r="879" ht="14.2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</row>
    <row r="880" ht="14.2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</row>
    <row r="881" ht="14.2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</row>
    <row r="882" ht="14.2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</row>
    <row r="883" ht="14.2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</row>
    <row r="884" ht="14.2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</row>
    <row r="885" ht="14.2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</row>
    <row r="886" ht="14.2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</row>
    <row r="887" ht="14.2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</row>
    <row r="888" ht="14.2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</row>
    <row r="889" ht="14.2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</row>
    <row r="890" ht="14.2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</row>
    <row r="891" ht="14.2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</row>
    <row r="892" ht="14.2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</row>
    <row r="893" ht="14.2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</row>
    <row r="894" ht="14.2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</row>
    <row r="895" ht="14.2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</row>
    <row r="896" ht="14.2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</row>
    <row r="897" ht="14.2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</row>
    <row r="898" ht="14.2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</row>
    <row r="899" ht="14.2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</row>
    <row r="900" ht="14.2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</row>
    <row r="901" ht="14.2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</row>
    <row r="902" ht="14.2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</row>
    <row r="903" ht="14.2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</row>
    <row r="904" ht="14.2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</row>
    <row r="905" ht="14.2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</row>
    <row r="906" ht="14.2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</row>
    <row r="907" ht="14.2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</row>
    <row r="908" ht="14.2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</row>
    <row r="909" ht="14.2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</row>
    <row r="910" ht="14.2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</row>
    <row r="911" ht="14.2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</row>
    <row r="912" ht="14.2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</row>
    <row r="913" ht="14.2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</row>
    <row r="914" ht="14.2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</row>
    <row r="915" ht="14.2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</row>
    <row r="916" ht="14.2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</row>
    <row r="917" ht="14.2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</row>
    <row r="918" ht="14.2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</row>
    <row r="919" ht="14.2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</row>
    <row r="920" ht="14.2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</row>
    <row r="921" ht="14.2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</row>
    <row r="922" ht="14.2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</row>
    <row r="923" ht="14.2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</row>
    <row r="924" ht="14.2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</row>
    <row r="925" ht="14.2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</row>
    <row r="926" ht="14.2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</row>
    <row r="927" ht="14.2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</row>
    <row r="928" ht="14.2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</row>
    <row r="929" ht="14.2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</row>
    <row r="930" ht="14.2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</row>
    <row r="931" ht="14.2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</row>
    <row r="932" ht="14.2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</row>
    <row r="933" ht="14.2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</row>
    <row r="934" ht="14.2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</row>
    <row r="935" ht="14.2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</row>
    <row r="936" ht="14.2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</row>
    <row r="937" ht="14.2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</row>
    <row r="938" ht="14.2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</row>
    <row r="939" ht="14.2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</row>
    <row r="940" ht="14.2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</row>
    <row r="941" ht="14.2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</row>
    <row r="942" ht="14.2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</row>
    <row r="943" ht="14.2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</row>
    <row r="944" ht="14.2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</row>
    <row r="945" ht="14.2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</row>
    <row r="946" ht="14.2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</row>
    <row r="947" ht="14.2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</row>
    <row r="948" ht="14.2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</row>
    <row r="949" ht="14.2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</row>
    <row r="950" ht="14.2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</row>
    <row r="951" ht="14.2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</row>
    <row r="952" ht="14.2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</row>
    <row r="953" ht="14.2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</row>
    <row r="954" ht="14.2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</row>
    <row r="955" ht="14.2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</row>
    <row r="956" ht="14.2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</row>
    <row r="957" ht="14.2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</row>
    <row r="958" ht="14.2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</row>
    <row r="959" ht="14.2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</row>
    <row r="960" ht="14.2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</row>
    <row r="961" ht="14.2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</row>
    <row r="962" ht="14.2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</row>
    <row r="963" ht="14.2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</row>
    <row r="964" ht="14.2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</row>
    <row r="965" ht="14.2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</row>
    <row r="966" ht="14.2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</row>
    <row r="967" ht="14.2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</row>
    <row r="968" ht="14.2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</row>
    <row r="969" ht="14.2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</row>
    <row r="970" ht="14.2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</row>
    <row r="971" ht="14.2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</row>
    <row r="972" ht="14.2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</row>
    <row r="973" ht="14.2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</row>
    <row r="974" ht="14.2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</row>
    <row r="975" ht="14.2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</row>
    <row r="976" ht="14.2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</row>
    <row r="977" ht="14.2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</row>
    <row r="978" ht="14.2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</row>
    <row r="979" ht="14.2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</row>
    <row r="980" ht="14.2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</row>
    <row r="981" ht="14.2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</row>
    <row r="982" ht="14.2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</row>
    <row r="983" ht="14.2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</row>
    <row r="984" ht="14.2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</row>
    <row r="985" ht="14.2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</row>
    <row r="986" ht="14.2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</row>
    <row r="987" ht="14.2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</row>
    <row r="988" ht="14.2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</row>
    <row r="989" ht="14.2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</row>
    <row r="990" ht="14.2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</row>
    <row r="991" ht="14.2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</row>
    <row r="992" ht="14.2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</row>
    <row r="993" ht="14.2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</row>
    <row r="994" ht="14.2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</row>
    <row r="995" ht="14.2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</row>
    <row r="996" ht="14.2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</row>
    <row r="997" ht="14.2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</row>
    <row r="998" ht="14.2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</row>
    <row r="999" ht="14.2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</row>
    <row r="1000" ht="14.2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</row>
    <row r="1001" ht="14.2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</row>
    <row r="1002" ht="14.25" customHeight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</row>
    <row r="1003" ht="14.25" customHeight="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</row>
    <row r="1004" ht="14.25" customHeight="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</row>
    <row r="1005" ht="14.25" customHeight="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</row>
    <row r="1006" ht="14.25" customHeight="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</row>
    <row r="1007" ht="14.25" customHeight="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</row>
    <row r="1008" ht="14.25" customHeight="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</row>
    <row r="1009" ht="14.25" customHeight="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</row>
    <row r="1010" ht="14.25" customHeight="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</row>
    <row r="1011" ht="14.25" customHeight="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</row>
    <row r="1012" ht="14.25" customHeight="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</row>
    <row r="1013" ht="14.25" customHeight="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</row>
    <row r="1014" ht="14.25" customHeight="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</row>
    <row r="1015" ht="14.25" customHeight="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</row>
    <row r="1016" ht="14.25" customHeight="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</row>
    <row r="1017" ht="14.25" customHeight="1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</row>
    <row r="1018" ht="14.25" customHeight="1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</row>
    <row r="1019" ht="14.25" customHeight="1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</row>
    <row r="1020" ht="14.25" customHeight="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</row>
    <row r="1021" ht="14.25" customHeight="1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</row>
    <row r="1022" ht="14.25" customHeight="1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</row>
    <row r="1023" ht="14.25" customHeight="1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</row>
    <row r="1024" ht="14.25" customHeight="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</row>
    <row r="1025" ht="14.25" customHeight="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</row>
    <row r="1026" ht="14.25" customHeight="1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</row>
    <row r="1027" ht="14.25" customHeight="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</row>
    <row r="1028" ht="14.25" customHeight="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</row>
    <row r="1029" ht="14.25" customHeight="1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</row>
    <row r="1030" ht="14.25" customHeight="1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</row>
  </sheetData>
  <mergeCells count="31">
    <mergeCell ref="A1:H4"/>
    <mergeCell ref="A5:H5"/>
    <mergeCell ref="A6:H6"/>
    <mergeCell ref="A7:H7"/>
    <mergeCell ref="A8:H9"/>
    <mergeCell ref="A10:H10"/>
    <mergeCell ref="A11:H11"/>
    <mergeCell ref="A29:G29"/>
    <mergeCell ref="A34:G34"/>
    <mergeCell ref="G35:H35"/>
    <mergeCell ref="G36:H36"/>
    <mergeCell ref="G37:H37"/>
    <mergeCell ref="G38:H38"/>
    <mergeCell ref="G39:H39"/>
    <mergeCell ref="A39:F39"/>
    <mergeCell ref="A40:H40"/>
    <mergeCell ref="A41:F41"/>
    <mergeCell ref="G41:H41"/>
    <mergeCell ref="A42:C42"/>
    <mergeCell ref="D42:E42"/>
    <mergeCell ref="G42:H42"/>
    <mergeCell ref="D46:E46"/>
    <mergeCell ref="G46:H46"/>
    <mergeCell ref="A43:C43"/>
    <mergeCell ref="D43:E43"/>
    <mergeCell ref="G43:H43"/>
    <mergeCell ref="A44:C44"/>
    <mergeCell ref="D44:H44"/>
    <mergeCell ref="A45:F45"/>
    <mergeCell ref="A46:C46"/>
    <mergeCell ref="A48:H48"/>
  </mergeCells>
  <conditionalFormatting sqref="D12:E28 D31:E33">
    <cfRule type="notContainsBlanks" dxfId="0" priority="1">
      <formula>LEN(TRIM(D12))&gt;0</formula>
    </cfRule>
  </conditionalFormatting>
  <conditionalFormatting sqref="A36:A38">
    <cfRule type="notContainsBlanks" dxfId="0" priority="2">
      <formula>LEN(TRIM(A36))&gt;0</formula>
    </cfRule>
  </conditionalFormatting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2019-03-27T22:02:36Z</dcterms:created>
  <dc:creator>LINA MARCELA ARDILA TORRES</dc:creator>
</cp:coreProperties>
</file>