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ÑO   2025\AAA PROCESOS 2025\40 CIERRE SUBASTA (LAURA) JUNIO 25\GRUPO 2\"/>
    </mc:Choice>
  </mc:AlternateContent>
  <xr:revisionPtr revIDLastSave="0" documentId="13_ncr:1_{8C6DE34C-13FA-4D39-82F0-444AAE4FF2DF}" xr6:coauthVersionLast="47" xr6:coauthVersionMax="47" xr10:uidLastSave="{00000000-0000-0000-0000-000000000000}"/>
  <bookViews>
    <workbookView xWindow="-120" yWindow="-120" windowWidth="20730" windowHeight="11160" xr2:uid="{C73ADF72-C327-4525-A845-4605AC8D2962}"/>
  </bookViews>
  <sheets>
    <sheet name="GRUPO 2 MUEBLES" sheetId="1" r:id="rId1"/>
    <sheet name="Hoja1" sheetId="2" r:id="rId2"/>
  </sheets>
  <definedNames>
    <definedName name="_ftn1" localSheetId="0">'GRUPO 2 MUEBLES'!#REF!</definedName>
    <definedName name="_ftnref1" localSheetId="0">'GRUPO 2 MUEBLES'!$C$19</definedName>
    <definedName name="_xlnm.Print_Area" localSheetId="0">'GRUPO 2 MUEBLES'!$A$1:$K$2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E9" i="1"/>
  <c r="F9" i="1" s="1"/>
  <c r="J9" i="1"/>
  <c r="I9" i="1"/>
  <c r="K9" i="1" s="1"/>
  <c r="H9" i="1"/>
  <c r="E14" i="1"/>
  <c r="F14" i="1" s="1"/>
  <c r="E13" i="1"/>
  <c r="F13" i="1" s="1"/>
  <c r="E12" i="1"/>
  <c r="F12" i="1" s="1"/>
  <c r="E11" i="1"/>
  <c r="F11" i="1" s="1"/>
  <c r="E10" i="1"/>
  <c r="F10" i="1" s="1"/>
</calcChain>
</file>

<file path=xl/sharedStrings.xml><?xml version="1.0" encoding="utf-8"?>
<sst xmlns="http://schemas.openxmlformats.org/spreadsheetml/2006/main" count="20" uniqueCount="20">
  <si>
    <t>PROCESO</t>
  </si>
  <si>
    <t>OBJETO CONTRACTUAL</t>
  </si>
  <si>
    <t>VALOR ESTUDIO ARRANQUE SUBASTA</t>
  </si>
  <si>
    <t>EMPRESA</t>
  </si>
  <si>
    <t>OFERTA</t>
  </si>
  <si>
    <t>AHORRO</t>
  </si>
  <si>
    <t xml:space="preserve">% AHORRO FRENTE AL PRESUPUESTO </t>
  </si>
  <si>
    <t>% DIFERENCIAL ENTRE PROPUESTAS</t>
  </si>
  <si>
    <t>PROMEDIO</t>
  </si>
  <si>
    <t>MEDIANA</t>
  </si>
  <si>
    <t>DESVIACION</t>
  </si>
  <si>
    <t>MINIMO ADMISIBLE</t>
  </si>
  <si>
    <t xml:space="preserve">“ADQUISICIÓN DE ELEMENTOS PARA LA DOTACIÓN DE SEDES DEL PROGRAMA DE
PROTECCIÓN Y ASISTENCIA DE LA FISCALÍA GENERAL DE LA NACIÓN – GRUPOS (1, 2, 3, 4 y 5).”
</t>
  </si>
  <si>
    <t>SACSU SAS</t>
  </si>
  <si>
    <t xml:space="preserve"> GRUPO 2 -MUEBLES</t>
  </si>
  <si>
    <t>UT GRUPO OLAM CAPITAL</t>
  </si>
  <si>
    <t>SOLMETAL</t>
  </si>
  <si>
    <t>ACRYLUZ SAS</t>
  </si>
  <si>
    <t>ORIONCONIC</t>
  </si>
  <si>
    <t>LICCONT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</si>
</sst>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[$$-240A]\ #,##0.00"/>
    <numFmt numFmtId="166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40">
    <xf numFmtId="0" fontId="0" fillId="0" borderId="0" xfId="0"/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8" fillId="0" borderId="0" xfId="0" applyFont="1"/>
    <xf numFmtId="0" fontId="9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0" fillId="4" borderId="0" xfId="0" applyFill="1"/>
    <xf numFmtId="49" fontId="12" fillId="4" borderId="6" xfId="0" applyNumberFormat="1" applyFont="1" applyFill="1" applyBorder="1" applyAlignment="1">
      <alignment horizontal="left" vertical="center" wrapText="1"/>
    </xf>
    <xf numFmtId="4" fontId="13" fillId="4" borderId="6" xfId="0" applyNumberFormat="1" applyFont="1" applyFill="1" applyBorder="1" applyAlignment="1">
      <alignment vertical="center" wrapText="1"/>
    </xf>
    <xf numFmtId="9" fontId="13" fillId="4" borderId="6" xfId="1" applyFont="1" applyFill="1" applyBorder="1" applyAlignment="1">
      <alignment horizontal="center" vertical="center" wrapText="1"/>
    </xf>
    <xf numFmtId="10" fontId="13" fillId="4" borderId="6" xfId="1" applyNumberFormat="1" applyFont="1" applyFill="1" applyBorder="1" applyAlignment="1">
      <alignment horizontal="center" vertical="center" wrapText="1"/>
    </xf>
    <xf numFmtId="165" fontId="13" fillId="4" borderId="6" xfId="0" applyNumberFormat="1" applyFont="1" applyFill="1" applyBorder="1" applyAlignment="1">
      <alignment vertical="center" wrapText="1"/>
    </xf>
    <xf numFmtId="10" fontId="13" fillId="6" borderId="6" xfId="1" applyNumberFormat="1" applyFont="1" applyFill="1" applyBorder="1" applyAlignment="1">
      <alignment horizontal="center" vertical="center" wrapText="1"/>
    </xf>
    <xf numFmtId="165" fontId="12" fillId="4" borderId="7" xfId="0" applyNumberFormat="1" applyFont="1" applyFill="1" applyBorder="1" applyAlignment="1">
      <alignment horizontal="center"/>
    </xf>
    <xf numFmtId="165" fontId="12" fillId="4" borderId="6" xfId="2" applyNumberFormat="1" applyFont="1" applyFill="1" applyBorder="1" applyAlignment="1">
      <alignment horizontal="center" vertical="center" wrapText="1"/>
    </xf>
    <xf numFmtId="165" fontId="12" fillId="6" borderId="6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166" fontId="7" fillId="5" borderId="3" xfId="0" applyNumberFormat="1" applyFont="1" applyFill="1" applyBorder="1" applyAlignment="1">
      <alignment horizontal="center" vertical="center" wrapText="1"/>
    </xf>
    <xf numFmtId="10" fontId="7" fillId="4" borderId="8" xfId="1" applyNumberFormat="1" applyFont="1" applyFill="1" applyBorder="1" applyAlignment="1">
      <alignment horizontal="center" vertical="center" wrapText="1"/>
    </xf>
    <xf numFmtId="10" fontId="7" fillId="4" borderId="9" xfId="1" applyNumberFormat="1" applyFont="1" applyFill="1" applyBorder="1" applyAlignment="1">
      <alignment horizontal="center" vertical="center" wrapText="1"/>
    </xf>
    <xf numFmtId="10" fontId="7" fillId="4" borderId="10" xfId="1" applyNumberFormat="1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</cellXfs>
  <cellStyles count="3">
    <cellStyle name="Normal" xfId="0" builtinId="0"/>
    <cellStyle name="Normal_HERRAMIENTAS PARA TRANSPORTE" xfId="2" xr:uid="{A3765599-9D04-428F-9981-53CC50CB8D0B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3</xdr:row>
      <xdr:rowOff>0</xdr:rowOff>
    </xdr:from>
    <xdr:to>
      <xdr:col>3</xdr:col>
      <xdr:colOff>571237</xdr:colOff>
      <xdr:row>12</xdr:row>
      <xdr:rowOff>75976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0D91018-F044-428E-AD2E-6D599784E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571500"/>
          <a:ext cx="2104762" cy="179047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12</xdr:col>
      <xdr:colOff>218381</xdr:colOff>
      <xdr:row>22</xdr:row>
      <xdr:rowOff>142429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E36044B-E590-4D2C-ACDA-F9B4E367A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0" y="762000"/>
          <a:ext cx="5552381" cy="3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BCD14-C74B-4D85-A82A-C6887BE5482C}">
  <dimension ref="B1:O14"/>
  <sheetViews>
    <sheetView tabSelected="1" topLeftCell="A4" zoomScale="90" zoomScaleNormal="90" workbookViewId="0">
      <selection activeCell="D14" sqref="D14"/>
    </sheetView>
  </sheetViews>
  <sheetFormatPr baseColWidth="10" defaultColWidth="11.42578125" defaultRowHeight="15" x14ac:dyDescent="0.25"/>
  <cols>
    <col min="1" max="1" width="4.85546875" customWidth="1"/>
    <col min="2" max="2" width="11.42578125" hidden="1" customWidth="1"/>
    <col min="3" max="3" width="41.5703125" style="1" customWidth="1"/>
    <col min="4" max="4" width="16.7109375" customWidth="1"/>
    <col min="5" max="5" width="18.7109375" customWidth="1"/>
    <col min="6" max="6" width="14.42578125" customWidth="1"/>
    <col min="7" max="7" width="11.28515625" customWidth="1"/>
    <col min="8" max="8" width="15.5703125" customWidth="1"/>
    <col min="9" max="9" width="14.5703125" customWidth="1"/>
    <col min="10" max="10" width="12" customWidth="1"/>
    <col min="11" max="11" width="15" customWidth="1"/>
  </cols>
  <sheetData>
    <row r="1" spans="2:15" ht="43.5" customHeight="1" x14ac:dyDescent="0.3">
      <c r="C1" s="22"/>
      <c r="D1" s="22"/>
      <c r="E1" s="22"/>
      <c r="F1" s="22"/>
      <c r="G1" s="22"/>
      <c r="H1" s="22"/>
      <c r="I1" s="22"/>
      <c r="J1" s="22"/>
      <c r="K1" s="22"/>
    </row>
    <row r="4" spans="2:15" ht="15.75" thickBot="1" x14ac:dyDescent="0.3"/>
    <row r="5" spans="2:15" ht="27.75" customHeight="1" thickBot="1" x14ac:dyDescent="0.3">
      <c r="C5" s="2" t="s">
        <v>0</v>
      </c>
      <c r="D5" s="23" t="s">
        <v>14</v>
      </c>
      <c r="E5" s="24"/>
      <c r="F5" s="24"/>
      <c r="G5" s="24"/>
      <c r="H5" s="24"/>
      <c r="I5" s="24"/>
      <c r="J5" s="24"/>
      <c r="K5" s="25"/>
    </row>
    <row r="6" spans="2:15" ht="66.75" customHeight="1" thickBot="1" x14ac:dyDescent="0.3">
      <c r="C6" s="3" t="s">
        <v>1</v>
      </c>
      <c r="D6" s="26" t="s">
        <v>12</v>
      </c>
      <c r="E6" s="27"/>
      <c r="F6" s="27"/>
      <c r="G6" s="27"/>
      <c r="H6" s="27"/>
      <c r="I6" s="27"/>
      <c r="J6" s="27"/>
      <c r="K6" s="28"/>
    </row>
    <row r="7" spans="2:15" ht="30" customHeight="1" thickBot="1" x14ac:dyDescent="0.3">
      <c r="C7" s="4" t="s">
        <v>2</v>
      </c>
      <c r="D7" s="29">
        <v>200205467.91</v>
      </c>
      <c r="E7" s="30"/>
      <c r="F7" s="5"/>
      <c r="G7" s="6"/>
      <c r="H7" s="6"/>
      <c r="I7" s="6"/>
      <c r="J7" s="6"/>
      <c r="K7" s="7"/>
    </row>
    <row r="8" spans="2:15" s="8" customFormat="1" ht="53.25" customHeight="1" x14ac:dyDescent="0.2">
      <c r="C8" s="9" t="s">
        <v>3</v>
      </c>
      <c r="D8" s="10" t="s">
        <v>4</v>
      </c>
      <c r="E8" s="10" t="s">
        <v>5</v>
      </c>
      <c r="F8" s="11" t="s">
        <v>6</v>
      </c>
      <c r="G8" s="11" t="s">
        <v>7</v>
      </c>
      <c r="H8" s="10" t="s">
        <v>8</v>
      </c>
      <c r="I8" s="10" t="s">
        <v>9</v>
      </c>
      <c r="J8" s="10" t="s">
        <v>10</v>
      </c>
      <c r="K8" s="11" t="s">
        <v>11</v>
      </c>
    </row>
    <row r="9" spans="2:15" ht="23.25" customHeight="1" x14ac:dyDescent="0.3">
      <c r="C9" s="13" t="s">
        <v>19</v>
      </c>
      <c r="D9" s="19">
        <v>191000000</v>
      </c>
      <c r="E9" s="14">
        <f t="shared" ref="E9:E14" si="0">ROUND($D$7-D9,0)</f>
        <v>9205468</v>
      </c>
      <c r="F9" s="15">
        <f t="shared" ref="F9:F14" si="1">(E9*100%/$D$7)</f>
        <v>4.5980102821858042E-2</v>
      </c>
      <c r="G9" s="31">
        <f>1-(D14/D9)</f>
        <v>0.19073059554973826</v>
      </c>
      <c r="H9" s="34">
        <f>ROUND(AVERAGE(D9:D14),0)</f>
        <v>170312569</v>
      </c>
      <c r="I9" s="34">
        <f>ROUND(MEDIAN(D9:D14),0)</f>
        <v>169290000</v>
      </c>
      <c r="J9" s="34">
        <f>ROUND(_xlfn.STDEV.S(D9:D14),0)</f>
        <v>13682235</v>
      </c>
      <c r="K9" s="37">
        <f>I9-J9</f>
        <v>155607765</v>
      </c>
    </row>
    <row r="10" spans="2:15" ht="23.25" customHeight="1" x14ac:dyDescent="0.3">
      <c r="C10" s="13" t="s">
        <v>15</v>
      </c>
      <c r="D10" s="19">
        <v>180000000</v>
      </c>
      <c r="E10" s="14">
        <f t="shared" si="0"/>
        <v>20205468</v>
      </c>
      <c r="F10" s="15">
        <f t="shared" si="1"/>
        <v>0.10092365713549407</v>
      </c>
      <c r="G10" s="32"/>
      <c r="H10" s="35"/>
      <c r="I10" s="35"/>
      <c r="J10" s="35"/>
      <c r="K10" s="38"/>
    </row>
    <row r="11" spans="2:15" ht="23.25" customHeight="1" x14ac:dyDescent="0.3">
      <c r="C11" s="13" t="s">
        <v>16</v>
      </c>
      <c r="D11" s="19">
        <v>171000000</v>
      </c>
      <c r="E11" s="14">
        <f t="shared" si="0"/>
        <v>29205468</v>
      </c>
      <c r="F11" s="15">
        <f t="shared" si="1"/>
        <v>0.14587747430119627</v>
      </c>
      <c r="G11" s="32"/>
      <c r="H11" s="35"/>
      <c r="I11" s="35"/>
      <c r="J11" s="35"/>
      <c r="K11" s="38"/>
      <c r="L11" s="12"/>
      <c r="M11" s="12"/>
      <c r="N11" s="12"/>
      <c r="O11" s="12"/>
    </row>
    <row r="12" spans="2:15" ht="23.25" customHeight="1" x14ac:dyDescent="0.3">
      <c r="C12" s="13" t="s">
        <v>17</v>
      </c>
      <c r="D12" s="19">
        <v>167580000</v>
      </c>
      <c r="E12" s="14">
        <f t="shared" si="0"/>
        <v>32625468</v>
      </c>
      <c r="F12" s="15">
        <f t="shared" si="1"/>
        <v>0.1629599248241631</v>
      </c>
      <c r="G12" s="32"/>
      <c r="H12" s="35"/>
      <c r="I12" s="35"/>
      <c r="J12" s="35"/>
      <c r="K12" s="38"/>
      <c r="L12" s="12"/>
      <c r="M12" s="12"/>
      <c r="N12" s="12"/>
      <c r="O12" s="12"/>
    </row>
    <row r="13" spans="2:15" ht="23.25" customHeight="1" x14ac:dyDescent="0.25">
      <c r="C13" s="13" t="s">
        <v>13</v>
      </c>
      <c r="D13" s="20">
        <v>157724955.36000001</v>
      </c>
      <c r="E13" s="14">
        <f t="shared" si="0"/>
        <v>42480513</v>
      </c>
      <c r="F13" s="16">
        <f t="shared" si="1"/>
        <v>0.21218457938969285</v>
      </c>
      <c r="G13" s="32"/>
      <c r="H13" s="35"/>
      <c r="I13" s="35"/>
      <c r="J13" s="35"/>
      <c r="K13" s="38"/>
      <c r="L13" s="12"/>
      <c r="M13" s="12"/>
      <c r="N13" s="12"/>
      <c r="O13" s="12"/>
    </row>
    <row r="14" spans="2:15" ht="24" customHeight="1" x14ac:dyDescent="0.25">
      <c r="B14">
        <v>1</v>
      </c>
      <c r="C14" s="13" t="s">
        <v>18</v>
      </c>
      <c r="D14" s="21">
        <v>154570456.25</v>
      </c>
      <c r="E14" s="17">
        <f t="shared" si="0"/>
        <v>45635012</v>
      </c>
      <c r="F14" s="18">
        <f t="shared" si="1"/>
        <v>0.22794088731140291</v>
      </c>
      <c r="G14" s="33"/>
      <c r="H14" s="36"/>
      <c r="I14" s="36"/>
      <c r="J14" s="36"/>
      <c r="K14" s="39"/>
      <c r="L14" s="12"/>
      <c r="M14" s="12"/>
      <c r="N14" s="12"/>
      <c r="O14" s="12"/>
    </row>
  </sheetData>
  <mergeCells count="9">
    <mergeCell ref="C1:K1"/>
    <mergeCell ref="D5:K5"/>
    <mergeCell ref="D6:K6"/>
    <mergeCell ref="D7:E7"/>
    <mergeCell ref="G9:G14"/>
    <mergeCell ref="H9:H14"/>
    <mergeCell ref="I9:I14"/>
    <mergeCell ref="J9:J14"/>
    <mergeCell ref="K9:K14"/>
  </mergeCells>
  <pageMargins left="0.7" right="0.7" top="0.75" bottom="0.75" header="0.3" footer="0.3"/>
  <pageSetup paperSize="9" scale="41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3EF4-D35E-4BE1-96D1-0B4724A5C048}">
  <dimension ref="A1"/>
  <sheetViews>
    <sheetView workbookViewId="0">
      <selection activeCell="F5" sqref="F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GRUPO 2 MUEBLES</vt:lpstr>
      <vt:lpstr>Hoja1</vt:lpstr>
      <vt:lpstr>'GRUPO 2 MUEBLES'!_ftnref1</vt:lpstr>
      <vt:lpstr>'GRUPO 2 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Karam Palacios</dc:creator>
  <cp:lastModifiedBy>Cata</cp:lastModifiedBy>
  <dcterms:created xsi:type="dcterms:W3CDTF">2024-04-03T17:47:02Z</dcterms:created>
  <dcterms:modified xsi:type="dcterms:W3CDTF">2025-06-27T18:33:42Z</dcterms:modified>
</cp:coreProperties>
</file>