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/>
  <mc:AlternateContent xmlns:mc="http://schemas.openxmlformats.org/markup-compatibility/2006">
    <mc:Choice Requires="x15">
      <x15ac:absPath xmlns:x15ac="http://schemas.microsoft.com/office/spreadsheetml/2010/11/ac" url="/Users/juanpis/Downloads/"/>
    </mc:Choice>
  </mc:AlternateContent>
  <xr:revisionPtr revIDLastSave="0" documentId="13_ncr:1_{55E692E0-2A64-1540-ABE3-1B68ECC21A69}" xr6:coauthVersionLast="47" xr6:coauthVersionMax="47" xr10:uidLastSave="{00000000-0000-0000-0000-000000000000}"/>
  <bookViews>
    <workbookView xWindow="0" yWindow="0" windowWidth="28800" windowHeight="18000" tabRatio="545" xr2:uid="{00000000-000D-0000-FFFF-FFFF00000000}"/>
  </bookViews>
  <sheets>
    <sheet name="ANALISIS DE COTIZACIONES" sheetId="15" r:id="rId1"/>
    <sheet name="PRECIOS TECHO POR PRENDA Y VALO" sheetId="16" r:id="rId2"/>
  </sheets>
  <definedNames>
    <definedName name="_xlnm._FilterDatabase" localSheetId="0" hidden="1">'ANALISIS DE COTIZACIONES'!$A$2:$HD$2</definedName>
    <definedName name="Print_Area" localSheetId="0">'ANALISIS DE COTIZACIONES'!$A$2:$C$2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5" l="1"/>
  <c r="G8" i="15"/>
  <c r="G7" i="15"/>
  <c r="G6" i="15"/>
  <c r="G5" i="15"/>
  <c r="G4" i="15"/>
  <c r="G3" i="15"/>
  <c r="J9" i="15"/>
  <c r="J8" i="15"/>
  <c r="J7" i="15"/>
  <c r="J4" i="15"/>
  <c r="J6" i="15"/>
  <c r="J5" i="15"/>
  <c r="J3" i="15"/>
  <c r="F4" i="15"/>
  <c r="F5" i="15"/>
  <c r="F6" i="15"/>
  <c r="F7" i="15"/>
  <c r="F8" i="15"/>
  <c r="F9" i="15"/>
  <c r="F3" i="15"/>
  <c r="K9" i="15" l="1"/>
  <c r="K8" i="15"/>
  <c r="K7" i="15"/>
  <c r="K5" i="15"/>
  <c r="K6" i="15"/>
  <c r="K4" i="15"/>
  <c r="H4" i="15"/>
  <c r="H5" i="15"/>
  <c r="H6" i="15"/>
  <c r="H7" i="15"/>
  <c r="H8" i="15"/>
  <c r="H9" i="15"/>
  <c r="D11" i="16" l="1"/>
  <c r="D10" i="16"/>
  <c r="E10" i="16" s="1"/>
  <c r="D9" i="16"/>
  <c r="D8" i="16"/>
  <c r="E8" i="16" s="1"/>
  <c r="D7" i="16"/>
  <c r="E7" i="16" s="1"/>
  <c r="D6" i="16"/>
  <c r="E6" i="16" s="1"/>
  <c r="D5" i="16"/>
  <c r="E5" i="16" s="1"/>
  <c r="E7" i="15"/>
  <c r="E9" i="15"/>
  <c r="E8" i="15"/>
  <c r="E6" i="15"/>
  <c r="E5" i="15"/>
  <c r="E4" i="15"/>
  <c r="E3" i="15"/>
  <c r="K3" i="15"/>
  <c r="H3" i="15"/>
  <c r="E11" i="16" l="1"/>
  <c r="E9" i="16"/>
</calcChain>
</file>

<file path=xl/sharedStrings.xml><?xml version="1.0" encoding="utf-8"?>
<sst xmlns="http://schemas.openxmlformats.org/spreadsheetml/2006/main" count="47" uniqueCount="27">
  <si>
    <t>VALOR TOTAL IVA INCLUIDO</t>
  </si>
  <si>
    <t>VALOR UNITARIO + IVA</t>
  </si>
  <si>
    <t>CANTIDAD</t>
  </si>
  <si>
    <t>VALOR UNITARIO SIN IVA</t>
  </si>
  <si>
    <t>IVA</t>
  </si>
  <si>
    <t>Incluyendo todas las especificaciones técnicas establecidas en  la Ficha Técnica</t>
  </si>
  <si>
    <t>VALOR PROMEDIO EN TOTAL PARA PRECIO TECHO</t>
  </si>
  <si>
    <t>ANÁLISIS DE COTIZACIONES                                                          DESPACHO REGIONAL</t>
  </si>
  <si>
    <t>PRECIO UNITARIO</t>
  </si>
  <si>
    <t>VALOR ESTIMADO INCLUIDO IMPUESTOS</t>
  </si>
  <si>
    <t>ESTUDIO DE MERCADO</t>
  </si>
  <si>
    <t>VALORES UNITARIOS TECHO</t>
  </si>
  <si>
    <t>ÍTEM</t>
  </si>
  <si>
    <t>DESCRIPCIÓN DE LOS ELEMENTOS</t>
  </si>
  <si>
    <t>PRECIO UNITARIO + IVA</t>
  </si>
  <si>
    <t>VALOR PROMEDIO POR PRENDA PARA PRECIO TECHO</t>
  </si>
  <si>
    <t>VALOR UNITARIO X PRENDA</t>
  </si>
  <si>
    <t>Traje Completo Mujer de Chapolera</t>
  </si>
  <si>
    <t>Traje Completo Hombre Andino</t>
  </si>
  <si>
    <t>Sombrero</t>
  </si>
  <si>
    <t>Traje Completo Hombre Urbano</t>
  </si>
  <si>
    <t>Traje Completo Dama Urbano</t>
  </si>
  <si>
    <t>Traje Moderno Latino Dama</t>
  </si>
  <si>
    <t>Traje Moderno Latino Hombre</t>
  </si>
  <si>
    <t>CAMELIS CLÍNICA DE LA ROPA
PRECOTIZACIÓN No. 1</t>
  </si>
  <si>
    <t>MOREFRESH
PRECOTIZACIÓN No. 2</t>
  </si>
  <si>
    <t>ALQUILER UNIFORMES Y/O TRAJES DE PRESENTACIÓN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</si>
</sst>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5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4" fontId="2" fillId="0" borderId="0" xfId="2" applyFont="1"/>
    <xf numFmtId="44" fontId="2" fillId="0" borderId="0" xfId="2" applyFont="1" applyAlignment="1">
      <alignment horizontal="center" vertical="center" wrapText="1"/>
    </xf>
    <xf numFmtId="44" fontId="2" fillId="0" borderId="0" xfId="2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44" fontId="3" fillId="5" borderId="5" xfId="2" applyFont="1" applyFill="1" applyBorder="1" applyAlignment="1">
      <alignment horizontal="center" vertical="center" wrapText="1"/>
    </xf>
    <xf numFmtId="44" fontId="3" fillId="5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0" xfId="2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4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44" fontId="3" fillId="0" borderId="14" xfId="2" applyFont="1" applyFill="1" applyBorder="1" applyAlignment="1">
      <alignment horizontal="center" vertical="center" wrapText="1"/>
    </xf>
    <xf numFmtId="44" fontId="3" fillId="0" borderId="11" xfId="2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164" fontId="3" fillId="0" borderId="16" xfId="2" applyNumberFormat="1" applyFont="1" applyBorder="1" applyAlignment="1">
      <alignment horizontal="center" vertical="center" wrapText="1"/>
    </xf>
    <xf numFmtId="164" fontId="3" fillId="0" borderId="11" xfId="2" applyNumberFormat="1" applyFont="1" applyBorder="1" applyAlignment="1">
      <alignment horizontal="center" vertical="center" wrapText="1"/>
    </xf>
    <xf numFmtId="164" fontId="3" fillId="0" borderId="17" xfId="2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1" xr:uid="{00000000-0005-0000-0000-000001000000}"/>
    <cellStyle name="Normal 3" xfId="3" xr:uid="{9290F2CF-3BC3-48FF-A650-2386B9D22C9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EE39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235854</xdr:colOff>
      <xdr:row>0</xdr:row>
      <xdr:rowOff>99785</xdr:rowOff>
    </xdr:from>
    <xdr:to>
      <xdr:col>1</xdr:col>
      <xdr:colOff>807354</xdr:colOff>
      <xdr:row>0</xdr:row>
      <xdr:rowOff>950219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E46FD1-B74F-4747-BAC4-9FC64F82BBA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854" y="99785"/>
          <a:ext cx="1052286" cy="850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U71"/>
  <sheetViews>
    <sheetView showGridLines="0" tabSelected="1" zoomScale="75" zoomScaleNormal="95" zoomScaleSheetLayoutView="70" workbookViewId="0">
      <selection activeCell="F11" sqref="F11"/>
    </sheetView>
  </sheetViews>
  <sheetFormatPr baseColWidth="10" defaultColWidth="0" defaultRowHeight="13" x14ac:dyDescent="0.15"/>
  <cols>
    <col min="1" max="1" width="6.83203125" style="3" customWidth="1"/>
    <col min="2" max="2" width="36.83203125" style="4" customWidth="1"/>
    <col min="3" max="3" width="33.83203125" style="4" customWidth="1"/>
    <col min="4" max="4" width="26.5" style="4" customWidth="1"/>
    <col min="5" max="5" width="23.83203125" style="4" customWidth="1"/>
    <col min="6" max="6" width="25.1640625" style="7" customWidth="1"/>
    <col min="7" max="7" width="21.83203125" style="6" customWidth="1"/>
    <col min="8" max="8" width="16.5" style="6" customWidth="1"/>
    <col min="9" max="9" width="21.83203125" style="6" bestFit="1" customWidth="1"/>
    <col min="10" max="10" width="16.83203125" style="6" bestFit="1" customWidth="1"/>
    <col min="11" max="11" width="19.5" style="6" customWidth="1"/>
    <col min="12" max="12" width="23.83203125" style="6" customWidth="1"/>
    <col min="13" max="15" width="21.83203125" style="6" customWidth="1"/>
    <col min="16" max="16" width="16.83203125" style="6" bestFit="1" customWidth="1"/>
    <col min="17" max="17" width="14.33203125" style="6" bestFit="1" customWidth="1"/>
    <col min="18" max="18" width="16.83203125" style="6" bestFit="1" customWidth="1"/>
    <col min="19" max="19" width="16.1640625" style="5" customWidth="1"/>
    <col min="20" max="20" width="12.83203125" style="5" bestFit="1" customWidth="1"/>
    <col min="21" max="21" width="14.33203125" style="5" customWidth="1"/>
    <col min="22" max="22" width="19.83203125" style="1" bestFit="1" customWidth="1"/>
    <col min="23" max="23" width="12.83203125" style="1" bestFit="1" customWidth="1"/>
    <col min="24" max="24" width="17.83203125" style="1" bestFit="1" customWidth="1"/>
    <col min="25" max="25" width="20.83203125" style="1" customWidth="1"/>
    <col min="26" max="26" width="19.83203125" style="1" customWidth="1"/>
    <col min="27" max="27" width="20.5" style="1" customWidth="1"/>
    <col min="28" max="28" width="16.5" style="1" customWidth="1"/>
    <col min="29" max="29" width="17.83203125" style="1" customWidth="1"/>
    <col min="30" max="30" width="19.83203125" style="1" customWidth="1"/>
    <col min="31" max="31" width="24" style="1" customWidth="1"/>
    <col min="32" max="32" width="19" style="1" customWidth="1"/>
    <col min="33" max="33" width="23.1640625" style="1" customWidth="1"/>
    <col min="34" max="34" width="21.33203125" style="1" customWidth="1"/>
    <col min="35" max="35" width="21.83203125" style="1" customWidth="1"/>
    <col min="36" max="36" width="19.83203125" style="1" customWidth="1"/>
    <col min="37" max="37" width="22.83203125" style="1" customWidth="1"/>
    <col min="38" max="38" width="16.5" style="1" customWidth="1"/>
    <col min="39" max="39" width="22.1640625" style="1" customWidth="1"/>
    <col min="40" max="40" width="20.83203125" style="1" customWidth="1"/>
    <col min="41" max="41" width="18" style="1" customWidth="1"/>
    <col min="42" max="43" width="17.83203125" style="1" customWidth="1"/>
    <col min="44" max="44" width="19.1640625" style="1" customWidth="1"/>
    <col min="45" max="45" width="17.1640625" style="1" customWidth="1"/>
    <col min="46" max="46" width="17.83203125" style="1" customWidth="1"/>
    <col min="47" max="47" width="17.5" style="1" customWidth="1"/>
    <col min="48" max="48" width="19.1640625" style="1" customWidth="1"/>
    <col min="49" max="49" width="20.83203125" style="1" customWidth="1"/>
    <col min="50" max="50" width="16.83203125" style="1" customWidth="1"/>
    <col min="51" max="51" width="18" style="1" customWidth="1"/>
    <col min="52" max="52" width="21.1640625" style="1" customWidth="1"/>
    <col min="53" max="53" width="18" style="1" customWidth="1"/>
    <col min="54" max="54" width="22.1640625" style="1" customWidth="1"/>
    <col min="55" max="55" width="21.6640625" style="1" customWidth="1"/>
    <col min="56" max="56" width="18.83203125" style="1" customWidth="1"/>
    <col min="57" max="57" width="20.1640625" style="1" customWidth="1"/>
    <col min="58" max="58" width="14.33203125" style="1" bestFit="1" customWidth="1"/>
    <col min="59" max="59" width="15.5" style="1" customWidth="1"/>
    <col min="60" max="60" width="16.1640625" style="1" customWidth="1"/>
    <col min="61" max="281" width="10.83203125" style="1" customWidth="1"/>
    <col min="282" max="16384" width="9.1640625" style="1" hidden="1"/>
  </cols>
  <sheetData>
    <row r="1" spans="1:21" ht="110.5" customHeight="1" x14ac:dyDescent="0.15">
      <c r="A1" s="34" t="s">
        <v>7</v>
      </c>
      <c r="B1" s="35"/>
      <c r="C1" s="35"/>
      <c r="D1" s="36"/>
      <c r="E1" s="13" t="s">
        <v>6</v>
      </c>
      <c r="F1" s="13" t="s">
        <v>15</v>
      </c>
      <c r="G1" s="40" t="s">
        <v>24</v>
      </c>
      <c r="H1" s="41"/>
      <c r="I1" s="42"/>
      <c r="J1" s="37" t="s">
        <v>25</v>
      </c>
      <c r="K1" s="38"/>
      <c r="L1" s="39"/>
      <c r="M1"/>
      <c r="N1"/>
      <c r="O1"/>
      <c r="P1" s="1"/>
      <c r="Q1" s="1"/>
      <c r="R1" s="1"/>
      <c r="S1" s="1"/>
      <c r="T1" s="1"/>
      <c r="U1" s="1"/>
    </row>
    <row r="2" spans="1:21" s="2" customFormat="1" ht="48.5" customHeight="1" x14ac:dyDescent="0.15">
      <c r="A2" s="33" t="s">
        <v>26</v>
      </c>
      <c r="B2" s="33"/>
      <c r="C2" s="33"/>
      <c r="D2" s="17" t="s">
        <v>2</v>
      </c>
      <c r="E2" s="14" t="s">
        <v>0</v>
      </c>
      <c r="F2" s="14" t="s">
        <v>0</v>
      </c>
      <c r="G2" s="21" t="s">
        <v>3</v>
      </c>
      <c r="H2" s="21" t="s">
        <v>4</v>
      </c>
      <c r="I2" s="21" t="s">
        <v>1</v>
      </c>
      <c r="J2" s="8" t="s">
        <v>3</v>
      </c>
      <c r="K2" s="8" t="s">
        <v>4</v>
      </c>
      <c r="L2" s="8" t="s">
        <v>1</v>
      </c>
      <c r="M2"/>
      <c r="N2"/>
      <c r="O2"/>
    </row>
    <row r="3" spans="1:21" s="2" customFormat="1" ht="87" customHeight="1" x14ac:dyDescent="0.15">
      <c r="A3" s="10">
        <v>1</v>
      </c>
      <c r="B3" s="31" t="s">
        <v>17</v>
      </c>
      <c r="C3" s="11" t="s">
        <v>5</v>
      </c>
      <c r="D3" s="32">
        <v>6</v>
      </c>
      <c r="E3" s="20">
        <f t="shared" ref="E3:E9" si="0">D3*F3</f>
        <v>1812000</v>
      </c>
      <c r="F3" s="14">
        <f>(I3+L3)/2</f>
        <v>302000</v>
      </c>
      <c r="G3" s="12">
        <f>ROUNDUP(I3/1.19,0)</f>
        <v>247059</v>
      </c>
      <c r="H3" s="12">
        <f t="shared" ref="H3" si="1">I3-G3</f>
        <v>46941</v>
      </c>
      <c r="I3" s="12">
        <v>294000</v>
      </c>
      <c r="J3" s="12">
        <f>ROUNDDOWN((L3/1.19),0)</f>
        <v>260504</v>
      </c>
      <c r="K3" s="12">
        <f t="shared" ref="K3" si="2">L3-J3</f>
        <v>49496</v>
      </c>
      <c r="L3" s="12">
        <v>310000</v>
      </c>
      <c r="M3"/>
      <c r="N3"/>
      <c r="O3"/>
      <c r="Q3"/>
    </row>
    <row r="4" spans="1:21" s="2" customFormat="1" ht="87" customHeight="1" x14ac:dyDescent="0.15">
      <c r="A4" s="10">
        <v>2</v>
      </c>
      <c r="B4" s="31" t="s">
        <v>18</v>
      </c>
      <c r="C4" s="11" t="s">
        <v>5</v>
      </c>
      <c r="D4" s="32">
        <v>4</v>
      </c>
      <c r="E4" s="20">
        <f t="shared" si="0"/>
        <v>549000</v>
      </c>
      <c r="F4" s="14">
        <f t="shared" ref="F4:F9" si="3">(I4+L4)/2</f>
        <v>137250</v>
      </c>
      <c r="G4" s="12">
        <f>ROUNDUP(I4/1.19,0)</f>
        <v>79412</v>
      </c>
      <c r="H4" s="12">
        <f t="shared" ref="H4:H9" si="4">I4-G4</f>
        <v>15088</v>
      </c>
      <c r="I4" s="12">
        <v>94500</v>
      </c>
      <c r="J4" s="12">
        <f>ROUNDUP(L4/1.19,0)</f>
        <v>151261</v>
      </c>
      <c r="K4" s="12">
        <f t="shared" ref="K4:K9" si="5">L4-J4</f>
        <v>28739</v>
      </c>
      <c r="L4" s="12">
        <v>180000</v>
      </c>
      <c r="M4"/>
      <c r="N4"/>
      <c r="O4"/>
      <c r="Q4"/>
    </row>
    <row r="5" spans="1:21" s="2" customFormat="1" ht="87" customHeight="1" x14ac:dyDescent="0.15">
      <c r="A5" s="10">
        <v>3</v>
      </c>
      <c r="B5" s="31" t="s">
        <v>19</v>
      </c>
      <c r="C5" s="11" t="s">
        <v>5</v>
      </c>
      <c r="D5" s="32">
        <v>10</v>
      </c>
      <c r="E5" s="20">
        <f t="shared" si="0"/>
        <v>125000</v>
      </c>
      <c r="F5" s="14">
        <f t="shared" si="3"/>
        <v>12500</v>
      </c>
      <c r="G5" s="12">
        <f>ROUNDDOWN(I5/1.19,0)</f>
        <v>8403</v>
      </c>
      <c r="H5" s="12">
        <f t="shared" si="4"/>
        <v>1597</v>
      </c>
      <c r="I5" s="12">
        <v>10000</v>
      </c>
      <c r="J5" s="12">
        <f>ROUNDDOWN((L5/1.19),0)</f>
        <v>12605</v>
      </c>
      <c r="K5" s="12">
        <f t="shared" si="5"/>
        <v>2395</v>
      </c>
      <c r="L5" s="12">
        <v>15000</v>
      </c>
      <c r="M5"/>
      <c r="N5"/>
      <c r="O5"/>
      <c r="Q5"/>
    </row>
    <row r="6" spans="1:21" s="2" customFormat="1" ht="87" customHeight="1" x14ac:dyDescent="0.15">
      <c r="A6" s="10">
        <v>4</v>
      </c>
      <c r="B6" s="31" t="s">
        <v>20</v>
      </c>
      <c r="C6" s="11" t="s">
        <v>5</v>
      </c>
      <c r="D6" s="32">
        <v>4</v>
      </c>
      <c r="E6" s="20">
        <f t="shared" si="0"/>
        <v>990000</v>
      </c>
      <c r="F6" s="14">
        <f t="shared" si="3"/>
        <v>247500</v>
      </c>
      <c r="G6" s="12">
        <f>ROUNDDOWN(I6/1.19,0)</f>
        <v>193277</v>
      </c>
      <c r="H6" s="12">
        <f t="shared" si="4"/>
        <v>36723</v>
      </c>
      <c r="I6" s="12">
        <v>230000</v>
      </c>
      <c r="J6" s="12">
        <f>ROUNDDOWN((L6/1.19),0)</f>
        <v>222689</v>
      </c>
      <c r="K6" s="12">
        <f t="shared" si="5"/>
        <v>42311</v>
      </c>
      <c r="L6" s="12">
        <v>265000</v>
      </c>
      <c r="M6"/>
      <c r="N6"/>
      <c r="O6"/>
      <c r="Q6"/>
    </row>
    <row r="7" spans="1:21" s="2" customFormat="1" ht="87" customHeight="1" x14ac:dyDescent="0.15">
      <c r="A7" s="10">
        <v>5</v>
      </c>
      <c r="B7" s="31" t="s">
        <v>21</v>
      </c>
      <c r="C7" s="11" t="s">
        <v>5</v>
      </c>
      <c r="D7" s="32">
        <v>6</v>
      </c>
      <c r="E7" s="20">
        <f t="shared" si="0"/>
        <v>1590000</v>
      </c>
      <c r="F7" s="14">
        <f t="shared" si="3"/>
        <v>265000</v>
      </c>
      <c r="G7" s="12">
        <f>ROUNDDOWN(I7/1.19,0)</f>
        <v>193277</v>
      </c>
      <c r="H7" s="12">
        <f t="shared" si="4"/>
        <v>36723</v>
      </c>
      <c r="I7" s="12">
        <v>230000</v>
      </c>
      <c r="J7" s="12">
        <f>ROUNDUP(L7/1.19,0)</f>
        <v>252101</v>
      </c>
      <c r="K7" s="12">
        <f t="shared" si="5"/>
        <v>47899</v>
      </c>
      <c r="L7" s="12">
        <v>300000</v>
      </c>
      <c r="M7"/>
      <c r="N7"/>
      <c r="O7"/>
      <c r="Q7"/>
    </row>
    <row r="8" spans="1:21" s="2" customFormat="1" ht="87" customHeight="1" x14ac:dyDescent="0.15">
      <c r="A8" s="10">
        <v>6</v>
      </c>
      <c r="B8" s="31" t="s">
        <v>22</v>
      </c>
      <c r="C8" s="11" t="s">
        <v>5</v>
      </c>
      <c r="D8" s="32">
        <v>6</v>
      </c>
      <c r="E8" s="20">
        <f t="shared" si="0"/>
        <v>990000</v>
      </c>
      <c r="F8" s="14">
        <f t="shared" si="3"/>
        <v>165000</v>
      </c>
      <c r="G8" s="12">
        <f>ROUNDDOWN(I8/1.19,0)</f>
        <v>126050</v>
      </c>
      <c r="H8" s="12">
        <f t="shared" si="4"/>
        <v>23950</v>
      </c>
      <c r="I8" s="12">
        <v>150000</v>
      </c>
      <c r="J8" s="12">
        <f>ROUNDUP(L8/1.19,0)</f>
        <v>151261</v>
      </c>
      <c r="K8" s="12">
        <f t="shared" si="5"/>
        <v>28739</v>
      </c>
      <c r="L8" s="12">
        <v>180000</v>
      </c>
      <c r="M8"/>
      <c r="N8"/>
      <c r="O8"/>
      <c r="P8" s="9"/>
      <c r="Q8"/>
    </row>
    <row r="9" spans="1:21" ht="87" customHeight="1" x14ac:dyDescent="0.15">
      <c r="A9" s="10">
        <v>7</v>
      </c>
      <c r="B9" s="31" t="s">
        <v>23</v>
      </c>
      <c r="C9" s="11" t="s">
        <v>5</v>
      </c>
      <c r="D9" s="32">
        <v>4</v>
      </c>
      <c r="E9" s="20">
        <f t="shared" si="0"/>
        <v>660000</v>
      </c>
      <c r="F9" s="14">
        <f t="shared" si="3"/>
        <v>165000</v>
      </c>
      <c r="G9" s="12">
        <f>ROUNDDOWN(I9/1.19,0)</f>
        <v>126050</v>
      </c>
      <c r="H9" s="12">
        <f t="shared" si="4"/>
        <v>23950</v>
      </c>
      <c r="I9" s="12">
        <v>150000</v>
      </c>
      <c r="J9" s="12">
        <f>ROUNDUP(L9/1.19,0)</f>
        <v>151261</v>
      </c>
      <c r="K9" s="12">
        <f t="shared" si="5"/>
        <v>28739</v>
      </c>
      <c r="L9" s="12">
        <v>180000</v>
      </c>
      <c r="M9"/>
      <c r="N9"/>
      <c r="O9"/>
      <c r="P9" s="1"/>
      <c r="Q9"/>
      <c r="R9" s="1"/>
      <c r="S9" s="1"/>
      <c r="T9" s="1"/>
      <c r="U9" s="1"/>
    </row>
    <row r="10" spans="1:21" ht="87" customHeight="1" x14ac:dyDescent="0.1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 s="1"/>
      <c r="Q10"/>
      <c r="R10" s="1"/>
      <c r="S10" s="1"/>
      <c r="T10" s="1"/>
      <c r="U10" s="1"/>
    </row>
    <row r="11" spans="1:21" ht="87" customHeight="1" x14ac:dyDescent="0.1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 s="1"/>
      <c r="Q11"/>
      <c r="R11" s="1"/>
      <c r="S11" s="1"/>
      <c r="T11" s="1"/>
      <c r="U11" s="1"/>
    </row>
    <row r="12" spans="1:21" ht="13.25" customHeight="1" x14ac:dyDescent="0.1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 s="1"/>
      <c r="Q12"/>
      <c r="R12" s="1"/>
      <c r="S12" s="1"/>
      <c r="T12" s="1"/>
      <c r="U12" s="1"/>
    </row>
    <row r="13" spans="1:21" ht="87" customHeight="1" x14ac:dyDescent="0.1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 s="1"/>
      <c r="T13" s="1"/>
      <c r="U13" s="1"/>
    </row>
    <row r="14" spans="1:21" ht="13.25" customHeight="1" x14ac:dyDescent="0.1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 s="1"/>
      <c r="T14" s="1"/>
      <c r="U14" s="1"/>
    </row>
    <row r="15" spans="1:21" ht="87" customHeight="1" x14ac:dyDescent="0.1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 s="1"/>
      <c r="T15" s="1"/>
      <c r="U15" s="1"/>
    </row>
    <row r="16" spans="1:21" ht="13.25" customHeight="1" x14ac:dyDescent="0.1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 s="1"/>
      <c r="T16" s="1"/>
      <c r="U16" s="1"/>
    </row>
    <row r="17" spans="1:21" s="15" customFormat="1" ht="13.25" customHeight="1" x14ac:dyDescent="0.1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21" s="15" customFormat="1" ht="13.25" customHeight="1" x14ac:dyDescent="0.1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21" s="15" customFormat="1" ht="13.25" customHeight="1" x14ac:dyDescent="0.1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21" s="15" customFormat="1" ht="13.25" customHeight="1" x14ac:dyDescent="0.1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21" s="15" customFormat="1" ht="13.25" customHeight="1" x14ac:dyDescent="0.1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21" s="15" customFormat="1" ht="13.25" customHeight="1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21" s="15" customFormat="1" ht="13.25" customHeight="1" x14ac:dyDescent="0.1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21" s="15" customFormat="1" ht="13.25" customHeight="1" x14ac:dyDescent="0.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21" s="15" customFormat="1" ht="13.25" customHeight="1" x14ac:dyDescent="0.1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21" s="15" customFormat="1" ht="13.25" customHeight="1" x14ac:dyDescent="0.1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21" s="15" customFormat="1" ht="13.25" customHeight="1" x14ac:dyDescent="0.1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21" s="15" customFormat="1" ht="13.25" customHeight="1" x14ac:dyDescent="0.1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21" s="15" customFormat="1" ht="13.25" customHeight="1" x14ac:dyDescent="0.1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 s="6"/>
      <c r="T29" s="6"/>
      <c r="U29" s="6"/>
    </row>
    <row r="30" spans="1:21" s="15" customFormat="1" ht="13.25" customHeight="1" x14ac:dyDescent="0.1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 s="6"/>
      <c r="T30" s="6"/>
      <c r="U30" s="6"/>
    </row>
    <row r="31" spans="1:21" s="15" customFormat="1" ht="13.25" customHeight="1" x14ac:dyDescent="0.1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 s="6"/>
      <c r="T31" s="6"/>
      <c r="U31" s="6"/>
    </row>
    <row r="32" spans="1:21" s="15" customFormat="1" ht="13.25" customHeight="1" x14ac:dyDescent="0.1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 s="6"/>
      <c r="T32" s="6"/>
      <c r="U32" s="6"/>
    </row>
    <row r="33" spans="1:21" s="15" customFormat="1" ht="13.25" customHeight="1" x14ac:dyDescent="0.1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 s="6"/>
      <c r="T33" s="6"/>
      <c r="U33" s="6"/>
    </row>
    <row r="34" spans="1:21" s="15" customFormat="1" ht="13.25" customHeight="1" x14ac:dyDescent="0.1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 s="6"/>
      <c r="T34" s="6"/>
      <c r="U34" s="6"/>
    </row>
    <row r="35" spans="1:21" s="15" customFormat="1" ht="13.25" customHeight="1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 s="6"/>
      <c r="T35" s="6"/>
      <c r="U35" s="6"/>
    </row>
    <row r="36" spans="1:21" s="15" customFormat="1" ht="13.25" customHeight="1" x14ac:dyDescent="0.1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 s="6"/>
      <c r="T36" s="6"/>
      <c r="U36" s="6"/>
    </row>
    <row r="37" spans="1:21" s="15" customFormat="1" ht="13.25" customHeight="1" x14ac:dyDescent="0.1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 s="6"/>
      <c r="T37" s="6"/>
      <c r="U37" s="6"/>
    </row>
    <row r="38" spans="1:21" s="15" customFormat="1" ht="13.25" customHeight="1" x14ac:dyDescent="0.1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 s="6"/>
      <c r="T38" s="6"/>
      <c r="U38" s="6"/>
    </row>
    <row r="39" spans="1:21" s="15" customFormat="1" ht="13.25" customHeight="1" x14ac:dyDescent="0.1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 s="6"/>
      <c r="T39" s="6"/>
      <c r="U39" s="6"/>
    </row>
    <row r="40" spans="1:21" s="15" customFormat="1" ht="13.25" customHeight="1" x14ac:dyDescent="0.1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 s="6"/>
      <c r="T40" s="6"/>
      <c r="U40" s="6"/>
    </row>
    <row r="41" spans="1:21" s="15" customFormat="1" ht="13.25" customHeight="1" x14ac:dyDescent="0.1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 s="6"/>
      <c r="T41" s="6"/>
      <c r="U41" s="6"/>
    </row>
    <row r="42" spans="1:21" s="15" customFormat="1" ht="13.25" customHeight="1" x14ac:dyDescent="0.1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 s="6"/>
      <c r="T42" s="6"/>
      <c r="U42" s="6"/>
    </row>
    <row r="43" spans="1:21" s="15" customFormat="1" ht="13.25" customHeight="1" x14ac:dyDescent="0.15">
      <c r="E43"/>
      <c r="F43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s="15" customFormat="1" x14ac:dyDescent="0.15">
      <c r="F44" s="1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5" customFormat="1" x14ac:dyDescent="0.15">
      <c r="F45" s="1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5" customFormat="1" x14ac:dyDescent="0.15">
      <c r="F46" s="1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5" customFormat="1" x14ac:dyDescent="0.15">
      <c r="F4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5" customFormat="1" x14ac:dyDescent="0.15">
      <c r="F48" s="1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6:21" s="15" customFormat="1" x14ac:dyDescent="0.15">
      <c r="F49" s="1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6:21" s="15" customFormat="1" x14ac:dyDescent="0.15">
      <c r="F50" s="1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6:21" s="15" customFormat="1" x14ac:dyDescent="0.15">
      <c r="F51" s="1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6:21" s="15" customFormat="1" x14ac:dyDescent="0.15">
      <c r="F52" s="1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6:21" s="15" customFormat="1" x14ac:dyDescent="0.15">
      <c r="F53" s="1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6:21" s="15" customFormat="1" x14ac:dyDescent="0.15">
      <c r="F54" s="1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6:21" s="15" customFormat="1" x14ac:dyDescent="0.15">
      <c r="F55" s="1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6:21" s="15" customFormat="1" x14ac:dyDescent="0.15">
      <c r="F56" s="1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6:21" s="15" customFormat="1" x14ac:dyDescent="0.15">
      <c r="F57" s="1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6:21" s="15" customFormat="1" x14ac:dyDescent="0.15">
      <c r="F58" s="1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6:21" s="15" customFormat="1" x14ac:dyDescent="0.15">
      <c r="F59" s="1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6:21" s="15" customFormat="1" x14ac:dyDescent="0.15">
      <c r="F60" s="1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6:21" s="15" customFormat="1" x14ac:dyDescent="0.15">
      <c r="F61" s="1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6:21" s="15" customFormat="1" x14ac:dyDescent="0.15">
      <c r="F62" s="1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6:21" s="15" customFormat="1" x14ac:dyDescent="0.15">
      <c r="F63" s="1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6:21" s="15" customFormat="1" x14ac:dyDescent="0.15">
      <c r="F64" s="1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6:21" s="15" customFormat="1" x14ac:dyDescent="0.15">
      <c r="F65" s="1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6:21" s="15" customFormat="1" x14ac:dyDescent="0.15">
      <c r="F66" s="1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6:21" s="15" customFormat="1" x14ac:dyDescent="0.15">
      <c r="F67" s="1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6:21" s="15" customFormat="1" x14ac:dyDescent="0.15">
      <c r="F68" s="1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6:21" s="15" customFormat="1" x14ac:dyDescent="0.15">
      <c r="F69" s="1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6:21" s="15" customFormat="1" x14ac:dyDescent="0.15">
      <c r="F70" s="1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6:21" s="15" customFormat="1" x14ac:dyDescent="0.15">
      <c r="F71" s="1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</sheetData>
  <mergeCells count="4">
    <mergeCell ref="A2:C2"/>
    <mergeCell ref="A1:D1"/>
    <mergeCell ref="J1:L1"/>
    <mergeCell ref="G1:I1"/>
  </mergeCells>
  <phoneticPr fontId="4" type="noConversion"/>
  <pageMargins left="0.6692913385826772" right="0.31496062992125984" top="0.51181102362204722" bottom="0.31496062992125984" header="0.94488188976377963" footer="0.51181102362204722"/>
  <pageSetup paperSize="120" scale="11" fitToHeight="21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BB1-82D3-40E2-A907-A6BB5121704B}">
  <dimension ref="A1:F43"/>
  <sheetViews>
    <sheetView workbookViewId="0">
      <selection activeCell="G5" sqref="G5"/>
    </sheetView>
  </sheetViews>
  <sheetFormatPr baseColWidth="10" defaultRowHeight="13" x14ac:dyDescent="0.15"/>
  <cols>
    <col min="1" max="1" width="5.1640625" bestFit="1" customWidth="1"/>
    <col min="2" max="2" width="31" customWidth="1"/>
    <col min="3" max="3" width="15.5" customWidth="1"/>
    <col min="4" max="4" width="16.83203125" bestFit="1" customWidth="1"/>
    <col min="5" max="5" width="13.1640625" customWidth="1"/>
    <col min="6" max="6" width="18.5" bestFit="1" customWidth="1"/>
  </cols>
  <sheetData>
    <row r="1" spans="1:6" ht="16" x14ac:dyDescent="0.15">
      <c r="A1" s="43" t="s">
        <v>26</v>
      </c>
      <c r="B1" s="44"/>
      <c r="C1" s="44"/>
      <c r="D1" s="45" t="s">
        <v>9</v>
      </c>
      <c r="E1" s="45"/>
      <c r="F1" s="46"/>
    </row>
    <row r="2" spans="1:6" s="18" customFormat="1" ht="20.5" customHeight="1" x14ac:dyDescent="0.15">
      <c r="A2" s="49" t="s">
        <v>10</v>
      </c>
      <c r="B2" s="50"/>
      <c r="C2" s="50" t="s">
        <v>2</v>
      </c>
      <c r="D2" s="47"/>
      <c r="E2" s="47"/>
      <c r="F2" s="48"/>
    </row>
    <row r="3" spans="1:6" s="18" customFormat="1" ht="17.5" customHeight="1" x14ac:dyDescent="0.15">
      <c r="A3" s="51" t="s">
        <v>11</v>
      </c>
      <c r="B3" s="52"/>
      <c r="C3" s="50"/>
      <c r="D3" s="47" t="s">
        <v>16</v>
      </c>
      <c r="E3" s="47"/>
      <c r="F3" s="48"/>
    </row>
    <row r="4" spans="1:6" s="18" customFormat="1" ht="27" customHeight="1" thickBot="1" x14ac:dyDescent="0.2">
      <c r="A4" s="27" t="s">
        <v>12</v>
      </c>
      <c r="B4" s="19" t="s">
        <v>13</v>
      </c>
      <c r="C4" s="50"/>
      <c r="D4" s="22" t="s">
        <v>8</v>
      </c>
      <c r="E4" s="22" t="s">
        <v>4</v>
      </c>
      <c r="F4" s="23" t="s">
        <v>14</v>
      </c>
    </row>
    <row r="5" spans="1:6" s="18" customFormat="1" ht="67" customHeight="1" thickBot="1" x14ac:dyDescent="0.2">
      <c r="A5" s="26">
        <v>1</v>
      </c>
      <c r="B5" s="31" t="s">
        <v>17</v>
      </c>
      <c r="C5" s="32">
        <v>6</v>
      </c>
      <c r="D5" s="28">
        <f>F5/1.19</f>
        <v>253781.51260504202</v>
      </c>
      <c r="E5" s="29">
        <f>F5-D5</f>
        <v>48218.487394957978</v>
      </c>
      <c r="F5" s="24">
        <v>302000</v>
      </c>
    </row>
    <row r="6" spans="1:6" s="18" customFormat="1" ht="67" customHeight="1" thickBot="1" x14ac:dyDescent="0.2">
      <c r="A6" s="26">
        <v>2</v>
      </c>
      <c r="B6" s="31" t="s">
        <v>18</v>
      </c>
      <c r="C6" s="32">
        <v>4</v>
      </c>
      <c r="D6" s="30">
        <f>F6/1.19</f>
        <v>115336.13445378152</v>
      </c>
      <c r="E6" s="29">
        <f>F6-D6</f>
        <v>21913.865546218483</v>
      </c>
      <c r="F6" s="25">
        <v>137250</v>
      </c>
    </row>
    <row r="7" spans="1:6" s="18" customFormat="1" ht="67" customHeight="1" thickBot="1" x14ac:dyDescent="0.2">
      <c r="A7" s="26">
        <v>3</v>
      </c>
      <c r="B7" s="31" t="s">
        <v>19</v>
      </c>
      <c r="C7" s="32">
        <v>10</v>
      </c>
      <c r="D7" s="30">
        <f>F7/1.19</f>
        <v>10504.20168067227</v>
      </c>
      <c r="E7" s="29">
        <f>F7-D7</f>
        <v>1995.7983193277305</v>
      </c>
      <c r="F7" s="25">
        <v>12500</v>
      </c>
    </row>
    <row r="8" spans="1:6" ht="67" customHeight="1" thickBot="1" x14ac:dyDescent="0.2">
      <c r="A8" s="26">
        <v>4</v>
      </c>
      <c r="B8" s="31" t="s">
        <v>20</v>
      </c>
      <c r="C8" s="32">
        <v>4</v>
      </c>
      <c r="D8" s="30">
        <f>F8/1.19</f>
        <v>207983.19327731093</v>
      </c>
      <c r="E8" s="29">
        <f>F8-D8</f>
        <v>39516.806722689071</v>
      </c>
      <c r="F8" s="25">
        <v>247500</v>
      </c>
    </row>
    <row r="9" spans="1:6" ht="67" customHeight="1" thickBot="1" x14ac:dyDescent="0.2">
      <c r="A9" s="26">
        <v>5</v>
      </c>
      <c r="B9" s="31" t="s">
        <v>21</v>
      </c>
      <c r="C9" s="32">
        <v>6</v>
      </c>
      <c r="D9" s="30">
        <f t="shared" ref="D9:D11" si="0">F9/1.19</f>
        <v>222689.0756302521</v>
      </c>
      <c r="E9" s="29">
        <f t="shared" ref="E9:E11" si="1">F9-D9</f>
        <v>42310.924369747896</v>
      </c>
      <c r="F9" s="25">
        <v>265000</v>
      </c>
    </row>
    <row r="10" spans="1:6" ht="67" customHeight="1" thickBot="1" x14ac:dyDescent="0.2">
      <c r="A10" s="26">
        <v>6</v>
      </c>
      <c r="B10" s="31" t="s">
        <v>22</v>
      </c>
      <c r="C10" s="32">
        <v>6</v>
      </c>
      <c r="D10" s="30">
        <f t="shared" si="0"/>
        <v>138655.46218487396</v>
      </c>
      <c r="E10" s="29">
        <f t="shared" si="1"/>
        <v>26344.537815126037</v>
      </c>
      <c r="F10" s="25">
        <v>165000</v>
      </c>
    </row>
    <row r="11" spans="1:6" ht="67" customHeight="1" thickBot="1" x14ac:dyDescent="0.2">
      <c r="A11" s="26">
        <v>7</v>
      </c>
      <c r="B11" s="31" t="s">
        <v>23</v>
      </c>
      <c r="C11" s="32">
        <v>4</v>
      </c>
      <c r="D11" s="30">
        <f t="shared" si="0"/>
        <v>138655.46218487396</v>
      </c>
      <c r="E11" s="29">
        <f t="shared" si="1"/>
        <v>26344.537815126037</v>
      </c>
      <c r="F11" s="25">
        <v>165000</v>
      </c>
    </row>
    <row r="12" spans="1:6" ht="13.25" customHeight="1" x14ac:dyDescent="0.15"/>
    <row r="13" spans="1:6" ht="13.25" customHeight="1" x14ac:dyDescent="0.15"/>
    <row r="14" spans="1:6" ht="13.25" customHeight="1" x14ac:dyDescent="0.15"/>
    <row r="15" spans="1:6" ht="13.25" customHeight="1" x14ac:dyDescent="0.15"/>
    <row r="16" spans="1:6" ht="13.25" customHeight="1" x14ac:dyDescent="0.15"/>
    <row r="17" ht="13.25" customHeight="1" x14ac:dyDescent="0.15"/>
    <row r="18" ht="13.25" customHeight="1" x14ac:dyDescent="0.15"/>
    <row r="19" ht="13.25" customHeight="1" x14ac:dyDescent="0.15"/>
    <row r="20" ht="13.25" customHeight="1" x14ac:dyDescent="0.15"/>
    <row r="21" ht="13.25" customHeight="1" x14ac:dyDescent="0.15"/>
    <row r="22" ht="13.25" customHeight="1" x14ac:dyDescent="0.15"/>
    <row r="23" ht="13.25" customHeight="1" x14ac:dyDescent="0.15"/>
    <row r="24" ht="13.25" customHeight="1" x14ac:dyDescent="0.15"/>
    <row r="25" ht="13.25" customHeight="1" x14ac:dyDescent="0.15"/>
    <row r="26" ht="13.25" customHeight="1" x14ac:dyDescent="0.15"/>
    <row r="27" ht="13.25" customHeight="1" x14ac:dyDescent="0.15"/>
    <row r="28" ht="13.25" customHeight="1" x14ac:dyDescent="0.15"/>
    <row r="29" ht="13.25" customHeight="1" x14ac:dyDescent="0.15"/>
    <row r="30" ht="13.25" customHeight="1" x14ac:dyDescent="0.15"/>
    <row r="31" ht="13.25" customHeight="1" x14ac:dyDescent="0.15"/>
    <row r="32" ht="13.25" customHeight="1" x14ac:dyDescent="0.15"/>
    <row r="33" ht="13.25" customHeight="1" x14ac:dyDescent="0.15"/>
    <row r="34" ht="13.25" customHeight="1" x14ac:dyDescent="0.15"/>
    <row r="35" ht="13.25" customHeight="1" x14ac:dyDescent="0.15"/>
    <row r="36" ht="13.25" customHeight="1" x14ac:dyDescent="0.15"/>
    <row r="37" ht="13.25" customHeight="1" x14ac:dyDescent="0.15"/>
    <row r="38" ht="13.25" customHeight="1" x14ac:dyDescent="0.15"/>
    <row r="39" ht="13.25" customHeight="1" x14ac:dyDescent="0.15"/>
    <row r="40" ht="13.25" customHeight="1" x14ac:dyDescent="0.15"/>
    <row r="41" ht="13.25" customHeight="1" x14ac:dyDescent="0.15"/>
    <row r="43" ht="13.25" customHeight="1" x14ac:dyDescent="0.15"/>
  </sheetData>
  <mergeCells count="6">
    <mergeCell ref="A1:C1"/>
    <mergeCell ref="D1:F2"/>
    <mergeCell ref="A2:B2"/>
    <mergeCell ref="C2:C4"/>
    <mergeCell ref="A3:B3"/>
    <mergeCell ref="D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DE COTIZACIONES</vt:lpstr>
      <vt:lpstr>PRECIOS TECHO POR PRENDA Y VALO</vt:lpstr>
      <vt:lpstr>'ANALISIS DE COTIZACIONES'!Print_Area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CENTRO DE COMERCIO</dc:creator>
  <cp:keywords/>
  <dc:description/>
  <cp:lastModifiedBy>JUAN PABLO GRAJALES ARISTIZABAL</cp:lastModifiedBy>
  <cp:revision/>
  <dcterms:created xsi:type="dcterms:W3CDTF">1997-10-17T03:24:32Z</dcterms:created>
  <dcterms:modified xsi:type="dcterms:W3CDTF">2025-07-29T19:19:30Z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2022-12-22T14:15:47Z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6e2daadf-8268-417a-9d89-d92c614c0f22</vt:lpwstr>
  </property>
  <property fmtid="{D5CDD505-2E9C-101B-9397-08002B2CF9AE}" pid="8" name="MSIP_Label_1299739c-ad3d-4908-806e-4d91151a6e13_ContentBits">
    <vt:lpwstr>0</vt:lpwstr>
  </property>
</Properties>
</file>