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mc:AlternateContent xmlns:mc="http://schemas.openxmlformats.org/markup-compatibility/2006">
    <mc:Choice Requires="x15">
      <x15ac:absPath xmlns:x15ac="http://schemas.microsoft.com/office/spreadsheetml/2010/11/ac" url="C:\Users\pablo.lopezr\Desktop\BACOF\2024\CONTRATOS 2024\104-BACOF - MONITOREO AGUAS\5. DOCS CONTRATO\104-00 SAAM SAS\MODIFICACION X REDUCCION\"/>
    </mc:Choice>
  </mc:AlternateContent>
  <xr:revisionPtr revIDLastSave="0" documentId="8_{0D80089B-29E8-4FC0-A2DD-C75500925ADC}" xr6:coauthVersionLast="36" xr6:coauthVersionMax="36" xr10:uidLastSave="{00000000-0000-0000-0000-000000000000}"/>
  <bookViews>
    <workbookView xWindow="0" yWindow="0" windowWidth="15585" windowHeight="8820" tabRatio="758" xr2:uid="{00000000-000D-0000-FFFF-FFFF00000000}"/>
  </bookViews>
  <sheets>
    <sheet name="LOTE 1 GAORI"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I131" i="1" l="1"/>
  <c r="I130" i="1"/>
  <c r="I129" i="1"/>
  <c r="I128" i="1"/>
  <c r="H128" i="1"/>
  <c r="G128" i="1"/>
  <c r="F128" i="1"/>
  <c r="I127" i="1"/>
  <c r="H127" i="1"/>
  <c r="G127" i="1"/>
  <c r="F127" i="1"/>
  <c r="I126" i="1"/>
  <c r="H126" i="1"/>
  <c r="G126" i="1"/>
  <c r="F126" i="1"/>
  <c r="I125" i="1"/>
  <c r="H125" i="1"/>
  <c r="G125" i="1"/>
  <c r="F125" i="1"/>
  <c r="I124" i="1"/>
  <c r="H124" i="1"/>
  <c r="G124" i="1"/>
  <c r="F124" i="1"/>
  <c r="I123" i="1"/>
  <c r="H123" i="1"/>
  <c r="G123" i="1"/>
  <c r="F123" i="1"/>
  <c r="I122" i="1"/>
  <c r="H122" i="1"/>
  <c r="G122" i="1"/>
  <c r="F122" i="1"/>
  <c r="I121" i="1"/>
  <c r="H121" i="1"/>
  <c r="G121" i="1"/>
  <c r="F121" i="1"/>
  <c r="I120" i="1"/>
  <c r="H120" i="1"/>
  <c r="G120" i="1"/>
  <c r="F120" i="1"/>
  <c r="I119" i="1"/>
  <c r="H119" i="1"/>
  <c r="G119" i="1"/>
  <c r="F119" i="1"/>
  <c r="I118" i="1"/>
  <c r="H118" i="1"/>
  <c r="G118" i="1"/>
  <c r="F118" i="1"/>
  <c r="I117" i="1"/>
  <c r="H117" i="1"/>
  <c r="G117" i="1"/>
  <c r="F117" i="1"/>
  <c r="I116" i="1"/>
  <c r="H116" i="1"/>
  <c r="G116" i="1"/>
  <c r="F116" i="1"/>
  <c r="I115" i="1"/>
  <c r="H115" i="1"/>
  <c r="G115" i="1"/>
  <c r="F115" i="1"/>
  <c r="I114" i="1"/>
  <c r="H114" i="1"/>
  <c r="G114" i="1"/>
  <c r="F114" i="1"/>
  <c r="I113" i="1"/>
  <c r="H113" i="1"/>
  <c r="G113" i="1"/>
  <c r="F113" i="1"/>
  <c r="I112" i="1"/>
  <c r="H112" i="1"/>
  <c r="G112" i="1"/>
  <c r="F112" i="1"/>
  <c r="I111" i="1"/>
  <c r="H111" i="1"/>
  <c r="G111" i="1"/>
  <c r="F111" i="1"/>
  <c r="I110" i="1"/>
  <c r="H110" i="1"/>
  <c r="G110" i="1"/>
  <c r="F110" i="1"/>
  <c r="I109" i="1"/>
  <c r="H109" i="1"/>
  <c r="G109" i="1"/>
  <c r="F109" i="1"/>
  <c r="I108" i="1"/>
  <c r="H108" i="1"/>
  <c r="G108" i="1"/>
  <c r="F108" i="1"/>
  <c r="I107" i="1"/>
  <c r="H107" i="1"/>
  <c r="G107" i="1"/>
  <c r="F107" i="1"/>
  <c r="I102" i="1"/>
  <c r="I101" i="1"/>
  <c r="H101" i="1"/>
  <c r="G101" i="1"/>
  <c r="F101" i="1"/>
  <c r="I100" i="1"/>
  <c r="H100" i="1"/>
  <c r="G100" i="1"/>
  <c r="F100" i="1"/>
  <c r="I99" i="1"/>
  <c r="H99" i="1"/>
  <c r="G99" i="1"/>
  <c r="F99" i="1"/>
  <c r="I98" i="1"/>
  <c r="H98" i="1"/>
  <c r="G98" i="1"/>
  <c r="F98" i="1"/>
  <c r="I97" i="1"/>
  <c r="H97" i="1"/>
  <c r="G97" i="1"/>
  <c r="F97" i="1"/>
  <c r="I96" i="1"/>
  <c r="H96" i="1"/>
  <c r="G96" i="1"/>
  <c r="F96" i="1"/>
  <c r="I95" i="1"/>
  <c r="H95" i="1"/>
  <c r="G95" i="1"/>
  <c r="F95" i="1"/>
  <c r="I94" i="1"/>
  <c r="H94" i="1"/>
  <c r="G94" i="1"/>
  <c r="F94" i="1"/>
  <c r="I93" i="1"/>
  <c r="H93" i="1"/>
  <c r="G93" i="1"/>
  <c r="F93" i="1"/>
  <c r="I92" i="1"/>
  <c r="H92" i="1"/>
  <c r="G92" i="1"/>
  <c r="F92" i="1"/>
  <c r="I91" i="1"/>
  <c r="H91" i="1"/>
  <c r="G91" i="1"/>
  <c r="F91" i="1"/>
  <c r="I90" i="1"/>
  <c r="H90" i="1"/>
  <c r="G90" i="1"/>
  <c r="F90" i="1"/>
  <c r="I89" i="1"/>
  <c r="H89" i="1"/>
  <c r="G89" i="1"/>
  <c r="F89" i="1"/>
  <c r="I88" i="1"/>
  <c r="H88" i="1"/>
  <c r="G88" i="1"/>
  <c r="F88" i="1"/>
  <c r="I87" i="1"/>
  <c r="H87" i="1"/>
  <c r="G87" i="1"/>
  <c r="F87" i="1"/>
  <c r="I86" i="1"/>
  <c r="H86" i="1"/>
  <c r="G86" i="1"/>
  <c r="F86" i="1"/>
  <c r="I85" i="1"/>
  <c r="H85" i="1"/>
  <c r="G85" i="1"/>
  <c r="F85" i="1"/>
  <c r="I84" i="1"/>
  <c r="H84" i="1"/>
  <c r="G84" i="1"/>
  <c r="F84" i="1"/>
  <c r="I83" i="1"/>
  <c r="H83" i="1"/>
  <c r="G83" i="1"/>
  <c r="F83" i="1"/>
  <c r="I82" i="1"/>
  <c r="H82" i="1"/>
  <c r="G82" i="1"/>
  <c r="F82" i="1"/>
  <c r="I81" i="1"/>
  <c r="H81" i="1"/>
  <c r="G81" i="1"/>
  <c r="F81" i="1"/>
  <c r="I80" i="1"/>
  <c r="H80" i="1"/>
  <c r="G80" i="1"/>
  <c r="F80" i="1"/>
  <c r="I79" i="1"/>
  <c r="H79" i="1"/>
  <c r="G79" i="1"/>
  <c r="F79" i="1"/>
  <c r="I78" i="1"/>
  <c r="H78" i="1"/>
  <c r="G78" i="1"/>
  <c r="F78" i="1"/>
  <c r="I77" i="1"/>
  <c r="H77" i="1"/>
  <c r="G77" i="1"/>
  <c r="F77" i="1"/>
  <c r="I76" i="1"/>
  <c r="H76" i="1"/>
  <c r="G76" i="1"/>
  <c r="F76" i="1"/>
  <c r="I75" i="1"/>
  <c r="H75" i="1"/>
  <c r="G75" i="1"/>
  <c r="F75" i="1"/>
  <c r="I71" i="1"/>
  <c r="I70" i="1"/>
  <c r="H70" i="1"/>
  <c r="G70" i="1"/>
  <c r="F70" i="1"/>
  <c r="I69" i="1"/>
  <c r="H69" i="1"/>
  <c r="G69" i="1"/>
  <c r="F69" i="1"/>
  <c r="I68" i="1"/>
  <c r="H68" i="1"/>
  <c r="G68" i="1"/>
  <c r="F68" i="1"/>
  <c r="I67" i="1"/>
  <c r="H67" i="1"/>
  <c r="G67" i="1"/>
  <c r="F67" i="1"/>
  <c r="I66" i="1"/>
  <c r="H66" i="1"/>
  <c r="G66" i="1"/>
  <c r="F66" i="1"/>
  <c r="I65" i="1"/>
  <c r="H65" i="1"/>
  <c r="G65" i="1"/>
  <c r="F65" i="1"/>
  <c r="I64" i="1"/>
  <c r="H64" i="1"/>
  <c r="G64" i="1"/>
  <c r="F64" i="1"/>
  <c r="I63" i="1"/>
  <c r="H63" i="1"/>
  <c r="G63" i="1"/>
  <c r="F63" i="1"/>
  <c r="I62" i="1"/>
  <c r="H62" i="1"/>
  <c r="G62" i="1"/>
  <c r="F62" i="1"/>
  <c r="I61" i="1"/>
  <c r="H61" i="1"/>
  <c r="G61" i="1"/>
  <c r="F61" i="1"/>
  <c r="I60" i="1"/>
  <c r="H60" i="1"/>
  <c r="G60" i="1"/>
  <c r="F60" i="1"/>
  <c r="I59" i="1"/>
  <c r="H59" i="1"/>
  <c r="G59" i="1"/>
  <c r="F59" i="1"/>
  <c r="I58" i="1"/>
  <c r="H58" i="1"/>
  <c r="G58" i="1"/>
  <c r="F58" i="1"/>
  <c r="I57" i="1"/>
  <c r="H57" i="1"/>
  <c r="G57" i="1"/>
  <c r="F57" i="1"/>
  <c r="I56" i="1"/>
  <c r="H56" i="1"/>
  <c r="G56" i="1"/>
  <c r="F56" i="1"/>
  <c r="I55" i="1"/>
  <c r="H55" i="1"/>
  <c r="G55" i="1"/>
  <c r="F55" i="1"/>
  <c r="I54" i="1"/>
  <c r="H54" i="1"/>
  <c r="G54" i="1"/>
  <c r="F54" i="1"/>
  <c r="I53" i="1"/>
  <c r="H53" i="1"/>
  <c r="G53" i="1"/>
  <c r="F53" i="1"/>
  <c r="I52" i="1"/>
  <c r="H52" i="1"/>
  <c r="G52" i="1"/>
  <c r="F52" i="1"/>
  <c r="I51" i="1"/>
  <c r="H51" i="1"/>
  <c r="G51" i="1"/>
  <c r="F51" i="1"/>
  <c r="I50" i="1"/>
  <c r="H50" i="1"/>
  <c r="G50" i="1"/>
  <c r="F50" i="1"/>
  <c r="I49" i="1"/>
  <c r="H49" i="1"/>
  <c r="G49" i="1"/>
  <c r="F49" i="1"/>
  <c r="I48" i="1"/>
  <c r="H48" i="1"/>
  <c r="G48" i="1"/>
  <c r="F48" i="1"/>
  <c r="I47" i="1"/>
  <c r="H47" i="1"/>
  <c r="G47" i="1"/>
  <c r="F47" i="1"/>
  <c r="I46" i="1"/>
  <c r="H46" i="1"/>
  <c r="G46" i="1"/>
  <c r="F46" i="1"/>
  <c r="I45" i="1"/>
  <c r="H45" i="1"/>
  <c r="G45" i="1"/>
  <c r="F45" i="1"/>
  <c r="I44" i="1"/>
  <c r="H44" i="1"/>
  <c r="G44" i="1"/>
  <c r="F44" i="1"/>
  <c r="I43" i="1"/>
  <c r="H43" i="1"/>
  <c r="G43" i="1"/>
  <c r="F43" i="1"/>
  <c r="I42" i="1"/>
  <c r="H42" i="1"/>
  <c r="G42" i="1"/>
  <c r="F42" i="1"/>
  <c r="I41" i="1"/>
  <c r="H41" i="1"/>
  <c r="G41" i="1"/>
  <c r="F41" i="1"/>
  <c r="I40" i="1"/>
  <c r="H40" i="1"/>
  <c r="G40" i="1"/>
  <c r="F40" i="1"/>
  <c r="I39" i="1"/>
  <c r="H39" i="1"/>
  <c r="G39" i="1"/>
  <c r="F39" i="1"/>
  <c r="I38" i="1"/>
  <c r="H38" i="1"/>
  <c r="G38" i="1"/>
  <c r="F38" i="1"/>
  <c r="I37" i="1"/>
  <c r="H37" i="1"/>
  <c r="G37" i="1"/>
  <c r="F37" i="1"/>
  <c r="H34" i="1"/>
  <c r="F34" i="1"/>
  <c r="F33" i="1"/>
  <c r="I32" i="1"/>
  <c r="F32" i="1"/>
  <c r="E32" i="1"/>
  <c r="I31" i="1"/>
  <c r="H31" i="1"/>
  <c r="G31" i="1"/>
  <c r="F31" i="1"/>
  <c r="I30" i="1"/>
  <c r="H30" i="1"/>
  <c r="G30" i="1"/>
  <c r="F30" i="1"/>
  <c r="I29" i="1"/>
  <c r="H29" i="1"/>
  <c r="G29" i="1"/>
  <c r="F29" i="1"/>
  <c r="I28" i="1"/>
  <c r="H28" i="1"/>
  <c r="G28" i="1"/>
  <c r="F28" i="1"/>
  <c r="I27" i="1"/>
  <c r="H27" i="1"/>
  <c r="G27" i="1"/>
  <c r="F27" i="1"/>
  <c r="I26" i="1"/>
  <c r="H26" i="1"/>
  <c r="G26" i="1"/>
  <c r="F26" i="1"/>
  <c r="I22" i="1"/>
  <c r="G22" i="1"/>
  <c r="F22" i="1"/>
  <c r="E22" i="1"/>
  <c r="I21" i="1"/>
  <c r="H21" i="1"/>
  <c r="G21" i="1"/>
  <c r="F21" i="1"/>
  <c r="I20" i="1"/>
  <c r="H20" i="1"/>
  <c r="G20" i="1"/>
  <c r="F20" i="1"/>
  <c r="I19" i="1"/>
  <c r="H19" i="1"/>
  <c r="G19" i="1"/>
  <c r="F19" i="1"/>
  <c r="I18" i="1"/>
  <c r="H18" i="1"/>
  <c r="G18" i="1"/>
  <c r="F18" i="1"/>
  <c r="I17" i="1"/>
  <c r="H17" i="1"/>
  <c r="G17" i="1"/>
  <c r="F17" i="1"/>
  <c r="I16" i="1"/>
  <c r="H16" i="1"/>
  <c r="G16" i="1"/>
  <c r="F16" i="1"/>
</calcChain>
</file>

<file path=xl/sharedStrings.xml><?xml version="1.0" encoding="utf-8"?>
<sst xmlns="http://schemas.openxmlformats.org/spreadsheetml/2006/main" count="179" uniqueCount="147">
  <si>
    <t>NOMBRE EMPRESA*
NIT</t>
  </si>
  <si>
    <t>Ciudad y fecha</t>
  </si>
  <si>
    <t>Señores:</t>
  </si>
  <si>
    <t>FUERZA AEREA COLOMBIANA</t>
  </si>
  <si>
    <t xml:space="preserve"> OFERTA ECONOMICA: SERVICIO MONITOREO DE CALIDAD DE AGUA PARA EL GRUPO AÉREO DEL ORIENTE.</t>
  </si>
  <si>
    <t>GRUPO AÉREO DEL ORIENTE (GAORI)</t>
  </si>
  <si>
    <t>ITEM</t>
  </si>
  <si>
    <t>PARÁMETRO</t>
  </si>
  <si>
    <t>Necesidad real</t>
  </si>
  <si>
    <t xml:space="preserve">  VALOR UNITARIO POR MUESTRA ANTES DE IVA</t>
  </si>
  <si>
    <t>IVA</t>
  </si>
  <si>
    <t xml:space="preserve">  VALOR UNITARIO POR MUESTRA  INCLUIDO IVA</t>
  </si>
  <si>
    <t>VALOR POR VISITA INCLUIDO IVA
(A x C)</t>
  </si>
  <si>
    <t xml:space="preserve">  VALOR TOTAL ESTIMADO  INCLUIDO IVA</t>
  </si>
  <si>
    <t xml:space="preserve">CANT MUESTRAS POR VISITA </t>
  </si>
  <si>
    <t>CANT. VISITAS</t>
  </si>
  <si>
    <t>(A)</t>
  </si>
  <si>
    <t>(B)</t>
  </si>
  <si>
    <t>(C)</t>
  </si>
  <si>
    <t>(D)</t>
  </si>
  <si>
    <t>(B*D)</t>
  </si>
  <si>
    <t>Servicio Monitoreo de Calidad de Agua Vigencia 2024 (NO SUPERAR EL PRESUPUESTO OFICIAL DE $900.000 SO PENA DE RECHAZO DE LA OFERTA)</t>
  </si>
  <si>
    <t>ANÁLISIS DE CALIDAD PARA AGUA DE CONSUMO HUMANO SIMPLE</t>
  </si>
  <si>
    <t>1.1</t>
  </si>
  <si>
    <t>Turbidez</t>
  </si>
  <si>
    <t>1.2</t>
  </si>
  <si>
    <t>Color aparente</t>
  </si>
  <si>
    <t>1.3</t>
  </si>
  <si>
    <t>pH</t>
  </si>
  <si>
    <t>1.4</t>
  </si>
  <si>
    <t>Cloro total residual</t>
  </si>
  <si>
    <t>1.5</t>
  </si>
  <si>
    <t>Coliformes Totales</t>
  </si>
  <si>
    <t>1.6</t>
  </si>
  <si>
    <t>E. Coli</t>
  </si>
  <si>
    <t>TOTAL VIGENCIA 2024</t>
  </si>
  <si>
    <t>Servicio Monitoreo de Calidad de Agua Vigencia 2025  (NO SUPERAR EL PRESUPUESTO OFICIAL DE $33.200.000 SO PENA DE RECHAZO DE LA OFERTA)</t>
  </si>
  <si>
    <t xml:space="preserve">ANÁLISIS DE CALIDAD PARA AGUA DE CONSUMO HUMANO COMPUESTA 
 </t>
  </si>
  <si>
    <t>2.1</t>
  </si>
  <si>
    <t>Olor</t>
  </si>
  <si>
    <t>2.2</t>
  </si>
  <si>
    <t>Sabor</t>
  </si>
  <si>
    <t>2.3</t>
  </si>
  <si>
    <t>Conductividad</t>
  </si>
  <si>
    <t>2.4</t>
  </si>
  <si>
    <t>Antimonio</t>
  </si>
  <si>
    <t>2.5</t>
  </si>
  <si>
    <t>Nitratos</t>
  </si>
  <si>
    <t>2.6</t>
  </si>
  <si>
    <t>Alcalinidad Total</t>
  </si>
  <si>
    <t>2.7</t>
  </si>
  <si>
    <t>Calcio</t>
  </si>
  <si>
    <t>2.8</t>
  </si>
  <si>
    <t>Cloruros</t>
  </si>
  <si>
    <t>2.9</t>
  </si>
  <si>
    <t>Aluminio</t>
  </si>
  <si>
    <t>2.10</t>
  </si>
  <si>
    <t>Dureza total</t>
  </si>
  <si>
    <t>2.11</t>
  </si>
  <si>
    <t>Hierro Total</t>
  </si>
  <si>
    <t>2.12</t>
  </si>
  <si>
    <t>Magnesio</t>
  </si>
  <si>
    <t>2.13</t>
  </si>
  <si>
    <t>Manganeso</t>
  </si>
  <si>
    <t>2.14</t>
  </si>
  <si>
    <t>Molibdeno</t>
  </si>
  <si>
    <t>2.15</t>
  </si>
  <si>
    <t>Sulfatos</t>
  </si>
  <si>
    <t>2.16</t>
  </si>
  <si>
    <t>Fosfátos</t>
  </si>
  <si>
    <t>2.17</t>
  </si>
  <si>
    <t>Arsénico</t>
  </si>
  <si>
    <t>2.18</t>
  </si>
  <si>
    <t>Bario</t>
  </si>
  <si>
    <t>2.19</t>
  </si>
  <si>
    <t>Cadmio</t>
  </si>
  <si>
    <t>2.20</t>
  </si>
  <si>
    <t>Cianuro libre y disociable</t>
  </si>
  <si>
    <t>2.21</t>
  </si>
  <si>
    <t>Zinc</t>
  </si>
  <si>
    <t>2.22</t>
  </si>
  <si>
    <t>Cobre</t>
  </si>
  <si>
    <t>2.23</t>
  </si>
  <si>
    <t>Cromo total</t>
  </si>
  <si>
    <t>2.24</t>
  </si>
  <si>
    <t>Niquel</t>
  </si>
  <si>
    <t>2.25</t>
  </si>
  <si>
    <t>Nitritos</t>
  </si>
  <si>
    <t>2.26</t>
  </si>
  <si>
    <t>Plomo</t>
  </si>
  <si>
    <t>2.27</t>
  </si>
  <si>
    <t>Selenio</t>
  </si>
  <si>
    <t>2.28</t>
  </si>
  <si>
    <t>Trihalometanos totales</t>
  </si>
  <si>
    <t>2.29</t>
  </si>
  <si>
    <t>Hidrocarburos Aromáticos Policíclicos</t>
  </si>
  <si>
    <t>2.30</t>
  </si>
  <si>
    <t>Mercurio</t>
  </si>
  <si>
    <t>Giardia y Cryptosporidium</t>
  </si>
  <si>
    <t>COT</t>
  </si>
  <si>
    <t>Fluoruros</t>
  </si>
  <si>
    <t>Residual coagulante</t>
  </si>
  <si>
    <t xml:space="preserve">ANALISIS DE CALIDAD PARA AGUA EL CENTRO DE ENTRENAMIENTO ACUÁTICO </t>
  </si>
  <si>
    <t>Color</t>
  </si>
  <si>
    <t>Materias flotantes</t>
  </si>
  <si>
    <t>Transparencia</t>
  </si>
  <si>
    <t>Cloro residual libre</t>
  </si>
  <si>
    <t>Potencial de oxidación - reducción</t>
  </si>
  <si>
    <t>Cloro combinado</t>
  </si>
  <si>
    <t>Pseudomonas Aeruginosa</t>
  </si>
  <si>
    <t>Heterótrofos</t>
  </si>
  <si>
    <t>Plata</t>
  </si>
  <si>
    <t>3.20</t>
  </si>
  <si>
    <t>Coliformes Fecales</t>
  </si>
  <si>
    <t>Ácido cianúrico</t>
  </si>
  <si>
    <t>Bromo libre</t>
  </si>
  <si>
    <t>Bromo Total</t>
  </si>
  <si>
    <t>Amonio</t>
  </si>
  <si>
    <t>Temperatura</t>
  </si>
  <si>
    <t xml:space="preserve">ANÁLISIS DE CALIDAD PARA AGUA RESIDUAL </t>
  </si>
  <si>
    <t>Demanda Química de Oxígeno (DQO</t>
  </si>
  <si>
    <t>DBO (5 días)</t>
  </si>
  <si>
    <t>Sólidos Suspendidos Totales</t>
  </si>
  <si>
    <t>Sólidos sedimentables</t>
  </si>
  <si>
    <t>Tensoactivos SAAM (Surfactantes)</t>
  </si>
  <si>
    <t>Aceites y Grasas</t>
  </si>
  <si>
    <t>Hidrocarburos en Agua "TPH"</t>
  </si>
  <si>
    <t>Ortofosfato (Fósforo Reactivo total)</t>
  </si>
  <si>
    <t>Fósforo total</t>
  </si>
  <si>
    <t>Nitrato</t>
  </si>
  <si>
    <t>Nitrito</t>
  </si>
  <si>
    <t>Nitrogeno Amoniacal</t>
  </si>
  <si>
    <t>Nitrógeno Total</t>
  </si>
  <si>
    <t>Caudal</t>
  </si>
  <si>
    <t>Oxígeno disuelto</t>
  </si>
  <si>
    <t>TOTAL VIGENCIA 2025</t>
  </si>
  <si>
    <t>VALOR TOTAL LOTE (VIGENCIA 2024 + VIGENCIA 2025)</t>
  </si>
  <si>
    <t xml:space="preserve">*En caso que la empresa tenga papel membreteado con su nombre y razón social, presentarla con ese formato pero incluyendo la información solicitada en este modelo de Oferta. </t>
  </si>
  <si>
    <t>NOMBRE REPRESENTANTE LEGAL</t>
  </si>
  <si>
    <t>FIRMA REPRESENTANTE LEGAL</t>
  </si>
  <si>
    <t>Dirección</t>
  </si>
  <si>
    <t>Teléfono</t>
  </si>
  <si>
    <t>email</t>
  </si>
  <si>
    <t>Termino de Validez de la propuesta:</t>
  </si>
  <si>
    <t xml:space="preserve">Nota 1: En todo caso, los valores del Estudio de la Oferta, son precios de referencia, por lo tanto, el proponente que desee participar en la presente contratación, deberá presentar su oferta económica SIN SOBREPASAR EL PRESUPUESTO OFICIAL ASIGNADO, SIN SOBREPASAR EL RUBRO Y VIGENCIA (2024-2025), SO PENA DE RECHAZO DE PLANO DE LA OFERTA.   </t>
  </si>
  <si>
    <t xml:space="preserve">Nota 2.DEBIDO A QUE EXISTEN PARAMETROS QUE SON IGUALES, PERO SE ENCUENTRAN REQUERIDOS EN DIFERENTES ITEMS (AGUA DE CONSUMO HUMANO SIMPLE, AGUA DE CONSUMO HUMANO COMPUESTA, AGUA EL CENTRO DE ENTRENAMIENTO ACUÁTICO, AGUA RESIDUAL), PARA LA PRESENTACIÓN DE LA OFERTA ECONÓMICA SE DEBE OFERTAR EL MISMO VALOR UNITARIO PARA LOS PARAMETROS REPETIDOS, EN CASO DE NO SER ASÍ, EL COMITÉ ECONÓMICO EVALUADOR DEBERÁ TOMAR EL MENOR VALOR OFERTADO PARA EL MISMO PARAMETRO Y A PARTIR DE ESTE REALIZAR LA CORRESPONDIENTE CORRECCIÓN ARITMÉTICA. </t>
  </si>
  <si>
    <t xml:space="preserve">Nota 3. EN ALGUNOS DE LOS MUESTREOS, SE SOLICITARÁ VISITA TÉCNICA DE UN MUESTREADOR PARA LA TOMA DE LOS MISMOS. DE ACUERDO A LO ANTERIOR, DENTRO DE LOS ÍTEMS INCLUIDOS EN LA FICHA TÉCNICA SE CONTEMPLARON LAS VISITAS, EN CASO CONTRARIO, ESTAS MUESTRAS SERÁN TOMADAS POR EL PERSONAL QUE COMPONE LA SECCIÓN TÁCTICA DE GESTIÓN AMBIENTAL Y ENVIADAS AL LABORATORIO PARA ANÁLISIS.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</si>
</sst>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6" formatCode="_-* #,##0.00_-;\-* #,##0.00_-;_-* &quot;-&quot;??_-;_-@_-"/>
    <numFmt numFmtId="168" formatCode="_-&quot;$&quot;\ * #,##0_-;\-&quot;$&quot;\ * #,##0_-;_-&quot;$&quot;\ * &quot;-&quot;??_-;_-@_-"/>
    <numFmt numFmtId="169" formatCode="&quot;$&quot;\ #,##0"/>
    <numFmt numFmtId="170" formatCode="&quot;$&quot;\ #,##0.00"/>
    <numFmt numFmtId="171" formatCode="_-&quot;$&quot;\ * #,##0.00_-;\-&quot;$&quot;\ * #,##0.00_-;_-&quot;$&quot;\ * &quot;-&quot;??_-;_-@_-"/>
  </numFmts>
  <fonts count="16">
    <font>
      <sz val="11"/>
      <color theme="1"/>
      <name val="Calibri"/>
      <charset val="134"/>
      <scheme val="minor"/>
    </font>
    <font>
      <sz val="11"/>
      <color theme="3" tint="0.39994506668294322"/>
      <name val="Calibri"/>
      <charset val="134"/>
      <scheme val="minor"/>
    </font>
    <font>
      <b/>
      <sz val="14"/>
      <color theme="3" tint="-0.249977111117893"/>
      <name val="Calibri"/>
      <charset val="134"/>
      <scheme val="minor"/>
    </font>
    <font>
      <sz val="11"/>
      <color theme="3" tint="-0.249977111117893"/>
      <name val="Calibri"/>
      <charset val="134"/>
      <scheme val="minor"/>
    </font>
    <font>
      <b/>
      <sz val="11"/>
      <color theme="3" tint="-0.249977111117893"/>
      <name val="Calibri"/>
      <charset val="134"/>
      <scheme val="minor"/>
    </font>
    <font>
      <b/>
      <sz val="12"/>
      <color theme="3" tint="-0.249977111117893"/>
      <name val="Calibri"/>
      <charset val="134"/>
      <scheme val="minor"/>
    </font>
    <font>
      <b/>
      <sz val="8"/>
      <color theme="3" tint="-0.249977111117893"/>
      <name val="Arial"/>
      <charset val="134"/>
    </font>
    <font>
      <b/>
      <sz val="12"/>
      <color theme="1"/>
      <name val="Arial"/>
      <charset val="134"/>
    </font>
    <font>
      <b/>
      <sz val="9"/>
      <color theme="3" tint="-0.249977111117893"/>
      <name val="Arial"/>
      <charset val="134"/>
    </font>
    <font>
      <sz val="9"/>
      <color theme="3" tint="-0.249977111117893"/>
      <name val="Arial"/>
      <charset val="134"/>
    </font>
    <font>
      <sz val="8"/>
      <color theme="3" tint="-0.249977111117893"/>
      <name val="Arial"/>
      <charset val="134"/>
    </font>
    <font>
      <sz val="11"/>
      <color theme="3" tint="-0.249977111117893"/>
      <name val="Arial"/>
      <charset val="134"/>
    </font>
    <font>
      <b/>
      <sz val="11"/>
      <color theme="1"/>
      <name val="Calibri"/>
      <charset val="134"/>
      <scheme val="minor"/>
    </font>
    <font>
      <sz val="10"/>
      <color rgb="FF000000"/>
      <name val="Arial"/>
      <charset val="134"/>
    </font>
    <font>
      <sz val="9"/>
      <name val="Arial"/>
      <charset val="134"/>
    </font>
    <font>
      <sz val="11"/>
      <color theme="1"/>
      <name val="Calibri"/>
      <charset val="134"/>
      <scheme val="minor"/>
    </font>
  </fonts>
  <fills count="9">
    <fill>
      <patternFill patternType="none"/>
    </fill>
    <fill>
      <patternFill patternType="gray125"/>
    </fill>
    <fill>
      <patternFill patternType="solid">
        <fgColor theme="0" tint="-0.249977111117893"/>
        <bgColor indexed="64"/>
      </patternFill>
    </fill>
    <fill>
      <patternFill patternType="solid">
        <fgColor rgb="FFBFBFBF"/>
        <bgColor indexed="64"/>
      </patternFill>
    </fill>
    <fill>
      <patternFill patternType="solid">
        <fgColor rgb="FFFFC000"/>
        <bgColor indexed="64"/>
      </patternFill>
    </fill>
    <fill>
      <patternFill patternType="solid">
        <fgColor theme="8" tint="0.79995117038483843"/>
        <bgColor indexed="64"/>
      </patternFill>
    </fill>
    <fill>
      <patternFill patternType="solid">
        <fgColor theme="9" tint="0.59999389629810485"/>
        <bgColor indexed="64"/>
      </patternFill>
    </fill>
    <fill>
      <patternFill patternType="solid">
        <fgColor rgb="FFDDEBF7"/>
        <bgColor indexed="64"/>
      </patternFill>
    </fill>
    <fill>
      <patternFill patternType="solid">
        <fgColor theme="5" tint="0.59999389629810485"/>
        <bgColor indexed="64"/>
      </patternFill>
    </fill>
  </fills>
  <borders count="1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top style="thin">
        <color rgb="FF000000"/>
      </top>
      <bottom style="thin">
        <color auto="1"/>
      </bottom>
      <diagonal/>
    </border>
    <border>
      <left/>
      <right/>
      <top style="thin">
        <color rgb="FF000000"/>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rgb="FF000000"/>
      </top>
      <bottom style="thin">
        <color auto="1"/>
      </bottom>
      <diagonal/>
    </border>
  </borders>
  <cellStyleXfs count="2">
    <xf numFmtId="0" fontId="0" fillId="0" borderId="0"/>
    <xf numFmtId="166" fontId="15" fillId="0" borderId="0" applyFont="0" applyFill="0" applyBorder="0" applyAlignment="0" applyProtection="0"/>
  </cellStyleXfs>
  <cellXfs count="86">
    <xf numFmtId="0" fontId="0" fillId="0" borderId="0" xfId="0"/>
    <xf numFmtId="0" fontId="1" fillId="0" borderId="0" xfId="0" applyFont="1"/>
    <xf numFmtId="0" fontId="3" fillId="0" borderId="0" xfId="0" applyFont="1"/>
    <xf numFmtId="0" fontId="3" fillId="0" borderId="0" xfId="0" applyFont="1" applyAlignment="1">
      <alignment vertical="center"/>
    </xf>
    <xf numFmtId="0" fontId="3" fillId="0" borderId="0" xfId="0" applyFont="1" applyAlignment="1">
      <alignment wrapText="1"/>
    </xf>
    <xf numFmtId="0" fontId="6" fillId="2" borderId="4"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8" fillId="5" borderId="10" xfId="0" applyFont="1" applyFill="1" applyBorder="1" applyAlignment="1">
      <alignment horizontal="center" vertical="center" wrapText="1"/>
    </xf>
    <xf numFmtId="0" fontId="9" fillId="0" borderId="4" xfId="0" applyFont="1" applyBorder="1" applyAlignment="1">
      <alignment horizontal="center" vertical="center" wrapText="1"/>
    </xf>
    <xf numFmtId="0" fontId="9" fillId="0" borderId="4" xfId="0" applyFont="1" applyBorder="1" applyAlignment="1">
      <alignment horizontal="left" vertical="center" wrapText="1"/>
    </xf>
    <xf numFmtId="166" fontId="10" fillId="0" borderId="4" xfId="1" applyFont="1" applyBorder="1" applyAlignment="1">
      <alignment vertical="center" wrapText="1"/>
    </xf>
    <xf numFmtId="166" fontId="11" fillId="0" borderId="4" xfId="1" applyFont="1" applyBorder="1" applyAlignment="1">
      <alignment horizontal="center" vertical="center" wrapText="1"/>
    </xf>
    <xf numFmtId="166" fontId="10" fillId="0" borderId="4" xfId="1" applyFont="1" applyBorder="1" applyAlignment="1">
      <alignment horizontal="center" vertical="center" wrapText="1"/>
    </xf>
    <xf numFmtId="0" fontId="9" fillId="0" borderId="4" xfId="0" applyFont="1" applyBorder="1" applyAlignment="1">
      <alignment vertical="center" wrapText="1"/>
    </xf>
    <xf numFmtId="0" fontId="9" fillId="0" borderId="11" xfId="0" applyFont="1" applyBorder="1" applyAlignment="1">
      <alignment horizontal="center" vertical="center" wrapText="1"/>
    </xf>
    <xf numFmtId="0" fontId="9" fillId="0" borderId="12" xfId="0" applyFont="1" applyBorder="1" applyAlignment="1">
      <alignment vertical="center" wrapText="1"/>
    </xf>
    <xf numFmtId="0" fontId="9" fillId="0" borderId="12" xfId="0" applyFont="1" applyBorder="1" applyAlignment="1">
      <alignment horizontal="center" vertical="center" wrapText="1"/>
    </xf>
    <xf numFmtId="166" fontId="10" fillId="0" borderId="12" xfId="1" applyFont="1" applyBorder="1" applyAlignment="1">
      <alignment vertical="center" wrapText="1"/>
    </xf>
    <xf numFmtId="166" fontId="11" fillId="0" borderId="12" xfId="1" applyFont="1" applyBorder="1" applyAlignment="1">
      <alignment horizontal="center" vertical="center" wrapText="1"/>
    </xf>
    <xf numFmtId="166" fontId="10" fillId="0" borderId="13" xfId="1" applyFont="1" applyBorder="1" applyAlignment="1">
      <alignment horizontal="center" vertical="center" wrapText="1"/>
    </xf>
    <xf numFmtId="4" fontId="3" fillId="0" borderId="4" xfId="0" applyNumberFormat="1" applyFont="1" applyBorder="1"/>
    <xf numFmtId="4" fontId="3" fillId="0" borderId="4" xfId="0" applyNumberFormat="1" applyFont="1" applyBorder="1" applyAlignment="1">
      <alignment horizontal="center"/>
    </xf>
    <xf numFmtId="168" fontId="10" fillId="0" borderId="4" xfId="1" applyNumberFormat="1" applyFont="1" applyBorder="1" applyAlignment="1">
      <alignment horizontal="center" vertical="center" wrapText="1"/>
    </xf>
    <xf numFmtId="0" fontId="9" fillId="0" borderId="11" xfId="0" applyFont="1" applyBorder="1" applyAlignment="1">
      <alignment vertical="center" wrapText="1"/>
    </xf>
    <xf numFmtId="4" fontId="3" fillId="0" borderId="12" xfId="0" applyNumberFormat="1" applyFont="1" applyBorder="1" applyAlignment="1">
      <alignment horizontal="center"/>
    </xf>
    <xf numFmtId="166" fontId="10" fillId="0" borderId="12" xfId="1" applyFont="1" applyBorder="1" applyAlignment="1">
      <alignment horizontal="center" vertical="center" wrapText="1"/>
    </xf>
    <xf numFmtId="169" fontId="10" fillId="0" borderId="4" xfId="1" applyNumberFormat="1" applyFont="1" applyBorder="1" applyAlignment="1">
      <alignment horizontal="center" vertical="center" wrapText="1"/>
    </xf>
    <xf numFmtId="0" fontId="8" fillId="5" borderId="4" xfId="0" applyFont="1" applyFill="1" applyBorder="1" applyAlignment="1">
      <alignment horizontal="center" vertical="center" wrapText="1"/>
    </xf>
    <xf numFmtId="1" fontId="9" fillId="0" borderId="4" xfId="0" applyNumberFormat="1" applyFont="1" applyBorder="1" applyAlignment="1">
      <alignment horizontal="center" vertical="center" wrapText="1"/>
    </xf>
    <xf numFmtId="0" fontId="6" fillId="6" borderId="4" xfId="0" applyFont="1" applyFill="1" applyBorder="1" applyAlignment="1">
      <alignment vertical="center" wrapText="1"/>
    </xf>
    <xf numFmtId="168" fontId="10" fillId="0" borderId="4" xfId="1" applyNumberFormat="1" applyFont="1" applyBorder="1" applyAlignment="1">
      <alignment vertical="center" wrapText="1"/>
    </xf>
    <xf numFmtId="170" fontId="10" fillId="0" borderId="13" xfId="1" applyNumberFormat="1" applyFont="1" applyBorder="1" applyAlignment="1">
      <alignment vertical="center" wrapText="1"/>
    </xf>
    <xf numFmtId="169" fontId="13" fillId="0" borderId="4" xfId="0" applyNumberFormat="1" applyFont="1" applyBorder="1" applyAlignment="1">
      <alignment horizontal="right" vertical="center"/>
    </xf>
    <xf numFmtId="1" fontId="9" fillId="0" borderId="12" xfId="0" applyNumberFormat="1" applyFont="1" applyBorder="1" applyAlignment="1">
      <alignment horizontal="center" vertical="center" wrapText="1"/>
    </xf>
    <xf numFmtId="4" fontId="3" fillId="0" borderId="12" xfId="0" applyNumberFormat="1" applyFont="1" applyBorder="1"/>
    <xf numFmtId="0" fontId="8" fillId="7" borderId="4" xfId="0" applyFont="1" applyFill="1" applyBorder="1" applyAlignment="1">
      <alignment horizontal="center" vertical="center" wrapText="1"/>
    </xf>
    <xf numFmtId="169" fontId="3" fillId="0" borderId="4" xfId="0" applyNumberFormat="1" applyFont="1" applyBorder="1"/>
    <xf numFmtId="171" fontId="10" fillId="0" borderId="4" xfId="1" applyNumberFormat="1" applyFont="1" applyBorder="1" applyAlignment="1">
      <alignment horizontal="center" vertical="center" wrapText="1"/>
    </xf>
    <xf numFmtId="2" fontId="9" fillId="0" borderId="4" xfId="0" applyNumberFormat="1" applyFont="1" applyBorder="1" applyAlignment="1">
      <alignment horizontal="center" vertical="center" wrapText="1"/>
    </xf>
    <xf numFmtId="0" fontId="14" fillId="0" borderId="4" xfId="0" applyFont="1" applyBorder="1" applyAlignment="1">
      <alignment horizontal="center" vertical="center" wrapText="1"/>
    </xf>
    <xf numFmtId="166" fontId="10" fillId="0" borderId="13" xfId="1" applyFont="1" applyBorder="1" applyAlignment="1">
      <alignment vertical="center" wrapText="1"/>
    </xf>
    <xf numFmtId="171" fontId="10" fillId="0" borderId="4" xfId="1" applyNumberFormat="1" applyFont="1" applyBorder="1" applyAlignment="1">
      <alignment vertical="center" wrapText="1"/>
    </xf>
    <xf numFmtId="0" fontId="9" fillId="0" borderId="12" xfId="0" applyFont="1" applyBorder="1" applyAlignment="1">
      <alignment horizontal="left" vertical="center" wrapText="1"/>
    </xf>
    <xf numFmtId="0" fontId="14" fillId="0" borderId="12" xfId="0" applyFont="1" applyBorder="1" applyAlignment="1">
      <alignment horizontal="center" vertical="center" wrapText="1"/>
    </xf>
    <xf numFmtId="0" fontId="4" fillId="0" borderId="0" xfId="0" applyFont="1"/>
    <xf numFmtId="166" fontId="6" fillId="6" borderId="4" xfId="0" applyNumberFormat="1" applyFont="1" applyFill="1" applyBorder="1" applyAlignment="1">
      <alignment vertical="center" wrapText="1"/>
    </xf>
    <xf numFmtId="166" fontId="0" fillId="8" borderId="4" xfId="0" applyNumberFormat="1" applyFill="1" applyBorder="1"/>
    <xf numFmtId="3" fontId="1" fillId="0" borderId="0" xfId="0" applyNumberFormat="1" applyFont="1"/>
    <xf numFmtId="166" fontId="1" fillId="0" borderId="0" xfId="0" applyNumberFormat="1" applyFont="1"/>
    <xf numFmtId="0" fontId="2" fillId="0" borderId="0" xfId="0" applyFont="1" applyAlignment="1">
      <alignment horizontal="center" wrapText="1"/>
    </xf>
    <xf numFmtId="0" fontId="3"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4" borderId="9" xfId="0" applyFont="1" applyFill="1" applyBorder="1" applyAlignment="1">
      <alignment horizontal="center" vertical="center" wrapText="1"/>
    </xf>
    <xf numFmtId="0" fontId="7" fillId="4" borderId="14"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8" fillId="5" borderId="1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12" fillId="6" borderId="11" xfId="0" applyFont="1" applyFill="1" applyBorder="1" applyAlignment="1">
      <alignment horizontal="right" vertical="center"/>
    </xf>
    <xf numFmtId="0" fontId="12" fillId="6" borderId="12" xfId="0" applyFont="1" applyFill="1" applyBorder="1" applyAlignment="1">
      <alignment horizontal="right" vertical="center"/>
    </xf>
    <xf numFmtId="0" fontId="12" fillId="6" borderId="13" xfId="0" applyFont="1" applyFill="1" applyBorder="1" applyAlignment="1">
      <alignment horizontal="right" vertical="center"/>
    </xf>
    <xf numFmtId="0" fontId="7" fillId="4" borderId="11"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7" fillId="4" borderId="13" xfId="0" applyFont="1" applyFill="1" applyBorder="1" applyAlignment="1">
      <alignment horizontal="center" vertical="center" wrapText="1"/>
    </xf>
    <xf numFmtId="4" fontId="3" fillId="0" borderId="12" xfId="0" applyNumberFormat="1" applyFont="1" applyBorder="1" applyAlignment="1">
      <alignment horizontal="center"/>
    </xf>
    <xf numFmtId="0" fontId="8" fillId="5" borderId="11" xfId="0" applyFont="1" applyFill="1" applyBorder="1" applyAlignment="1">
      <alignment horizontal="center" vertical="top" wrapText="1"/>
    </xf>
    <xf numFmtId="0" fontId="8" fillId="5" borderId="12" xfId="0" applyFont="1" applyFill="1" applyBorder="1" applyAlignment="1">
      <alignment horizontal="center" vertical="top" wrapText="1"/>
    </xf>
    <xf numFmtId="0" fontId="8" fillId="5" borderId="13" xfId="0" applyFont="1" applyFill="1" applyBorder="1" applyAlignment="1">
      <alignment horizontal="center" vertical="top" wrapText="1"/>
    </xf>
    <xf numFmtId="0" fontId="8" fillId="7" borderId="11" xfId="0" applyFont="1" applyFill="1" applyBorder="1" applyAlignment="1">
      <alignment horizontal="center" vertical="center" wrapText="1"/>
    </xf>
    <xf numFmtId="0" fontId="8" fillId="7" borderId="1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12" fillId="8" borderId="11" xfId="0" applyFont="1" applyFill="1" applyBorder="1" applyAlignment="1">
      <alignment horizontal="right"/>
    </xf>
    <xf numFmtId="0" fontId="12" fillId="8" borderId="12" xfId="0" applyFont="1" applyFill="1" applyBorder="1" applyAlignment="1">
      <alignment horizontal="right"/>
    </xf>
    <xf numFmtId="0" fontId="12" fillId="8" borderId="13" xfId="0" applyFont="1" applyFill="1" applyBorder="1" applyAlignment="1">
      <alignment horizontal="right"/>
    </xf>
    <xf numFmtId="0" fontId="4" fillId="0" borderId="0" xfId="0" applyFont="1" applyAlignment="1">
      <alignment horizontal="justify" vertical="center" wrapText="1"/>
    </xf>
    <xf numFmtId="0" fontId="7" fillId="4" borderId="0" xfId="0" applyFont="1" applyFill="1" applyAlignment="1">
      <alignment horizontal="justify" vertical="center" wrapText="1"/>
    </xf>
    <xf numFmtId="0" fontId="6" fillId="2" borderId="1"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2" borderId="4"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0</xdr:colOff>
      <xdr:row>104</xdr:row>
      <xdr:rowOff>80493</xdr:rowOff>
    </xdr:from>
    <xdr:to>
      <xdr:col>18</xdr:col>
      <xdr:colOff>653185</xdr:colOff>
      <xdr:row>128</xdr:row>
      <xdr:rowOff>139102</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0106025" y="21730335"/>
          <a:ext cx="7558405" cy="474535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46"/>
  <sheetViews>
    <sheetView tabSelected="1" topLeftCell="A8" zoomScale="71" zoomScaleNormal="71" workbookViewId="0">
      <selection activeCell="N133" sqref="N133"/>
    </sheetView>
  </sheetViews>
  <sheetFormatPr baseColWidth="10" defaultColWidth="11.42578125" defaultRowHeight="15"/>
  <cols>
    <col min="1" max="1" width="7.42578125" customWidth="1"/>
    <col min="2" max="2" width="37" customWidth="1"/>
    <col min="3" max="3" width="15.7109375" customWidth="1"/>
    <col min="4" max="4" width="12.140625" customWidth="1"/>
    <col min="5" max="5" width="15.7109375" customWidth="1"/>
    <col min="6" max="6" width="11.42578125" customWidth="1"/>
    <col min="7" max="8" width="17.42578125" customWidth="1"/>
    <col min="9" max="9" width="17.28515625" customWidth="1"/>
    <col min="12" max="12" width="12.140625"/>
    <col min="250" max="250" width="7.42578125" customWidth="1"/>
    <col min="251" max="251" width="37" customWidth="1"/>
    <col min="252" max="252" width="44.140625" customWidth="1"/>
    <col min="256" max="256" width="15.7109375" customWidth="1"/>
    <col min="258" max="258" width="17.42578125" customWidth="1"/>
    <col min="506" max="506" width="7.42578125" customWidth="1"/>
    <col min="507" max="507" width="37" customWidth="1"/>
    <col min="508" max="508" width="44.140625" customWidth="1"/>
    <col min="512" max="512" width="15.7109375" customWidth="1"/>
    <col min="514" max="514" width="17.42578125" customWidth="1"/>
    <col min="762" max="762" width="7.42578125" customWidth="1"/>
    <col min="763" max="763" width="37" customWidth="1"/>
    <col min="764" max="764" width="44.140625" customWidth="1"/>
    <col min="768" max="768" width="15.7109375" customWidth="1"/>
    <col min="770" max="770" width="17.42578125" customWidth="1"/>
    <col min="1018" max="1018" width="7.42578125" customWidth="1"/>
    <col min="1019" max="1019" width="37" customWidth="1"/>
    <col min="1020" max="1020" width="44.140625" customWidth="1"/>
    <col min="1024" max="1024" width="15.7109375" customWidth="1"/>
    <col min="1026" max="1026" width="17.42578125" customWidth="1"/>
    <col min="1274" max="1274" width="7.42578125" customWidth="1"/>
    <col min="1275" max="1275" width="37" customWidth="1"/>
    <col min="1276" max="1276" width="44.140625" customWidth="1"/>
    <col min="1280" max="1280" width="15.7109375" customWidth="1"/>
    <col min="1282" max="1282" width="17.42578125" customWidth="1"/>
    <col min="1530" max="1530" width="7.42578125" customWidth="1"/>
    <col min="1531" max="1531" width="37" customWidth="1"/>
    <col min="1532" max="1532" width="44.140625" customWidth="1"/>
    <col min="1536" max="1536" width="15.7109375" customWidth="1"/>
    <col min="1538" max="1538" width="17.42578125" customWidth="1"/>
    <col min="1786" max="1786" width="7.42578125" customWidth="1"/>
    <col min="1787" max="1787" width="37" customWidth="1"/>
    <col min="1788" max="1788" width="44.140625" customWidth="1"/>
    <col min="1792" max="1792" width="15.7109375" customWidth="1"/>
    <col min="1794" max="1794" width="17.42578125" customWidth="1"/>
    <col min="2042" max="2042" width="7.42578125" customWidth="1"/>
    <col min="2043" max="2043" width="37" customWidth="1"/>
    <col min="2044" max="2044" width="44.140625" customWidth="1"/>
    <col min="2048" max="2048" width="15.7109375" customWidth="1"/>
    <col min="2050" max="2050" width="17.42578125" customWidth="1"/>
    <col min="2298" max="2298" width="7.42578125" customWidth="1"/>
    <col min="2299" max="2299" width="37" customWidth="1"/>
    <col min="2300" max="2300" width="44.140625" customWidth="1"/>
    <col min="2304" max="2304" width="15.7109375" customWidth="1"/>
    <col min="2306" max="2306" width="17.42578125" customWidth="1"/>
    <col min="2554" max="2554" width="7.42578125" customWidth="1"/>
    <col min="2555" max="2555" width="37" customWidth="1"/>
    <col min="2556" max="2556" width="44.140625" customWidth="1"/>
    <col min="2560" max="2560" width="15.7109375" customWidth="1"/>
    <col min="2562" max="2562" width="17.42578125" customWidth="1"/>
    <col min="2810" max="2810" width="7.42578125" customWidth="1"/>
    <col min="2811" max="2811" width="37" customWidth="1"/>
    <col min="2812" max="2812" width="44.140625" customWidth="1"/>
    <col min="2816" max="2816" width="15.7109375" customWidth="1"/>
    <col min="2818" max="2818" width="17.42578125" customWidth="1"/>
    <col min="3066" max="3066" width="7.42578125" customWidth="1"/>
    <col min="3067" max="3067" width="37" customWidth="1"/>
    <col min="3068" max="3068" width="44.140625" customWidth="1"/>
    <col min="3072" max="3072" width="15.7109375" customWidth="1"/>
    <col min="3074" max="3074" width="17.42578125" customWidth="1"/>
    <col min="3322" max="3322" width="7.42578125" customWidth="1"/>
    <col min="3323" max="3323" width="37" customWidth="1"/>
    <col min="3324" max="3324" width="44.140625" customWidth="1"/>
    <col min="3328" max="3328" width="15.7109375" customWidth="1"/>
    <col min="3330" max="3330" width="17.42578125" customWidth="1"/>
    <col min="3578" max="3578" width="7.42578125" customWidth="1"/>
    <col min="3579" max="3579" width="37" customWidth="1"/>
    <col min="3580" max="3580" width="44.140625" customWidth="1"/>
    <col min="3584" max="3584" width="15.7109375" customWidth="1"/>
    <col min="3586" max="3586" width="17.42578125" customWidth="1"/>
    <col min="3834" max="3834" width="7.42578125" customWidth="1"/>
    <col min="3835" max="3835" width="37" customWidth="1"/>
    <col min="3836" max="3836" width="44.140625" customWidth="1"/>
    <col min="3840" max="3840" width="15.7109375" customWidth="1"/>
    <col min="3842" max="3842" width="17.42578125" customWidth="1"/>
    <col min="4090" max="4090" width="7.42578125" customWidth="1"/>
    <col min="4091" max="4091" width="37" customWidth="1"/>
    <col min="4092" max="4092" width="44.140625" customWidth="1"/>
    <col min="4096" max="4096" width="15.7109375" customWidth="1"/>
    <col min="4098" max="4098" width="17.42578125" customWidth="1"/>
    <col min="4346" max="4346" width="7.42578125" customWidth="1"/>
    <col min="4347" max="4347" width="37" customWidth="1"/>
    <col min="4348" max="4348" width="44.140625" customWidth="1"/>
    <col min="4352" max="4352" width="15.7109375" customWidth="1"/>
    <col min="4354" max="4354" width="17.42578125" customWidth="1"/>
    <col min="4602" max="4602" width="7.42578125" customWidth="1"/>
    <col min="4603" max="4603" width="37" customWidth="1"/>
    <col min="4604" max="4604" width="44.140625" customWidth="1"/>
    <col min="4608" max="4608" width="15.7109375" customWidth="1"/>
    <col min="4610" max="4610" width="17.42578125" customWidth="1"/>
    <col min="4858" max="4858" width="7.42578125" customWidth="1"/>
    <col min="4859" max="4859" width="37" customWidth="1"/>
    <col min="4860" max="4860" width="44.140625" customWidth="1"/>
    <col min="4864" max="4864" width="15.7109375" customWidth="1"/>
    <col min="4866" max="4866" width="17.42578125" customWidth="1"/>
    <col min="5114" max="5114" width="7.42578125" customWidth="1"/>
    <col min="5115" max="5115" width="37" customWidth="1"/>
    <col min="5116" max="5116" width="44.140625" customWidth="1"/>
    <col min="5120" max="5120" width="15.7109375" customWidth="1"/>
    <col min="5122" max="5122" width="17.42578125" customWidth="1"/>
    <col min="5370" max="5370" width="7.42578125" customWidth="1"/>
    <col min="5371" max="5371" width="37" customWidth="1"/>
    <col min="5372" max="5372" width="44.140625" customWidth="1"/>
    <col min="5376" max="5376" width="15.7109375" customWidth="1"/>
    <col min="5378" max="5378" width="17.42578125" customWidth="1"/>
    <col min="5626" max="5626" width="7.42578125" customWidth="1"/>
    <col min="5627" max="5627" width="37" customWidth="1"/>
    <col min="5628" max="5628" width="44.140625" customWidth="1"/>
    <col min="5632" max="5632" width="15.7109375" customWidth="1"/>
    <col min="5634" max="5634" width="17.42578125" customWidth="1"/>
    <col min="5882" max="5882" width="7.42578125" customWidth="1"/>
    <col min="5883" max="5883" width="37" customWidth="1"/>
    <col min="5884" max="5884" width="44.140625" customWidth="1"/>
    <col min="5888" max="5888" width="15.7109375" customWidth="1"/>
    <col min="5890" max="5890" width="17.42578125" customWidth="1"/>
    <col min="6138" max="6138" width="7.42578125" customWidth="1"/>
    <col min="6139" max="6139" width="37" customWidth="1"/>
    <col min="6140" max="6140" width="44.140625" customWidth="1"/>
    <col min="6144" max="6144" width="15.7109375" customWidth="1"/>
    <col min="6146" max="6146" width="17.42578125" customWidth="1"/>
    <col min="6394" max="6394" width="7.42578125" customWidth="1"/>
    <col min="6395" max="6395" width="37" customWidth="1"/>
    <col min="6396" max="6396" width="44.140625" customWidth="1"/>
    <col min="6400" max="6400" width="15.7109375" customWidth="1"/>
    <col min="6402" max="6402" width="17.42578125" customWidth="1"/>
    <col min="6650" max="6650" width="7.42578125" customWidth="1"/>
    <col min="6651" max="6651" width="37" customWidth="1"/>
    <col min="6652" max="6652" width="44.140625" customWidth="1"/>
    <col min="6656" max="6656" width="15.7109375" customWidth="1"/>
    <col min="6658" max="6658" width="17.42578125" customWidth="1"/>
    <col min="6906" max="6906" width="7.42578125" customWidth="1"/>
    <col min="6907" max="6907" width="37" customWidth="1"/>
    <col min="6908" max="6908" width="44.140625" customWidth="1"/>
    <col min="6912" max="6912" width="15.7109375" customWidth="1"/>
    <col min="6914" max="6914" width="17.42578125" customWidth="1"/>
    <col min="7162" max="7162" width="7.42578125" customWidth="1"/>
    <col min="7163" max="7163" width="37" customWidth="1"/>
    <col min="7164" max="7164" width="44.140625" customWidth="1"/>
    <col min="7168" max="7168" width="15.7109375" customWidth="1"/>
    <col min="7170" max="7170" width="17.42578125" customWidth="1"/>
    <col min="7418" max="7418" width="7.42578125" customWidth="1"/>
    <col min="7419" max="7419" width="37" customWidth="1"/>
    <col min="7420" max="7420" width="44.140625" customWidth="1"/>
    <col min="7424" max="7424" width="15.7109375" customWidth="1"/>
    <col min="7426" max="7426" width="17.42578125" customWidth="1"/>
    <col min="7674" max="7674" width="7.42578125" customWidth="1"/>
    <col min="7675" max="7675" width="37" customWidth="1"/>
    <col min="7676" max="7676" width="44.140625" customWidth="1"/>
    <col min="7680" max="7680" width="15.7109375" customWidth="1"/>
    <col min="7682" max="7682" width="17.42578125" customWidth="1"/>
    <col min="7930" max="7930" width="7.42578125" customWidth="1"/>
    <col min="7931" max="7931" width="37" customWidth="1"/>
    <col min="7932" max="7932" width="44.140625" customWidth="1"/>
    <col min="7936" max="7936" width="15.7109375" customWidth="1"/>
    <col min="7938" max="7938" width="17.42578125" customWidth="1"/>
    <col min="8186" max="8186" width="7.42578125" customWidth="1"/>
    <col min="8187" max="8187" width="37" customWidth="1"/>
    <col min="8188" max="8188" width="44.140625" customWidth="1"/>
    <col min="8192" max="8192" width="15.7109375" customWidth="1"/>
    <col min="8194" max="8194" width="17.42578125" customWidth="1"/>
    <col min="8442" max="8442" width="7.42578125" customWidth="1"/>
    <col min="8443" max="8443" width="37" customWidth="1"/>
    <col min="8444" max="8444" width="44.140625" customWidth="1"/>
    <col min="8448" max="8448" width="15.7109375" customWidth="1"/>
    <col min="8450" max="8450" width="17.42578125" customWidth="1"/>
    <col min="8698" max="8698" width="7.42578125" customWidth="1"/>
    <col min="8699" max="8699" width="37" customWidth="1"/>
    <col min="8700" max="8700" width="44.140625" customWidth="1"/>
    <col min="8704" max="8704" width="15.7109375" customWidth="1"/>
    <col min="8706" max="8706" width="17.42578125" customWidth="1"/>
    <col min="8954" max="8954" width="7.42578125" customWidth="1"/>
    <col min="8955" max="8955" width="37" customWidth="1"/>
    <col min="8956" max="8956" width="44.140625" customWidth="1"/>
    <col min="8960" max="8960" width="15.7109375" customWidth="1"/>
    <col min="8962" max="8962" width="17.42578125" customWidth="1"/>
    <col min="9210" max="9210" width="7.42578125" customWidth="1"/>
    <col min="9211" max="9211" width="37" customWidth="1"/>
    <col min="9212" max="9212" width="44.140625" customWidth="1"/>
    <col min="9216" max="9216" width="15.7109375" customWidth="1"/>
    <col min="9218" max="9218" width="17.42578125" customWidth="1"/>
    <col min="9466" max="9466" width="7.42578125" customWidth="1"/>
    <col min="9467" max="9467" width="37" customWidth="1"/>
    <col min="9468" max="9468" width="44.140625" customWidth="1"/>
    <col min="9472" max="9472" width="15.7109375" customWidth="1"/>
    <col min="9474" max="9474" width="17.42578125" customWidth="1"/>
    <col min="9722" max="9722" width="7.42578125" customWidth="1"/>
    <col min="9723" max="9723" width="37" customWidth="1"/>
    <col min="9724" max="9724" width="44.140625" customWidth="1"/>
    <col min="9728" max="9728" width="15.7109375" customWidth="1"/>
    <col min="9730" max="9730" width="17.42578125" customWidth="1"/>
    <col min="9978" max="9978" width="7.42578125" customWidth="1"/>
    <col min="9979" max="9979" width="37" customWidth="1"/>
    <col min="9980" max="9980" width="44.140625" customWidth="1"/>
    <col min="9984" max="9984" width="15.7109375" customWidth="1"/>
    <col min="9986" max="9986" width="17.42578125" customWidth="1"/>
    <col min="10234" max="10234" width="7.42578125" customWidth="1"/>
    <col min="10235" max="10235" width="37" customWidth="1"/>
    <col min="10236" max="10236" width="44.140625" customWidth="1"/>
    <col min="10240" max="10240" width="15.7109375" customWidth="1"/>
    <col min="10242" max="10242" width="17.42578125" customWidth="1"/>
    <col min="10490" max="10490" width="7.42578125" customWidth="1"/>
    <col min="10491" max="10491" width="37" customWidth="1"/>
    <col min="10492" max="10492" width="44.140625" customWidth="1"/>
    <col min="10496" max="10496" width="15.7109375" customWidth="1"/>
    <col min="10498" max="10498" width="17.42578125" customWidth="1"/>
    <col min="10746" max="10746" width="7.42578125" customWidth="1"/>
    <col min="10747" max="10747" width="37" customWidth="1"/>
    <col min="10748" max="10748" width="44.140625" customWidth="1"/>
    <col min="10752" max="10752" width="15.7109375" customWidth="1"/>
    <col min="10754" max="10754" width="17.42578125" customWidth="1"/>
    <col min="11002" max="11002" width="7.42578125" customWidth="1"/>
    <col min="11003" max="11003" width="37" customWidth="1"/>
    <col min="11004" max="11004" width="44.140625" customWidth="1"/>
    <col min="11008" max="11008" width="15.7109375" customWidth="1"/>
    <col min="11010" max="11010" width="17.42578125" customWidth="1"/>
    <col min="11258" max="11258" width="7.42578125" customWidth="1"/>
    <col min="11259" max="11259" width="37" customWidth="1"/>
    <col min="11260" max="11260" width="44.140625" customWidth="1"/>
    <col min="11264" max="11264" width="15.7109375" customWidth="1"/>
    <col min="11266" max="11266" width="17.42578125" customWidth="1"/>
    <col min="11514" max="11514" width="7.42578125" customWidth="1"/>
    <col min="11515" max="11515" width="37" customWidth="1"/>
    <col min="11516" max="11516" width="44.140625" customWidth="1"/>
    <col min="11520" max="11520" width="15.7109375" customWidth="1"/>
    <col min="11522" max="11522" width="17.42578125" customWidth="1"/>
    <col min="11770" max="11770" width="7.42578125" customWidth="1"/>
    <col min="11771" max="11771" width="37" customWidth="1"/>
    <col min="11772" max="11772" width="44.140625" customWidth="1"/>
    <col min="11776" max="11776" width="15.7109375" customWidth="1"/>
    <col min="11778" max="11778" width="17.42578125" customWidth="1"/>
    <col min="12026" max="12026" width="7.42578125" customWidth="1"/>
    <col min="12027" max="12027" width="37" customWidth="1"/>
    <col min="12028" max="12028" width="44.140625" customWidth="1"/>
    <col min="12032" max="12032" width="15.7109375" customWidth="1"/>
    <col min="12034" max="12034" width="17.42578125" customWidth="1"/>
    <col min="12282" max="12282" width="7.42578125" customWidth="1"/>
    <col min="12283" max="12283" width="37" customWidth="1"/>
    <col min="12284" max="12284" width="44.140625" customWidth="1"/>
    <col min="12288" max="12288" width="15.7109375" customWidth="1"/>
    <col min="12290" max="12290" width="17.42578125" customWidth="1"/>
    <col min="12538" max="12538" width="7.42578125" customWidth="1"/>
    <col min="12539" max="12539" width="37" customWidth="1"/>
    <col min="12540" max="12540" width="44.140625" customWidth="1"/>
    <col min="12544" max="12544" width="15.7109375" customWidth="1"/>
    <col min="12546" max="12546" width="17.42578125" customWidth="1"/>
    <col min="12794" max="12794" width="7.42578125" customWidth="1"/>
    <col min="12795" max="12795" width="37" customWidth="1"/>
    <col min="12796" max="12796" width="44.140625" customWidth="1"/>
    <col min="12800" max="12800" width="15.7109375" customWidth="1"/>
    <col min="12802" max="12802" width="17.42578125" customWidth="1"/>
    <col min="13050" max="13050" width="7.42578125" customWidth="1"/>
    <col min="13051" max="13051" width="37" customWidth="1"/>
    <col min="13052" max="13052" width="44.140625" customWidth="1"/>
    <col min="13056" max="13056" width="15.7109375" customWidth="1"/>
    <col min="13058" max="13058" width="17.42578125" customWidth="1"/>
    <col min="13306" max="13306" width="7.42578125" customWidth="1"/>
    <col min="13307" max="13307" width="37" customWidth="1"/>
    <col min="13308" max="13308" width="44.140625" customWidth="1"/>
    <col min="13312" max="13312" width="15.7109375" customWidth="1"/>
    <col min="13314" max="13314" width="17.42578125" customWidth="1"/>
    <col min="13562" max="13562" width="7.42578125" customWidth="1"/>
    <col min="13563" max="13563" width="37" customWidth="1"/>
    <col min="13564" max="13564" width="44.140625" customWidth="1"/>
    <col min="13568" max="13568" width="15.7109375" customWidth="1"/>
    <col min="13570" max="13570" width="17.42578125" customWidth="1"/>
    <col min="13818" max="13818" width="7.42578125" customWidth="1"/>
    <col min="13819" max="13819" width="37" customWidth="1"/>
    <col min="13820" max="13820" width="44.140625" customWidth="1"/>
    <col min="13824" max="13824" width="15.7109375" customWidth="1"/>
    <col min="13826" max="13826" width="17.42578125" customWidth="1"/>
    <col min="14074" max="14074" width="7.42578125" customWidth="1"/>
    <col min="14075" max="14075" width="37" customWidth="1"/>
    <col min="14076" max="14076" width="44.140625" customWidth="1"/>
    <col min="14080" max="14080" width="15.7109375" customWidth="1"/>
    <col min="14082" max="14082" width="17.42578125" customWidth="1"/>
    <col min="14330" max="14330" width="7.42578125" customWidth="1"/>
    <col min="14331" max="14331" width="37" customWidth="1"/>
    <col min="14332" max="14332" width="44.140625" customWidth="1"/>
    <col min="14336" max="14336" width="15.7109375" customWidth="1"/>
    <col min="14338" max="14338" width="17.42578125" customWidth="1"/>
    <col min="14586" max="14586" width="7.42578125" customWidth="1"/>
    <col min="14587" max="14587" width="37" customWidth="1"/>
    <col min="14588" max="14588" width="44.140625" customWidth="1"/>
    <col min="14592" max="14592" width="15.7109375" customWidth="1"/>
    <col min="14594" max="14594" width="17.42578125" customWidth="1"/>
    <col min="14842" max="14842" width="7.42578125" customWidth="1"/>
    <col min="14843" max="14843" width="37" customWidth="1"/>
    <col min="14844" max="14844" width="44.140625" customWidth="1"/>
    <col min="14848" max="14848" width="15.7109375" customWidth="1"/>
    <col min="14850" max="14850" width="17.42578125" customWidth="1"/>
    <col min="15098" max="15098" width="7.42578125" customWidth="1"/>
    <col min="15099" max="15099" width="37" customWidth="1"/>
    <col min="15100" max="15100" width="44.140625" customWidth="1"/>
    <col min="15104" max="15104" width="15.7109375" customWidth="1"/>
    <col min="15106" max="15106" width="17.42578125" customWidth="1"/>
    <col min="15354" max="15354" width="7.42578125" customWidth="1"/>
    <col min="15355" max="15355" width="37" customWidth="1"/>
    <col min="15356" max="15356" width="44.140625" customWidth="1"/>
    <col min="15360" max="15360" width="15.7109375" customWidth="1"/>
    <col min="15362" max="15362" width="17.42578125" customWidth="1"/>
    <col min="15610" max="15610" width="7.42578125" customWidth="1"/>
    <col min="15611" max="15611" width="37" customWidth="1"/>
    <col min="15612" max="15612" width="44.140625" customWidth="1"/>
    <col min="15616" max="15616" width="15.7109375" customWidth="1"/>
    <col min="15618" max="15618" width="17.42578125" customWidth="1"/>
    <col min="15866" max="15866" width="7.42578125" customWidth="1"/>
    <col min="15867" max="15867" width="37" customWidth="1"/>
    <col min="15868" max="15868" width="44.140625" customWidth="1"/>
    <col min="15872" max="15872" width="15.7109375" customWidth="1"/>
    <col min="15874" max="15874" width="17.42578125" customWidth="1"/>
    <col min="16122" max="16122" width="7.42578125" customWidth="1"/>
    <col min="16123" max="16123" width="37" customWidth="1"/>
    <col min="16124" max="16124" width="44.140625" customWidth="1"/>
    <col min="16128" max="16128" width="15.7109375" customWidth="1"/>
    <col min="16130" max="16130" width="17.42578125" customWidth="1"/>
  </cols>
  <sheetData>
    <row r="1" spans="1:9" ht="33" customHeight="1">
      <c r="A1" s="49" t="s">
        <v>0</v>
      </c>
      <c r="B1" s="49"/>
      <c r="C1" s="49"/>
      <c r="D1" s="49"/>
      <c r="E1" s="49"/>
      <c r="F1" s="49"/>
      <c r="G1" s="49"/>
      <c r="H1" s="49"/>
      <c r="I1" s="49"/>
    </row>
    <row r="2" spans="1:9">
      <c r="A2" s="2"/>
      <c r="B2" s="2"/>
      <c r="C2" s="2"/>
      <c r="D2" s="2"/>
      <c r="E2" s="2"/>
      <c r="F2" s="1"/>
    </row>
    <row r="3" spans="1:9">
      <c r="A3" s="50" t="s">
        <v>1</v>
      </c>
      <c r="B3" s="50"/>
      <c r="C3" s="2"/>
      <c r="D3" s="2"/>
      <c r="E3" s="2"/>
    </row>
    <row r="4" spans="1:9">
      <c r="A4" s="2"/>
      <c r="B4" s="2"/>
      <c r="C4" s="2"/>
      <c r="D4" s="2"/>
      <c r="E4" s="2"/>
    </row>
    <row r="5" spans="1:9">
      <c r="A5" s="51" t="s">
        <v>2</v>
      </c>
      <c r="B5" s="51"/>
      <c r="C5" s="2"/>
      <c r="D5" s="2"/>
      <c r="E5" s="3"/>
    </row>
    <row r="6" spans="1:9">
      <c r="A6" s="51" t="s">
        <v>3</v>
      </c>
      <c r="B6" s="51"/>
      <c r="C6" s="2"/>
      <c r="D6" s="2"/>
      <c r="E6" s="2"/>
    </row>
    <row r="7" spans="1:9">
      <c r="A7" s="4"/>
      <c r="B7" s="2"/>
      <c r="C7" s="2"/>
      <c r="D7" s="2"/>
      <c r="E7" s="2"/>
    </row>
    <row r="8" spans="1:9" ht="38.25" customHeight="1">
      <c r="A8" s="52" t="s">
        <v>4</v>
      </c>
      <c r="B8" s="52"/>
      <c r="C8" s="52"/>
      <c r="D8" s="52"/>
      <c r="E8" s="52"/>
      <c r="F8" s="52"/>
      <c r="G8" s="52"/>
      <c r="H8" s="52"/>
      <c r="I8" s="52"/>
    </row>
    <row r="9" spans="1:9" ht="29.25" customHeight="1">
      <c r="A9" s="52" t="s">
        <v>5</v>
      </c>
      <c r="B9" s="52"/>
      <c r="C9" s="52"/>
      <c r="D9" s="52"/>
      <c r="E9" s="52"/>
      <c r="F9" s="52"/>
      <c r="G9" s="52"/>
      <c r="H9" s="52"/>
      <c r="I9" s="52"/>
    </row>
    <row r="10" spans="1:9" ht="15" customHeight="1">
      <c r="A10" s="79" t="s">
        <v>6</v>
      </c>
      <c r="B10" s="79" t="s">
        <v>7</v>
      </c>
      <c r="C10" s="53" t="s">
        <v>8</v>
      </c>
      <c r="D10" s="54"/>
      <c r="E10" s="82" t="s">
        <v>9</v>
      </c>
      <c r="F10" s="82" t="s">
        <v>10</v>
      </c>
      <c r="G10" s="79" t="s">
        <v>11</v>
      </c>
      <c r="H10" s="85" t="s">
        <v>12</v>
      </c>
      <c r="I10" s="79" t="s">
        <v>13</v>
      </c>
    </row>
    <row r="11" spans="1:9" ht="23.25" customHeight="1">
      <c r="A11" s="80"/>
      <c r="B11" s="80"/>
      <c r="C11" s="79" t="s">
        <v>14</v>
      </c>
      <c r="D11" s="79" t="s">
        <v>15</v>
      </c>
      <c r="E11" s="83"/>
      <c r="F11" s="83"/>
      <c r="G11" s="80"/>
      <c r="H11" s="85"/>
      <c r="I11" s="80"/>
    </row>
    <row r="12" spans="1:9" ht="37.5" customHeight="1">
      <c r="A12" s="80"/>
      <c r="B12" s="80"/>
      <c r="C12" s="81"/>
      <c r="D12" s="81"/>
      <c r="E12" s="83"/>
      <c r="F12" s="83"/>
      <c r="G12" s="81"/>
      <c r="H12" s="85"/>
      <c r="I12" s="81"/>
    </row>
    <row r="13" spans="1:9">
      <c r="A13" s="81"/>
      <c r="B13" s="81"/>
      <c r="C13" s="6" t="s">
        <v>16</v>
      </c>
      <c r="D13" s="6" t="s">
        <v>17</v>
      </c>
      <c r="E13" s="84"/>
      <c r="F13" s="84"/>
      <c r="G13" s="6" t="s">
        <v>18</v>
      </c>
      <c r="H13" s="5" t="s">
        <v>19</v>
      </c>
      <c r="I13" s="5" t="s">
        <v>20</v>
      </c>
    </row>
    <row r="14" spans="1:9" ht="31.5" customHeight="1">
      <c r="A14" s="55" t="s">
        <v>21</v>
      </c>
      <c r="B14" s="56"/>
      <c r="C14" s="56"/>
      <c r="D14" s="56"/>
      <c r="E14" s="56"/>
      <c r="F14" s="56"/>
      <c r="G14" s="56"/>
      <c r="H14" s="56"/>
      <c r="I14" s="57"/>
    </row>
    <row r="15" spans="1:9" ht="24" customHeight="1">
      <c r="A15" s="7">
        <v>1</v>
      </c>
      <c r="B15" s="58" t="s">
        <v>22</v>
      </c>
      <c r="C15" s="59"/>
      <c r="D15" s="59"/>
      <c r="E15" s="59"/>
      <c r="F15" s="59"/>
      <c r="G15" s="59"/>
      <c r="H15" s="59"/>
      <c r="I15" s="60"/>
    </row>
    <row r="16" spans="1:9">
      <c r="A16" s="8" t="s">
        <v>23</v>
      </c>
      <c r="B16" s="9" t="s">
        <v>24</v>
      </c>
      <c r="C16" s="8">
        <v>5</v>
      </c>
      <c r="D16" s="8">
        <v>1</v>
      </c>
      <c r="E16" s="10">
        <v>5000</v>
      </c>
      <c r="F16" s="10">
        <f>+E16*19%</f>
        <v>950</v>
      </c>
      <c r="G16" s="11">
        <f>+E16+F16</f>
        <v>5950</v>
      </c>
      <c r="H16" s="12">
        <f>+C16*G16</f>
        <v>29750</v>
      </c>
      <c r="I16" s="10">
        <f>+H16*D16</f>
        <v>29750</v>
      </c>
    </row>
    <row r="17" spans="1:9">
      <c r="A17" s="8" t="s">
        <v>25</v>
      </c>
      <c r="B17" s="9" t="s">
        <v>26</v>
      </c>
      <c r="C17" s="8">
        <v>5</v>
      </c>
      <c r="D17" s="8">
        <v>1</v>
      </c>
      <c r="E17" s="10">
        <v>5900</v>
      </c>
      <c r="F17" s="10">
        <f t="shared" ref="F17:F22" si="0">+E17*19%</f>
        <v>1121</v>
      </c>
      <c r="G17" s="11">
        <f t="shared" ref="G17:G22" si="1">+E17+F17</f>
        <v>7021</v>
      </c>
      <c r="H17" s="12">
        <f t="shared" ref="H17:H21" si="2">+C17*G17</f>
        <v>35105</v>
      </c>
      <c r="I17" s="10">
        <f t="shared" ref="I17:I21" si="3">+H17*D17</f>
        <v>35105</v>
      </c>
    </row>
    <row r="18" spans="1:9">
      <c r="A18" s="8" t="s">
        <v>27</v>
      </c>
      <c r="B18" s="9" t="s">
        <v>28</v>
      </c>
      <c r="C18" s="8">
        <v>5</v>
      </c>
      <c r="D18" s="8">
        <v>1</v>
      </c>
      <c r="E18" s="10">
        <v>4000</v>
      </c>
      <c r="F18" s="10">
        <f t="shared" si="0"/>
        <v>760</v>
      </c>
      <c r="G18" s="11">
        <f t="shared" si="1"/>
        <v>4760</v>
      </c>
      <c r="H18" s="12">
        <f t="shared" si="2"/>
        <v>23800</v>
      </c>
      <c r="I18" s="10">
        <f t="shared" si="3"/>
        <v>23800</v>
      </c>
    </row>
    <row r="19" spans="1:9">
      <c r="A19" s="8" t="s">
        <v>29</v>
      </c>
      <c r="B19" s="9" t="s">
        <v>30</v>
      </c>
      <c r="C19" s="8">
        <v>5</v>
      </c>
      <c r="D19" s="8">
        <v>1</v>
      </c>
      <c r="E19" s="10">
        <v>11000</v>
      </c>
      <c r="F19" s="10">
        <f t="shared" si="0"/>
        <v>2090</v>
      </c>
      <c r="G19" s="11">
        <f t="shared" si="1"/>
        <v>13090</v>
      </c>
      <c r="H19" s="12">
        <f t="shared" si="2"/>
        <v>65450</v>
      </c>
      <c r="I19" s="10">
        <f t="shared" si="3"/>
        <v>65450</v>
      </c>
    </row>
    <row r="20" spans="1:9">
      <c r="A20" s="8" t="s">
        <v>31</v>
      </c>
      <c r="B20" s="9" t="s">
        <v>32</v>
      </c>
      <c r="C20" s="8">
        <v>5</v>
      </c>
      <c r="D20" s="8">
        <v>1</v>
      </c>
      <c r="E20" s="10">
        <v>45700</v>
      </c>
      <c r="F20" s="10">
        <f t="shared" si="0"/>
        <v>8683</v>
      </c>
      <c r="G20" s="11">
        <f t="shared" si="1"/>
        <v>54383</v>
      </c>
      <c r="H20" s="12">
        <f t="shared" si="2"/>
        <v>271915</v>
      </c>
      <c r="I20" s="10">
        <f t="shared" si="3"/>
        <v>271915</v>
      </c>
    </row>
    <row r="21" spans="1:9">
      <c r="A21" s="8" t="s">
        <v>33</v>
      </c>
      <c r="B21" s="13" t="s">
        <v>34</v>
      </c>
      <c r="C21" s="8">
        <v>5</v>
      </c>
      <c r="D21" s="8">
        <v>1</v>
      </c>
      <c r="E21" s="10">
        <v>45700</v>
      </c>
      <c r="F21" s="10">
        <f t="shared" si="0"/>
        <v>8683</v>
      </c>
      <c r="G21" s="11">
        <f t="shared" si="1"/>
        <v>54383</v>
      </c>
      <c r="H21" s="12">
        <f t="shared" si="2"/>
        <v>271915</v>
      </c>
      <c r="I21" s="10">
        <f t="shared" si="3"/>
        <v>271915</v>
      </c>
    </row>
    <row r="22" spans="1:9">
      <c r="A22" s="14"/>
      <c r="B22" s="15"/>
      <c r="C22" s="16"/>
      <c r="D22" s="16"/>
      <c r="E22" s="17">
        <f>SUM(E16:E21)</f>
        <v>117300</v>
      </c>
      <c r="F22" s="17">
        <f t="shared" si="0"/>
        <v>22287</v>
      </c>
      <c r="G22" s="18">
        <f t="shared" si="1"/>
        <v>139587</v>
      </c>
      <c r="H22" s="19"/>
      <c r="I22" s="10">
        <f>SUM(I16:I21)</f>
        <v>697935</v>
      </c>
    </row>
    <row r="23" spans="1:9">
      <c r="A23" s="61" t="s">
        <v>35</v>
      </c>
      <c r="B23" s="62"/>
      <c r="C23" s="62"/>
      <c r="D23" s="62"/>
      <c r="E23" s="62"/>
      <c r="F23" s="62"/>
      <c r="G23" s="62"/>
      <c r="H23" s="63"/>
      <c r="I23" s="29"/>
    </row>
    <row r="24" spans="1:9" ht="32.25" customHeight="1">
      <c r="A24" s="64" t="s">
        <v>36</v>
      </c>
      <c r="B24" s="65"/>
      <c r="C24" s="65"/>
      <c r="D24" s="65"/>
      <c r="E24" s="65"/>
      <c r="F24" s="65"/>
      <c r="G24" s="65"/>
      <c r="H24" s="65"/>
      <c r="I24" s="66"/>
    </row>
    <row r="25" spans="1:9">
      <c r="A25" s="7">
        <v>1</v>
      </c>
      <c r="B25" s="58" t="s">
        <v>22</v>
      </c>
      <c r="C25" s="59"/>
      <c r="D25" s="59"/>
      <c r="E25" s="59"/>
      <c r="F25" s="59"/>
      <c r="G25" s="59"/>
      <c r="H25" s="59"/>
      <c r="I25" s="60"/>
    </row>
    <row r="26" spans="1:9">
      <c r="A26" s="8" t="s">
        <v>23</v>
      </c>
      <c r="B26" s="9" t="s">
        <v>24</v>
      </c>
      <c r="C26" s="8">
        <v>9</v>
      </c>
      <c r="D26" s="8">
        <v>9</v>
      </c>
      <c r="E26" s="12">
        <v>5000</v>
      </c>
      <c r="F26" s="20">
        <f>+E26*19%</f>
        <v>950</v>
      </c>
      <c r="G26" s="21">
        <f>+E26+F26</f>
        <v>5950</v>
      </c>
      <c r="H26" s="22">
        <f>+C26*G26</f>
        <v>53550</v>
      </c>
      <c r="I26" s="30">
        <f>+H26*D26</f>
        <v>481950</v>
      </c>
    </row>
    <row r="27" spans="1:9">
      <c r="A27" s="8" t="s">
        <v>25</v>
      </c>
      <c r="B27" s="9" t="s">
        <v>26</v>
      </c>
      <c r="C27" s="8">
        <v>9</v>
      </c>
      <c r="D27" s="8">
        <v>9</v>
      </c>
      <c r="E27" s="12">
        <v>5900</v>
      </c>
      <c r="F27" s="20">
        <f t="shared" ref="F27:F31" si="4">+E27*19%</f>
        <v>1121</v>
      </c>
      <c r="G27" s="21">
        <f t="shared" ref="G27:G31" si="5">+E27+F27</f>
        <v>7021</v>
      </c>
      <c r="H27" s="22">
        <f t="shared" ref="H27:H31" si="6">+C27*G27</f>
        <v>63189</v>
      </c>
      <c r="I27" s="30">
        <f>+H27*D27</f>
        <v>568701</v>
      </c>
    </row>
    <row r="28" spans="1:9">
      <c r="A28" s="8" t="s">
        <v>27</v>
      </c>
      <c r="B28" s="9" t="s">
        <v>28</v>
      </c>
      <c r="C28" s="8">
        <v>9</v>
      </c>
      <c r="D28" s="8">
        <v>9</v>
      </c>
      <c r="E28" s="12">
        <v>4000</v>
      </c>
      <c r="F28" s="20">
        <f t="shared" si="4"/>
        <v>760</v>
      </c>
      <c r="G28" s="21">
        <f t="shared" si="5"/>
        <v>4760</v>
      </c>
      <c r="H28" s="22">
        <f t="shared" si="6"/>
        <v>42840</v>
      </c>
      <c r="I28" s="30">
        <f t="shared" ref="I28:I31" si="7">+H28*D28</f>
        <v>385560</v>
      </c>
    </row>
    <row r="29" spans="1:9">
      <c r="A29" s="8" t="s">
        <v>29</v>
      </c>
      <c r="B29" s="9" t="s">
        <v>30</v>
      </c>
      <c r="C29" s="8">
        <v>9</v>
      </c>
      <c r="D29" s="8">
        <v>9</v>
      </c>
      <c r="E29" s="12">
        <v>11000</v>
      </c>
      <c r="F29" s="20">
        <f t="shared" si="4"/>
        <v>2090</v>
      </c>
      <c r="G29" s="21">
        <f t="shared" si="5"/>
        <v>13090</v>
      </c>
      <c r="H29" s="22">
        <f t="shared" si="6"/>
        <v>117810</v>
      </c>
      <c r="I29" s="30">
        <f t="shared" si="7"/>
        <v>1060290</v>
      </c>
    </row>
    <row r="30" spans="1:9">
      <c r="A30" s="8" t="s">
        <v>31</v>
      </c>
      <c r="B30" s="9" t="s">
        <v>32</v>
      </c>
      <c r="C30" s="8">
        <v>9</v>
      </c>
      <c r="D30" s="8">
        <v>9</v>
      </c>
      <c r="E30" s="12">
        <v>45700</v>
      </c>
      <c r="F30" s="20">
        <f t="shared" si="4"/>
        <v>8683</v>
      </c>
      <c r="G30" s="21">
        <f t="shared" si="5"/>
        <v>54383</v>
      </c>
      <c r="H30" s="22">
        <f t="shared" si="6"/>
        <v>489447</v>
      </c>
      <c r="I30" s="30">
        <f t="shared" si="7"/>
        <v>4405023</v>
      </c>
    </row>
    <row r="31" spans="1:9">
      <c r="A31" s="8" t="s">
        <v>33</v>
      </c>
      <c r="B31" s="13" t="s">
        <v>34</v>
      </c>
      <c r="C31" s="8">
        <v>9</v>
      </c>
      <c r="D31" s="8">
        <v>9</v>
      </c>
      <c r="E31" s="12">
        <v>45700</v>
      </c>
      <c r="F31" s="20">
        <f t="shared" si="4"/>
        <v>8683</v>
      </c>
      <c r="G31" s="21">
        <f t="shared" si="5"/>
        <v>54383</v>
      </c>
      <c r="H31" s="22">
        <f t="shared" si="6"/>
        <v>489447</v>
      </c>
      <c r="I31" s="30">
        <f t="shared" si="7"/>
        <v>4405023</v>
      </c>
    </row>
    <row r="32" spans="1:9">
      <c r="A32" s="8"/>
      <c r="B32" s="23"/>
      <c r="C32" s="16"/>
      <c r="D32" s="16"/>
      <c r="E32" s="17">
        <f>SUM(E26:E31)</f>
        <v>117300</v>
      </c>
      <c r="F32" s="67">
        <f>+E32*C31</f>
        <v>1055700</v>
      </c>
      <c r="G32" s="67"/>
      <c r="H32" s="25"/>
      <c r="I32" s="31">
        <f>SUM(I26:I31)</f>
        <v>11306547</v>
      </c>
    </row>
    <row r="33" spans="1:9">
      <c r="A33" s="8"/>
      <c r="B33" s="23"/>
      <c r="C33" s="16"/>
      <c r="D33" s="16"/>
      <c r="E33" s="17"/>
      <c r="F33" s="67">
        <f>+F32*19%</f>
        <v>200583</v>
      </c>
      <c r="G33" s="67"/>
      <c r="H33" s="25"/>
      <c r="I33" s="31"/>
    </row>
    <row r="34" spans="1:9">
      <c r="A34" s="8"/>
      <c r="B34" s="23"/>
      <c r="C34" s="16"/>
      <c r="D34" s="16"/>
      <c r="E34" s="17"/>
      <c r="F34" s="67">
        <f>+F32+F33</f>
        <v>1256283</v>
      </c>
      <c r="G34" s="67"/>
      <c r="H34" s="26">
        <f>+F34*2</f>
        <v>2512566</v>
      </c>
      <c r="I34" s="31"/>
    </row>
    <row r="35" spans="1:9">
      <c r="A35" s="8"/>
      <c r="B35" s="23"/>
      <c r="C35" s="16"/>
      <c r="D35" s="16"/>
      <c r="E35" s="17"/>
      <c r="F35" s="24"/>
      <c r="G35" s="24"/>
      <c r="H35" s="25"/>
      <c r="I35" s="31"/>
    </row>
    <row r="36" spans="1:9" ht="15.75" customHeight="1">
      <c r="A36" s="27">
        <v>2</v>
      </c>
      <c r="B36" s="68" t="s">
        <v>37</v>
      </c>
      <c r="C36" s="69"/>
      <c r="D36" s="69"/>
      <c r="E36" s="69"/>
      <c r="F36" s="69"/>
      <c r="G36" s="69"/>
      <c r="H36" s="69"/>
      <c r="I36" s="70"/>
    </row>
    <row r="37" spans="1:9" ht="15" customHeight="1">
      <c r="A37" s="8" t="s">
        <v>38</v>
      </c>
      <c r="B37" s="13" t="s">
        <v>39</v>
      </c>
      <c r="C37" s="28">
        <v>1</v>
      </c>
      <c r="D37" s="8">
        <v>2</v>
      </c>
      <c r="E37" s="20">
        <v>4000</v>
      </c>
      <c r="F37" s="20">
        <f>+E37*19%</f>
        <v>760</v>
      </c>
      <c r="G37" s="21">
        <f>+E37+F37</f>
        <v>4760</v>
      </c>
      <c r="H37" s="22">
        <f>+C37*G37</f>
        <v>4760</v>
      </c>
      <c r="I37" s="30">
        <f>+H37*D37</f>
        <v>9520</v>
      </c>
    </row>
    <row r="38" spans="1:9" ht="15" customHeight="1">
      <c r="A38" s="8" t="s">
        <v>40</v>
      </c>
      <c r="B38" s="13" t="s">
        <v>41</v>
      </c>
      <c r="C38" s="28">
        <v>1</v>
      </c>
      <c r="D38" s="8">
        <v>2</v>
      </c>
      <c r="E38" s="20">
        <v>4000</v>
      </c>
      <c r="F38" s="20">
        <f t="shared" ref="F38:F108" si="8">+E38*19%</f>
        <v>760</v>
      </c>
      <c r="G38" s="21">
        <f t="shared" ref="G38:G42" si="9">+E38+F38</f>
        <v>4760</v>
      </c>
      <c r="H38" s="22">
        <f t="shared" ref="H38:H42" si="10">+C38*G38</f>
        <v>4760</v>
      </c>
      <c r="I38" s="30">
        <f t="shared" ref="I38:I42" si="11">+H38*D38</f>
        <v>9520</v>
      </c>
    </row>
    <row r="39" spans="1:9" ht="15" customHeight="1">
      <c r="A39" s="8" t="s">
        <v>42</v>
      </c>
      <c r="B39" s="13" t="s">
        <v>43</v>
      </c>
      <c r="C39" s="28">
        <v>1</v>
      </c>
      <c r="D39" s="8">
        <v>2</v>
      </c>
      <c r="E39" s="20">
        <v>4000</v>
      </c>
      <c r="F39" s="20">
        <f t="shared" si="8"/>
        <v>760</v>
      </c>
      <c r="G39" s="21">
        <f t="shared" si="9"/>
        <v>4760</v>
      </c>
      <c r="H39" s="22">
        <f t="shared" si="10"/>
        <v>4760</v>
      </c>
      <c r="I39" s="30">
        <f>+H39*D39</f>
        <v>9520</v>
      </c>
    </row>
    <row r="40" spans="1:9" ht="15" customHeight="1">
      <c r="A40" s="8" t="s">
        <v>44</v>
      </c>
      <c r="B40" s="13" t="s">
        <v>45</v>
      </c>
      <c r="C40" s="28">
        <v>1</v>
      </c>
      <c r="D40" s="8">
        <v>2</v>
      </c>
      <c r="E40" s="20">
        <v>25200</v>
      </c>
      <c r="F40" s="20">
        <f t="shared" si="8"/>
        <v>4788</v>
      </c>
      <c r="G40" s="21">
        <f t="shared" si="9"/>
        <v>29988</v>
      </c>
      <c r="H40" s="22">
        <f t="shared" si="10"/>
        <v>29988</v>
      </c>
      <c r="I40" s="30">
        <f t="shared" si="11"/>
        <v>59976</v>
      </c>
    </row>
    <row r="41" spans="1:9" ht="15" customHeight="1">
      <c r="A41" s="8" t="s">
        <v>46</v>
      </c>
      <c r="B41" s="13" t="s">
        <v>47</v>
      </c>
      <c r="C41" s="28">
        <v>1</v>
      </c>
      <c r="D41" s="8">
        <v>2</v>
      </c>
      <c r="E41" s="20">
        <v>18200</v>
      </c>
      <c r="F41" s="20">
        <f t="shared" si="8"/>
        <v>3458</v>
      </c>
      <c r="G41" s="21">
        <f t="shared" si="9"/>
        <v>21658</v>
      </c>
      <c r="H41" s="22">
        <f t="shared" si="10"/>
        <v>21658</v>
      </c>
      <c r="I41" s="30">
        <f t="shared" si="11"/>
        <v>43316</v>
      </c>
    </row>
    <row r="42" spans="1:9" ht="15" customHeight="1">
      <c r="A42" s="8" t="s">
        <v>48</v>
      </c>
      <c r="B42" s="13" t="s">
        <v>49</v>
      </c>
      <c r="C42" s="28">
        <v>1</v>
      </c>
      <c r="D42" s="8">
        <v>2</v>
      </c>
      <c r="E42" s="20">
        <v>9100</v>
      </c>
      <c r="F42" s="20">
        <f t="shared" si="8"/>
        <v>1729</v>
      </c>
      <c r="G42" s="21">
        <f t="shared" si="9"/>
        <v>10829</v>
      </c>
      <c r="H42" s="22">
        <f t="shared" si="10"/>
        <v>10829</v>
      </c>
      <c r="I42" s="30">
        <f t="shared" si="11"/>
        <v>21658</v>
      </c>
    </row>
    <row r="43" spans="1:9" ht="15" customHeight="1">
      <c r="A43" s="8" t="s">
        <v>50</v>
      </c>
      <c r="B43" s="13" t="s">
        <v>51</v>
      </c>
      <c r="C43" s="28">
        <v>1</v>
      </c>
      <c r="D43" s="8">
        <v>2</v>
      </c>
      <c r="E43" s="20">
        <v>25200</v>
      </c>
      <c r="F43" s="20">
        <f t="shared" si="8"/>
        <v>4788</v>
      </c>
      <c r="G43" s="21">
        <f t="shared" ref="G43:G70" si="12">+E43+F43</f>
        <v>29988</v>
      </c>
      <c r="H43" s="22">
        <f t="shared" ref="H43:H70" si="13">+C43*G43</f>
        <v>29988</v>
      </c>
      <c r="I43" s="30">
        <f t="shared" ref="I43:I70" si="14">+H43*D43</f>
        <v>59976</v>
      </c>
    </row>
    <row r="44" spans="1:9" ht="15" customHeight="1">
      <c r="A44" s="8" t="s">
        <v>52</v>
      </c>
      <c r="B44" s="13" t="s">
        <v>53</v>
      </c>
      <c r="C44" s="28">
        <v>1</v>
      </c>
      <c r="D44" s="8">
        <v>2</v>
      </c>
      <c r="E44" s="20">
        <v>22100</v>
      </c>
      <c r="F44" s="20">
        <f t="shared" si="8"/>
        <v>4199</v>
      </c>
      <c r="G44" s="21">
        <f t="shared" si="12"/>
        <v>26299</v>
      </c>
      <c r="H44" s="22">
        <f t="shared" si="13"/>
        <v>26299</v>
      </c>
      <c r="I44" s="30">
        <f t="shared" si="14"/>
        <v>52598</v>
      </c>
    </row>
    <row r="45" spans="1:9" ht="15" customHeight="1">
      <c r="A45" s="8" t="s">
        <v>54</v>
      </c>
      <c r="B45" s="13" t="s">
        <v>55</v>
      </c>
      <c r="C45" s="28">
        <v>1</v>
      </c>
      <c r="D45" s="8">
        <v>2</v>
      </c>
      <c r="E45" s="20">
        <v>25200</v>
      </c>
      <c r="F45" s="20">
        <f t="shared" si="8"/>
        <v>4788</v>
      </c>
      <c r="G45" s="21">
        <f t="shared" si="12"/>
        <v>29988</v>
      </c>
      <c r="H45" s="22">
        <f t="shared" si="13"/>
        <v>29988</v>
      </c>
      <c r="I45" s="30">
        <f t="shared" si="14"/>
        <v>59976</v>
      </c>
    </row>
    <row r="46" spans="1:9" ht="15" customHeight="1">
      <c r="A46" s="8" t="s">
        <v>56</v>
      </c>
      <c r="B46" s="13" t="s">
        <v>57</v>
      </c>
      <c r="C46" s="28">
        <v>1</v>
      </c>
      <c r="D46" s="8">
        <v>2</v>
      </c>
      <c r="E46" s="20">
        <v>9400</v>
      </c>
      <c r="F46" s="20">
        <f t="shared" si="8"/>
        <v>1786</v>
      </c>
      <c r="G46" s="21">
        <f t="shared" si="12"/>
        <v>11186</v>
      </c>
      <c r="H46" s="22">
        <f t="shared" si="13"/>
        <v>11186</v>
      </c>
      <c r="I46" s="30">
        <f t="shared" si="14"/>
        <v>22372</v>
      </c>
    </row>
    <row r="47" spans="1:9" ht="15" customHeight="1">
      <c r="A47" s="8" t="s">
        <v>58</v>
      </c>
      <c r="B47" s="13" t="s">
        <v>59</v>
      </c>
      <c r="C47" s="28">
        <v>1</v>
      </c>
      <c r="D47" s="8">
        <v>2</v>
      </c>
      <c r="E47" s="20">
        <v>25200</v>
      </c>
      <c r="F47" s="20">
        <f t="shared" si="8"/>
        <v>4788</v>
      </c>
      <c r="G47" s="21">
        <f t="shared" si="12"/>
        <v>29988</v>
      </c>
      <c r="H47" s="22">
        <f t="shared" si="13"/>
        <v>29988</v>
      </c>
      <c r="I47" s="30">
        <f t="shared" si="14"/>
        <v>59976</v>
      </c>
    </row>
    <row r="48" spans="1:9" ht="15" customHeight="1">
      <c r="A48" s="8" t="s">
        <v>60</v>
      </c>
      <c r="B48" s="13" t="s">
        <v>61</v>
      </c>
      <c r="C48" s="28">
        <v>1</v>
      </c>
      <c r="D48" s="8">
        <v>2</v>
      </c>
      <c r="E48" s="20">
        <v>25200</v>
      </c>
      <c r="F48" s="20">
        <f t="shared" si="8"/>
        <v>4788</v>
      </c>
      <c r="G48" s="21">
        <f t="shared" si="12"/>
        <v>29988</v>
      </c>
      <c r="H48" s="22">
        <f t="shared" si="13"/>
        <v>29988</v>
      </c>
      <c r="I48" s="30">
        <f t="shared" si="14"/>
        <v>59976</v>
      </c>
    </row>
    <row r="49" spans="1:9" ht="15" customHeight="1">
      <c r="A49" s="8" t="s">
        <v>62</v>
      </c>
      <c r="B49" s="13" t="s">
        <v>63</v>
      </c>
      <c r="C49" s="28">
        <v>1</v>
      </c>
      <c r="D49" s="8">
        <v>2</v>
      </c>
      <c r="E49" s="20">
        <v>25200</v>
      </c>
      <c r="F49" s="20">
        <f t="shared" si="8"/>
        <v>4788</v>
      </c>
      <c r="G49" s="21">
        <f t="shared" si="12"/>
        <v>29988</v>
      </c>
      <c r="H49" s="22">
        <f t="shared" si="13"/>
        <v>29988</v>
      </c>
      <c r="I49" s="30">
        <f t="shared" si="14"/>
        <v>59976</v>
      </c>
    </row>
    <row r="50" spans="1:9" ht="15" customHeight="1">
      <c r="A50" s="8" t="s">
        <v>64</v>
      </c>
      <c r="B50" s="13" t="s">
        <v>65</v>
      </c>
      <c r="C50" s="28">
        <v>1</v>
      </c>
      <c r="D50" s="8">
        <v>2</v>
      </c>
      <c r="E50" s="20">
        <v>25200</v>
      </c>
      <c r="F50" s="20">
        <f t="shared" si="8"/>
        <v>4788</v>
      </c>
      <c r="G50" s="21">
        <f t="shared" si="12"/>
        <v>29988</v>
      </c>
      <c r="H50" s="22">
        <f t="shared" si="13"/>
        <v>29988</v>
      </c>
      <c r="I50" s="30">
        <f t="shared" si="14"/>
        <v>59976</v>
      </c>
    </row>
    <row r="51" spans="1:9" ht="15" customHeight="1">
      <c r="A51" s="8" t="s">
        <v>66</v>
      </c>
      <c r="B51" s="13" t="s">
        <v>67</v>
      </c>
      <c r="C51" s="28">
        <v>1</v>
      </c>
      <c r="D51" s="8">
        <v>2</v>
      </c>
      <c r="E51" s="20">
        <v>20500</v>
      </c>
      <c r="F51" s="20">
        <f t="shared" si="8"/>
        <v>3895</v>
      </c>
      <c r="G51" s="21">
        <f t="shared" si="12"/>
        <v>24395</v>
      </c>
      <c r="H51" s="22">
        <f t="shared" si="13"/>
        <v>24395</v>
      </c>
      <c r="I51" s="30">
        <f t="shared" si="14"/>
        <v>48790</v>
      </c>
    </row>
    <row r="52" spans="1:9" ht="15" customHeight="1">
      <c r="A52" s="8" t="s">
        <v>68</v>
      </c>
      <c r="B52" s="13" t="s">
        <v>69</v>
      </c>
      <c r="C52" s="28">
        <v>1</v>
      </c>
      <c r="D52" s="8">
        <v>2</v>
      </c>
      <c r="E52" s="20">
        <v>18500</v>
      </c>
      <c r="F52" s="20">
        <f t="shared" si="8"/>
        <v>3515</v>
      </c>
      <c r="G52" s="21">
        <f t="shared" si="12"/>
        <v>22015</v>
      </c>
      <c r="H52" s="22">
        <f t="shared" si="13"/>
        <v>22015</v>
      </c>
      <c r="I52" s="30">
        <f t="shared" si="14"/>
        <v>44030</v>
      </c>
    </row>
    <row r="53" spans="1:9" ht="15" customHeight="1">
      <c r="A53" s="8" t="s">
        <v>70</v>
      </c>
      <c r="B53" s="13" t="s">
        <v>71</v>
      </c>
      <c r="C53" s="28">
        <v>1</v>
      </c>
      <c r="D53" s="8">
        <v>2</v>
      </c>
      <c r="E53" s="20">
        <v>25200</v>
      </c>
      <c r="F53" s="20">
        <f t="shared" si="8"/>
        <v>4788</v>
      </c>
      <c r="G53" s="21">
        <f t="shared" si="12"/>
        <v>29988</v>
      </c>
      <c r="H53" s="22">
        <f t="shared" si="13"/>
        <v>29988</v>
      </c>
      <c r="I53" s="30">
        <f t="shared" si="14"/>
        <v>59976</v>
      </c>
    </row>
    <row r="54" spans="1:9" ht="15" customHeight="1">
      <c r="A54" s="8" t="s">
        <v>72</v>
      </c>
      <c r="B54" s="13" t="s">
        <v>73</v>
      </c>
      <c r="C54" s="28">
        <v>1</v>
      </c>
      <c r="D54" s="8">
        <v>2</v>
      </c>
      <c r="E54" s="20">
        <v>25200</v>
      </c>
      <c r="F54" s="20">
        <f t="shared" si="8"/>
        <v>4788</v>
      </c>
      <c r="G54" s="21">
        <f t="shared" si="12"/>
        <v>29988</v>
      </c>
      <c r="H54" s="22">
        <f t="shared" si="13"/>
        <v>29988</v>
      </c>
      <c r="I54" s="30">
        <f t="shared" si="14"/>
        <v>59976</v>
      </c>
    </row>
    <row r="55" spans="1:9" ht="15" customHeight="1">
      <c r="A55" s="8" t="s">
        <v>74</v>
      </c>
      <c r="B55" s="13" t="s">
        <v>75</v>
      </c>
      <c r="C55" s="28">
        <v>1</v>
      </c>
      <c r="D55" s="8">
        <v>2</v>
      </c>
      <c r="E55" s="20">
        <v>25200</v>
      </c>
      <c r="F55" s="20">
        <f t="shared" si="8"/>
        <v>4788</v>
      </c>
      <c r="G55" s="21">
        <f t="shared" si="12"/>
        <v>29988</v>
      </c>
      <c r="H55" s="22">
        <f t="shared" si="13"/>
        <v>29988</v>
      </c>
      <c r="I55" s="30">
        <f t="shared" si="14"/>
        <v>59976</v>
      </c>
    </row>
    <row r="56" spans="1:9" ht="15" customHeight="1">
      <c r="A56" s="8" t="s">
        <v>76</v>
      </c>
      <c r="B56" s="13" t="s">
        <v>77</v>
      </c>
      <c r="C56" s="28">
        <v>1</v>
      </c>
      <c r="D56" s="8">
        <v>2</v>
      </c>
      <c r="E56" s="20">
        <v>85000</v>
      </c>
      <c r="F56" s="20">
        <f t="shared" si="8"/>
        <v>16150</v>
      </c>
      <c r="G56" s="21">
        <f t="shared" si="12"/>
        <v>101150</v>
      </c>
      <c r="H56" s="22">
        <f t="shared" si="13"/>
        <v>101150</v>
      </c>
      <c r="I56" s="30">
        <f t="shared" si="14"/>
        <v>202300</v>
      </c>
    </row>
    <row r="57" spans="1:9" ht="15" customHeight="1">
      <c r="A57" s="8" t="s">
        <v>78</v>
      </c>
      <c r="B57" s="13" t="s">
        <v>79</v>
      </c>
      <c r="C57" s="28">
        <v>1</v>
      </c>
      <c r="D57" s="8">
        <v>2</v>
      </c>
      <c r="E57" s="20">
        <v>25200</v>
      </c>
      <c r="F57" s="20">
        <f t="shared" si="8"/>
        <v>4788</v>
      </c>
      <c r="G57" s="21">
        <f t="shared" si="12"/>
        <v>29988</v>
      </c>
      <c r="H57" s="22">
        <f t="shared" si="13"/>
        <v>29988</v>
      </c>
      <c r="I57" s="30">
        <f t="shared" si="14"/>
        <v>59976</v>
      </c>
    </row>
    <row r="58" spans="1:9" ht="15" customHeight="1">
      <c r="A58" s="8" t="s">
        <v>80</v>
      </c>
      <c r="B58" s="13" t="s">
        <v>81</v>
      </c>
      <c r="C58" s="28">
        <v>1</v>
      </c>
      <c r="D58" s="8">
        <v>2</v>
      </c>
      <c r="E58" s="20">
        <v>25200</v>
      </c>
      <c r="F58" s="20">
        <f t="shared" si="8"/>
        <v>4788</v>
      </c>
      <c r="G58" s="21">
        <f t="shared" si="12"/>
        <v>29988</v>
      </c>
      <c r="H58" s="22">
        <f t="shared" si="13"/>
        <v>29988</v>
      </c>
      <c r="I58" s="30">
        <f t="shared" si="14"/>
        <v>59976</v>
      </c>
    </row>
    <row r="59" spans="1:9" ht="15" customHeight="1">
      <c r="A59" s="8" t="s">
        <v>82</v>
      </c>
      <c r="B59" s="13" t="s">
        <v>83</v>
      </c>
      <c r="C59" s="28">
        <v>1</v>
      </c>
      <c r="D59" s="8">
        <v>2</v>
      </c>
      <c r="E59" s="20">
        <v>25200</v>
      </c>
      <c r="F59" s="20">
        <f t="shared" si="8"/>
        <v>4788</v>
      </c>
      <c r="G59" s="21">
        <f t="shared" si="12"/>
        <v>29988</v>
      </c>
      <c r="H59" s="22">
        <f t="shared" si="13"/>
        <v>29988</v>
      </c>
      <c r="I59" s="30">
        <f t="shared" si="14"/>
        <v>59976</v>
      </c>
    </row>
    <row r="60" spans="1:9" ht="15" customHeight="1">
      <c r="A60" s="8" t="s">
        <v>84</v>
      </c>
      <c r="B60" s="13" t="s">
        <v>85</v>
      </c>
      <c r="C60" s="28">
        <v>1</v>
      </c>
      <c r="D60" s="8">
        <v>2</v>
      </c>
      <c r="E60" s="20">
        <v>25200</v>
      </c>
      <c r="F60" s="20">
        <f t="shared" si="8"/>
        <v>4788</v>
      </c>
      <c r="G60" s="21">
        <f t="shared" si="12"/>
        <v>29988</v>
      </c>
      <c r="H60" s="22">
        <f t="shared" si="13"/>
        <v>29988</v>
      </c>
      <c r="I60" s="30">
        <f t="shared" si="14"/>
        <v>59976</v>
      </c>
    </row>
    <row r="61" spans="1:9" ht="15" customHeight="1">
      <c r="A61" s="8" t="s">
        <v>86</v>
      </c>
      <c r="B61" s="13" t="s">
        <v>87</v>
      </c>
      <c r="C61" s="28">
        <v>1</v>
      </c>
      <c r="D61" s="8">
        <v>2</v>
      </c>
      <c r="E61" s="20">
        <v>16300</v>
      </c>
      <c r="F61" s="20">
        <f t="shared" si="8"/>
        <v>3097</v>
      </c>
      <c r="G61" s="21">
        <f t="shared" si="12"/>
        <v>19397</v>
      </c>
      <c r="H61" s="22">
        <f t="shared" si="13"/>
        <v>19397</v>
      </c>
      <c r="I61" s="30">
        <f t="shared" si="14"/>
        <v>38794</v>
      </c>
    </row>
    <row r="62" spans="1:9" ht="15" customHeight="1">
      <c r="A62" s="8" t="s">
        <v>88</v>
      </c>
      <c r="B62" s="13" t="s">
        <v>89</v>
      </c>
      <c r="C62" s="28">
        <v>1</v>
      </c>
      <c r="D62" s="8">
        <v>2</v>
      </c>
      <c r="E62" s="20">
        <v>25200</v>
      </c>
      <c r="F62" s="20">
        <f t="shared" si="8"/>
        <v>4788</v>
      </c>
      <c r="G62" s="21">
        <f t="shared" si="12"/>
        <v>29988</v>
      </c>
      <c r="H62" s="22">
        <f t="shared" si="13"/>
        <v>29988</v>
      </c>
      <c r="I62" s="30">
        <f t="shared" si="14"/>
        <v>59976</v>
      </c>
    </row>
    <row r="63" spans="1:9" ht="15" customHeight="1">
      <c r="A63" s="8" t="s">
        <v>90</v>
      </c>
      <c r="B63" s="13" t="s">
        <v>91</v>
      </c>
      <c r="C63" s="28">
        <v>1</v>
      </c>
      <c r="D63" s="8">
        <v>2</v>
      </c>
      <c r="E63" s="20">
        <v>25200</v>
      </c>
      <c r="F63" s="20">
        <f t="shared" si="8"/>
        <v>4788</v>
      </c>
      <c r="G63" s="21">
        <f t="shared" si="12"/>
        <v>29988</v>
      </c>
      <c r="H63" s="22">
        <f t="shared" si="13"/>
        <v>29988</v>
      </c>
      <c r="I63" s="30">
        <f t="shared" si="14"/>
        <v>59976</v>
      </c>
    </row>
    <row r="64" spans="1:9" ht="15" customHeight="1">
      <c r="A64" s="8" t="s">
        <v>92</v>
      </c>
      <c r="B64" s="13" t="s">
        <v>93</v>
      </c>
      <c r="C64" s="28">
        <v>1</v>
      </c>
      <c r="D64" s="8">
        <v>2</v>
      </c>
      <c r="E64" s="20">
        <v>289800</v>
      </c>
      <c r="F64" s="20">
        <f t="shared" si="8"/>
        <v>55062</v>
      </c>
      <c r="G64" s="21">
        <f t="shared" si="12"/>
        <v>344862</v>
      </c>
      <c r="H64" s="22">
        <f t="shared" si="13"/>
        <v>344862</v>
      </c>
      <c r="I64" s="30">
        <f t="shared" si="14"/>
        <v>689724</v>
      </c>
    </row>
    <row r="65" spans="1:9" ht="15" customHeight="1">
      <c r="A65" s="8" t="s">
        <v>94</v>
      </c>
      <c r="B65" s="13" t="s">
        <v>95</v>
      </c>
      <c r="C65" s="28">
        <v>1</v>
      </c>
      <c r="D65" s="8">
        <v>2</v>
      </c>
      <c r="E65" s="20">
        <v>285000</v>
      </c>
      <c r="F65" s="20">
        <f t="shared" si="8"/>
        <v>54150</v>
      </c>
      <c r="G65" s="21">
        <f t="shared" si="12"/>
        <v>339150</v>
      </c>
      <c r="H65" s="22">
        <f t="shared" si="13"/>
        <v>339150</v>
      </c>
      <c r="I65" s="30">
        <f t="shared" si="14"/>
        <v>678300</v>
      </c>
    </row>
    <row r="66" spans="1:9" ht="15" customHeight="1">
      <c r="A66" s="8" t="s">
        <v>96</v>
      </c>
      <c r="B66" s="13" t="s">
        <v>97</v>
      </c>
      <c r="C66" s="28">
        <v>1</v>
      </c>
      <c r="D66" s="8">
        <v>2</v>
      </c>
      <c r="E66" s="20">
        <v>34200</v>
      </c>
      <c r="F66" s="20">
        <f t="shared" si="8"/>
        <v>6498</v>
      </c>
      <c r="G66" s="21">
        <f t="shared" si="12"/>
        <v>40698</v>
      </c>
      <c r="H66" s="22">
        <f t="shared" si="13"/>
        <v>40698</v>
      </c>
      <c r="I66" s="30">
        <f t="shared" si="14"/>
        <v>81396</v>
      </c>
    </row>
    <row r="67" spans="1:9" ht="15" customHeight="1">
      <c r="A67" s="8">
        <v>2.31</v>
      </c>
      <c r="B67" s="13" t="s">
        <v>98</v>
      </c>
      <c r="C67" s="28">
        <v>1</v>
      </c>
      <c r="D67" s="8">
        <v>2</v>
      </c>
      <c r="E67" s="32">
        <v>2850000</v>
      </c>
      <c r="F67" s="20">
        <f t="shared" si="8"/>
        <v>541500</v>
      </c>
      <c r="G67" s="21">
        <f t="shared" si="12"/>
        <v>3391500</v>
      </c>
      <c r="H67" s="22">
        <f t="shared" si="13"/>
        <v>3391500</v>
      </c>
      <c r="I67" s="30">
        <f t="shared" si="14"/>
        <v>6783000</v>
      </c>
    </row>
    <row r="68" spans="1:9" ht="15" customHeight="1">
      <c r="A68" s="8">
        <v>2.3199999999999998</v>
      </c>
      <c r="B68" s="13" t="s">
        <v>99</v>
      </c>
      <c r="C68" s="28">
        <v>1</v>
      </c>
      <c r="D68" s="8">
        <v>2</v>
      </c>
      <c r="E68" s="20">
        <v>105000</v>
      </c>
      <c r="F68" s="20">
        <f t="shared" si="8"/>
        <v>19950</v>
      </c>
      <c r="G68" s="21">
        <f t="shared" si="12"/>
        <v>124950</v>
      </c>
      <c r="H68" s="22">
        <f t="shared" si="13"/>
        <v>124950</v>
      </c>
      <c r="I68" s="30">
        <f t="shared" si="14"/>
        <v>249900</v>
      </c>
    </row>
    <row r="69" spans="1:9" ht="21" customHeight="1">
      <c r="A69" s="8">
        <v>2.33</v>
      </c>
      <c r="B69" s="13" t="s">
        <v>100</v>
      </c>
      <c r="C69" s="28">
        <v>1</v>
      </c>
      <c r="D69" s="8">
        <v>2</v>
      </c>
      <c r="E69" s="20">
        <v>25000</v>
      </c>
      <c r="F69" s="20">
        <f t="shared" si="8"/>
        <v>4750</v>
      </c>
      <c r="G69" s="21">
        <f t="shared" si="12"/>
        <v>29750</v>
      </c>
      <c r="H69" s="22">
        <f t="shared" si="13"/>
        <v>29750</v>
      </c>
      <c r="I69" s="30">
        <f t="shared" si="14"/>
        <v>59500</v>
      </c>
    </row>
    <row r="70" spans="1:9" ht="15" customHeight="1">
      <c r="A70" s="8">
        <v>2.34</v>
      </c>
      <c r="B70" s="13" t="s">
        <v>101</v>
      </c>
      <c r="C70" s="28">
        <v>1</v>
      </c>
      <c r="D70" s="8">
        <v>2</v>
      </c>
      <c r="E70" s="20">
        <v>25000</v>
      </c>
      <c r="F70" s="20">
        <f t="shared" si="8"/>
        <v>4750</v>
      </c>
      <c r="G70" s="21">
        <f t="shared" si="12"/>
        <v>29750</v>
      </c>
      <c r="H70" s="22">
        <f t="shared" si="13"/>
        <v>29750</v>
      </c>
      <c r="I70" s="30">
        <f t="shared" si="14"/>
        <v>59500</v>
      </c>
    </row>
    <row r="71" spans="1:9" ht="15" customHeight="1">
      <c r="A71" s="8"/>
      <c r="B71" s="23"/>
      <c r="C71" s="33"/>
      <c r="D71" s="16"/>
      <c r="E71" s="34"/>
      <c r="F71" s="34"/>
      <c r="G71" s="24"/>
      <c r="H71" s="25"/>
      <c r="I71" s="40">
        <f>SUM(I37:I70)</f>
        <v>10063354</v>
      </c>
    </row>
    <row r="72" spans="1:9" ht="15" customHeight="1">
      <c r="A72" s="8"/>
      <c r="B72" s="23"/>
      <c r="C72" s="33"/>
      <c r="D72" s="16"/>
      <c r="E72" s="34"/>
      <c r="F72" s="34"/>
      <c r="G72" s="24"/>
      <c r="H72" s="25"/>
      <c r="I72" s="40"/>
    </row>
    <row r="73" spans="1:9" ht="15" customHeight="1">
      <c r="A73" s="8"/>
      <c r="B73" s="23"/>
      <c r="C73" s="33"/>
      <c r="D73" s="16"/>
      <c r="E73" s="34"/>
      <c r="F73" s="34"/>
      <c r="G73" s="24"/>
      <c r="H73" s="25"/>
      <c r="I73" s="40"/>
    </row>
    <row r="74" spans="1:9" ht="24" customHeight="1">
      <c r="A74" s="35">
        <v>3</v>
      </c>
      <c r="B74" s="71" t="s">
        <v>102</v>
      </c>
      <c r="C74" s="72"/>
      <c r="D74" s="72"/>
      <c r="E74" s="72"/>
      <c r="F74" s="72"/>
      <c r="G74" s="72"/>
      <c r="H74" s="72"/>
      <c r="I74" s="73"/>
    </row>
    <row r="75" spans="1:9">
      <c r="A75" s="8">
        <v>3.1</v>
      </c>
      <c r="B75" s="13" t="s">
        <v>103</v>
      </c>
      <c r="C75" s="8">
        <v>1</v>
      </c>
      <c r="D75" s="8">
        <v>1</v>
      </c>
      <c r="E75" s="36">
        <v>5900</v>
      </c>
      <c r="F75" s="20">
        <f t="shared" si="8"/>
        <v>1121</v>
      </c>
      <c r="G75" s="21">
        <f t="shared" ref="G75" si="15">+E75+F75</f>
        <v>7021</v>
      </c>
      <c r="H75" s="37">
        <f t="shared" ref="H75" si="16">+C75*G75</f>
        <v>7021</v>
      </c>
      <c r="I75" s="41">
        <f t="shared" ref="I75" si="17">+H75*D75</f>
        <v>7021</v>
      </c>
    </row>
    <row r="76" spans="1:9">
      <c r="A76" s="8">
        <v>3.2</v>
      </c>
      <c r="B76" s="13" t="s">
        <v>39</v>
      </c>
      <c r="C76" s="8">
        <v>1</v>
      </c>
      <c r="D76" s="8">
        <v>1</v>
      </c>
      <c r="E76" s="36">
        <v>4500</v>
      </c>
      <c r="F76" s="20">
        <f t="shared" si="8"/>
        <v>855</v>
      </c>
      <c r="G76" s="21">
        <f t="shared" ref="G76:G101" si="18">+E76+F76</f>
        <v>5355</v>
      </c>
      <c r="H76" s="37">
        <f t="shared" ref="H76:H101" si="19">+C76*G76</f>
        <v>5355</v>
      </c>
      <c r="I76" s="41">
        <f t="shared" ref="I76:I101" si="20">+H76*D76</f>
        <v>5355</v>
      </c>
    </row>
    <row r="77" spans="1:9">
      <c r="A77" s="8">
        <v>3.3</v>
      </c>
      <c r="B77" s="13" t="s">
        <v>24</v>
      </c>
      <c r="C77" s="8">
        <v>1</v>
      </c>
      <c r="D77" s="8">
        <v>1</v>
      </c>
      <c r="E77" s="36">
        <v>5000</v>
      </c>
      <c r="F77" s="20">
        <f t="shared" si="8"/>
        <v>950</v>
      </c>
      <c r="G77" s="21">
        <f t="shared" si="18"/>
        <v>5950</v>
      </c>
      <c r="H77" s="37">
        <f t="shared" si="19"/>
        <v>5950</v>
      </c>
      <c r="I77" s="41">
        <f t="shared" si="20"/>
        <v>5950</v>
      </c>
    </row>
    <row r="78" spans="1:9">
      <c r="A78" s="8">
        <v>3.4</v>
      </c>
      <c r="B78" s="13" t="s">
        <v>104</v>
      </c>
      <c r="C78" s="8">
        <v>1</v>
      </c>
      <c r="D78" s="8">
        <v>1</v>
      </c>
      <c r="E78" s="36">
        <v>8800</v>
      </c>
      <c r="F78" s="20">
        <f t="shared" si="8"/>
        <v>1672</v>
      </c>
      <c r="G78" s="21">
        <f t="shared" si="18"/>
        <v>10472</v>
      </c>
      <c r="H78" s="37">
        <f t="shared" si="19"/>
        <v>10472</v>
      </c>
      <c r="I78" s="41">
        <f t="shared" si="20"/>
        <v>10472</v>
      </c>
    </row>
    <row r="79" spans="1:9">
      <c r="A79" s="8">
        <v>3.5</v>
      </c>
      <c r="B79" s="13" t="s">
        <v>105</v>
      </c>
      <c r="C79" s="8">
        <v>1</v>
      </c>
      <c r="D79" s="8">
        <v>1</v>
      </c>
      <c r="E79" s="36">
        <v>58300</v>
      </c>
      <c r="F79" s="20">
        <f t="shared" si="8"/>
        <v>11077</v>
      </c>
      <c r="G79" s="21">
        <f t="shared" si="18"/>
        <v>69377</v>
      </c>
      <c r="H79" s="37">
        <f t="shared" si="19"/>
        <v>69377</v>
      </c>
      <c r="I79" s="41">
        <f t="shared" si="20"/>
        <v>69377</v>
      </c>
    </row>
    <row r="80" spans="1:9">
      <c r="A80" s="8">
        <v>3.6</v>
      </c>
      <c r="B80" s="9" t="s">
        <v>106</v>
      </c>
      <c r="C80" s="8">
        <v>1</v>
      </c>
      <c r="D80" s="8">
        <v>1</v>
      </c>
      <c r="E80" s="36">
        <v>11000</v>
      </c>
      <c r="F80" s="20">
        <f t="shared" si="8"/>
        <v>2090</v>
      </c>
      <c r="G80" s="21">
        <f t="shared" si="18"/>
        <v>13090</v>
      </c>
      <c r="H80" s="37">
        <f t="shared" si="19"/>
        <v>13090</v>
      </c>
      <c r="I80" s="41">
        <f t="shared" si="20"/>
        <v>13090</v>
      </c>
    </row>
    <row r="81" spans="1:9">
      <c r="A81" s="8">
        <v>3.7</v>
      </c>
      <c r="B81" s="9" t="s">
        <v>34</v>
      </c>
      <c r="C81" s="8">
        <v>1</v>
      </c>
      <c r="D81" s="8">
        <v>1</v>
      </c>
      <c r="E81" s="36">
        <v>45700</v>
      </c>
      <c r="F81" s="20">
        <f t="shared" si="8"/>
        <v>8683</v>
      </c>
      <c r="G81" s="21">
        <f t="shared" si="18"/>
        <v>54383</v>
      </c>
      <c r="H81" s="37">
        <f t="shared" si="19"/>
        <v>54383</v>
      </c>
      <c r="I81" s="41">
        <f t="shared" si="20"/>
        <v>54383</v>
      </c>
    </row>
    <row r="82" spans="1:9">
      <c r="A82" s="8">
        <v>3.8</v>
      </c>
      <c r="B82" s="9" t="s">
        <v>43</v>
      </c>
      <c r="C82" s="8">
        <v>1</v>
      </c>
      <c r="D82" s="8">
        <v>1</v>
      </c>
      <c r="E82" s="36">
        <v>4000</v>
      </c>
      <c r="F82" s="20">
        <f t="shared" si="8"/>
        <v>760</v>
      </c>
      <c r="G82" s="21">
        <f t="shared" si="18"/>
        <v>4760</v>
      </c>
      <c r="H82" s="37">
        <f t="shared" si="19"/>
        <v>4760</v>
      </c>
      <c r="I82" s="41">
        <f t="shared" si="20"/>
        <v>4760</v>
      </c>
    </row>
    <row r="83" spans="1:9">
      <c r="A83" s="8">
        <v>3.9</v>
      </c>
      <c r="B83" s="9" t="s">
        <v>107</v>
      </c>
      <c r="C83" s="8">
        <v>1</v>
      </c>
      <c r="D83" s="8">
        <v>1</v>
      </c>
      <c r="E83" s="36">
        <v>16400</v>
      </c>
      <c r="F83" s="20">
        <f t="shared" si="8"/>
        <v>3116</v>
      </c>
      <c r="G83" s="21">
        <f t="shared" si="18"/>
        <v>19516</v>
      </c>
      <c r="H83" s="37">
        <f t="shared" si="19"/>
        <v>19516</v>
      </c>
      <c r="I83" s="41">
        <f t="shared" si="20"/>
        <v>19516</v>
      </c>
    </row>
    <row r="84" spans="1:9">
      <c r="A84" s="38">
        <v>3.1</v>
      </c>
      <c r="B84" s="9" t="s">
        <v>59</v>
      </c>
      <c r="C84" s="8">
        <v>1</v>
      </c>
      <c r="D84" s="8">
        <v>1</v>
      </c>
      <c r="E84" s="36">
        <v>25200</v>
      </c>
      <c r="F84" s="20">
        <f t="shared" si="8"/>
        <v>4788</v>
      </c>
      <c r="G84" s="21">
        <f t="shared" si="18"/>
        <v>29988</v>
      </c>
      <c r="H84" s="37">
        <f t="shared" si="19"/>
        <v>29988</v>
      </c>
      <c r="I84" s="41">
        <f t="shared" si="20"/>
        <v>29988</v>
      </c>
    </row>
    <row r="85" spans="1:9">
      <c r="A85" s="8">
        <v>3.11</v>
      </c>
      <c r="B85" s="9" t="s">
        <v>28</v>
      </c>
      <c r="C85" s="8">
        <v>1</v>
      </c>
      <c r="D85" s="8">
        <v>1</v>
      </c>
      <c r="E85" s="36">
        <v>4000</v>
      </c>
      <c r="F85" s="20">
        <f t="shared" si="8"/>
        <v>760</v>
      </c>
      <c r="G85" s="21">
        <f t="shared" si="18"/>
        <v>4760</v>
      </c>
      <c r="H85" s="37">
        <f t="shared" si="19"/>
        <v>4760</v>
      </c>
      <c r="I85" s="41">
        <f t="shared" si="20"/>
        <v>4760</v>
      </c>
    </row>
    <row r="86" spans="1:9">
      <c r="A86" s="8">
        <v>3.12</v>
      </c>
      <c r="B86" s="9" t="s">
        <v>30</v>
      </c>
      <c r="C86" s="8">
        <v>1</v>
      </c>
      <c r="D86" s="8">
        <v>1</v>
      </c>
      <c r="E86" s="36">
        <v>11000</v>
      </c>
      <c r="F86" s="20">
        <f t="shared" si="8"/>
        <v>2090</v>
      </c>
      <c r="G86" s="21">
        <f t="shared" si="18"/>
        <v>13090</v>
      </c>
      <c r="H86" s="37">
        <f t="shared" si="19"/>
        <v>13090</v>
      </c>
      <c r="I86" s="41">
        <f t="shared" si="20"/>
        <v>13090</v>
      </c>
    </row>
    <row r="87" spans="1:9">
      <c r="A87" s="8">
        <v>3.13</v>
      </c>
      <c r="B87" s="9" t="s">
        <v>108</v>
      </c>
      <c r="C87" s="8">
        <v>1</v>
      </c>
      <c r="D87" s="8">
        <v>1</v>
      </c>
      <c r="E87" s="36">
        <v>11000</v>
      </c>
      <c r="F87" s="20">
        <f t="shared" si="8"/>
        <v>2090</v>
      </c>
      <c r="G87" s="21">
        <f t="shared" si="18"/>
        <v>13090</v>
      </c>
      <c r="H87" s="37">
        <f t="shared" si="19"/>
        <v>13090</v>
      </c>
      <c r="I87" s="41">
        <f t="shared" si="20"/>
        <v>13090</v>
      </c>
    </row>
    <row r="88" spans="1:9">
      <c r="A88" s="8">
        <v>3.14</v>
      </c>
      <c r="B88" s="9" t="s">
        <v>57</v>
      </c>
      <c r="C88" s="8">
        <v>1</v>
      </c>
      <c r="D88" s="8">
        <v>1</v>
      </c>
      <c r="E88" s="36">
        <v>9400</v>
      </c>
      <c r="F88" s="20">
        <f t="shared" si="8"/>
        <v>1786</v>
      </c>
      <c r="G88" s="21">
        <f t="shared" si="18"/>
        <v>11186</v>
      </c>
      <c r="H88" s="37">
        <f t="shared" si="19"/>
        <v>11186</v>
      </c>
      <c r="I88" s="41">
        <f t="shared" si="20"/>
        <v>11186</v>
      </c>
    </row>
    <row r="89" spans="1:9">
      <c r="A89" s="8">
        <v>3.15</v>
      </c>
      <c r="B89" s="9" t="s">
        <v>81</v>
      </c>
      <c r="C89" s="8">
        <v>1</v>
      </c>
      <c r="D89" s="8">
        <v>1</v>
      </c>
      <c r="E89" s="36">
        <v>25200</v>
      </c>
      <c r="F89" s="20">
        <f t="shared" si="8"/>
        <v>4788</v>
      </c>
      <c r="G89" s="21">
        <f t="shared" si="18"/>
        <v>29988</v>
      </c>
      <c r="H89" s="37">
        <f t="shared" si="19"/>
        <v>29988</v>
      </c>
      <c r="I89" s="41">
        <f t="shared" si="20"/>
        <v>29988</v>
      </c>
    </row>
    <row r="90" spans="1:9">
      <c r="A90" s="8">
        <v>3.16</v>
      </c>
      <c r="B90" s="9" t="s">
        <v>109</v>
      </c>
      <c r="C90" s="8">
        <v>1</v>
      </c>
      <c r="D90" s="8">
        <v>1</v>
      </c>
      <c r="E90" s="36">
        <v>43400</v>
      </c>
      <c r="F90" s="20">
        <f t="shared" si="8"/>
        <v>8246</v>
      </c>
      <c r="G90" s="21">
        <f t="shared" si="18"/>
        <v>51646</v>
      </c>
      <c r="H90" s="37">
        <f t="shared" si="19"/>
        <v>51646</v>
      </c>
      <c r="I90" s="41">
        <f t="shared" si="20"/>
        <v>51646</v>
      </c>
    </row>
    <row r="91" spans="1:9">
      <c r="A91" s="8">
        <v>3.17</v>
      </c>
      <c r="B91" s="9" t="s">
        <v>55</v>
      </c>
      <c r="C91" s="8">
        <v>1</v>
      </c>
      <c r="D91" s="8">
        <v>1</v>
      </c>
      <c r="E91" s="36">
        <v>25200</v>
      </c>
      <c r="F91" s="20">
        <f t="shared" si="8"/>
        <v>4788</v>
      </c>
      <c r="G91" s="21">
        <f t="shared" si="18"/>
        <v>29988</v>
      </c>
      <c r="H91" s="37">
        <f t="shared" si="19"/>
        <v>29988</v>
      </c>
      <c r="I91" s="41">
        <f t="shared" si="20"/>
        <v>29988</v>
      </c>
    </row>
    <row r="92" spans="1:9">
      <c r="A92" s="8">
        <v>3.18</v>
      </c>
      <c r="B92" s="9" t="s">
        <v>110</v>
      </c>
      <c r="C92" s="8">
        <v>1</v>
      </c>
      <c r="D92" s="8">
        <v>1</v>
      </c>
      <c r="E92" s="36">
        <v>49900</v>
      </c>
      <c r="F92" s="20">
        <f t="shared" si="8"/>
        <v>9481</v>
      </c>
      <c r="G92" s="21">
        <f t="shared" si="18"/>
        <v>59381</v>
      </c>
      <c r="H92" s="37">
        <f t="shared" si="19"/>
        <v>59381</v>
      </c>
      <c r="I92" s="41">
        <f t="shared" si="20"/>
        <v>59381</v>
      </c>
    </row>
    <row r="93" spans="1:9">
      <c r="A93" s="8">
        <v>3.19</v>
      </c>
      <c r="B93" s="9" t="s">
        <v>111</v>
      </c>
      <c r="C93" s="8">
        <v>1</v>
      </c>
      <c r="D93" s="8">
        <v>1</v>
      </c>
      <c r="E93" s="36">
        <v>25200</v>
      </c>
      <c r="F93" s="20">
        <f t="shared" si="8"/>
        <v>4788</v>
      </c>
      <c r="G93" s="21">
        <f t="shared" si="18"/>
        <v>29988</v>
      </c>
      <c r="H93" s="37">
        <f t="shared" si="19"/>
        <v>29988</v>
      </c>
      <c r="I93" s="41">
        <f t="shared" si="20"/>
        <v>29988</v>
      </c>
    </row>
    <row r="94" spans="1:9">
      <c r="A94" s="8" t="s">
        <v>112</v>
      </c>
      <c r="B94" s="9" t="s">
        <v>113</v>
      </c>
      <c r="C94" s="8">
        <v>1</v>
      </c>
      <c r="D94" s="8">
        <v>1</v>
      </c>
      <c r="E94" s="36">
        <v>45700</v>
      </c>
      <c r="F94" s="20">
        <f t="shared" si="8"/>
        <v>8683</v>
      </c>
      <c r="G94" s="21">
        <f t="shared" si="18"/>
        <v>54383</v>
      </c>
      <c r="H94" s="37">
        <f t="shared" si="19"/>
        <v>54383</v>
      </c>
      <c r="I94" s="41">
        <f t="shared" si="20"/>
        <v>54383</v>
      </c>
    </row>
    <row r="95" spans="1:9">
      <c r="A95" s="8">
        <v>3.21</v>
      </c>
      <c r="B95" s="13" t="s">
        <v>98</v>
      </c>
      <c r="C95" s="8">
        <v>1</v>
      </c>
      <c r="D95" s="8">
        <v>1</v>
      </c>
      <c r="E95" s="32">
        <v>2850000</v>
      </c>
      <c r="F95" s="20">
        <f t="shared" si="8"/>
        <v>541500</v>
      </c>
      <c r="G95" s="21">
        <f t="shared" si="18"/>
        <v>3391500</v>
      </c>
      <c r="H95" s="37">
        <f t="shared" si="19"/>
        <v>3391500</v>
      </c>
      <c r="I95" s="41">
        <f t="shared" si="20"/>
        <v>3391500</v>
      </c>
    </row>
    <row r="96" spans="1:9">
      <c r="A96" s="8">
        <v>3.22</v>
      </c>
      <c r="B96" s="13" t="s">
        <v>49</v>
      </c>
      <c r="C96" s="8">
        <v>1</v>
      </c>
      <c r="D96" s="8">
        <v>1</v>
      </c>
      <c r="E96" s="20">
        <v>9100</v>
      </c>
      <c r="F96" s="20">
        <f t="shared" si="8"/>
        <v>1729</v>
      </c>
      <c r="G96" s="21">
        <f t="shared" si="18"/>
        <v>10829</v>
      </c>
      <c r="H96" s="37">
        <f t="shared" si="19"/>
        <v>10829</v>
      </c>
      <c r="I96" s="41">
        <f t="shared" si="20"/>
        <v>10829</v>
      </c>
    </row>
    <row r="97" spans="1:9">
      <c r="A97" s="8">
        <v>3.23</v>
      </c>
      <c r="B97" s="13" t="s">
        <v>114</v>
      </c>
      <c r="C97" s="8">
        <v>1</v>
      </c>
      <c r="D97" s="8">
        <v>1</v>
      </c>
      <c r="E97" s="20">
        <v>48400</v>
      </c>
      <c r="F97" s="20">
        <f t="shared" si="8"/>
        <v>9196</v>
      </c>
      <c r="G97" s="21">
        <f t="shared" si="18"/>
        <v>57596</v>
      </c>
      <c r="H97" s="37">
        <f t="shared" si="19"/>
        <v>57596</v>
      </c>
      <c r="I97" s="41">
        <f t="shared" si="20"/>
        <v>57596</v>
      </c>
    </row>
    <row r="98" spans="1:9">
      <c r="A98" s="8">
        <v>3.24</v>
      </c>
      <c r="B98" s="13" t="s">
        <v>115</v>
      </c>
      <c r="C98" s="8">
        <v>1</v>
      </c>
      <c r="D98" s="8">
        <v>1</v>
      </c>
      <c r="E98" s="20">
        <v>39100</v>
      </c>
      <c r="F98" s="20">
        <f t="shared" si="8"/>
        <v>7429</v>
      </c>
      <c r="G98" s="21">
        <f t="shared" si="18"/>
        <v>46529</v>
      </c>
      <c r="H98" s="37">
        <f t="shared" si="19"/>
        <v>46529</v>
      </c>
      <c r="I98" s="41">
        <f t="shared" si="20"/>
        <v>46529</v>
      </c>
    </row>
    <row r="99" spans="1:9">
      <c r="A99" s="8">
        <v>3.25</v>
      </c>
      <c r="B99" s="13" t="s">
        <v>116</v>
      </c>
      <c r="C99" s="8">
        <v>1</v>
      </c>
      <c r="D99" s="8">
        <v>1</v>
      </c>
      <c r="E99" s="20">
        <v>39100</v>
      </c>
      <c r="F99" s="20">
        <f t="shared" si="8"/>
        <v>7429</v>
      </c>
      <c r="G99" s="21">
        <f t="shared" si="18"/>
        <v>46529</v>
      </c>
      <c r="H99" s="37">
        <f t="shared" si="19"/>
        <v>46529</v>
      </c>
      <c r="I99" s="41">
        <f t="shared" si="20"/>
        <v>46529</v>
      </c>
    </row>
    <row r="100" spans="1:9">
      <c r="A100" s="8">
        <v>3.26</v>
      </c>
      <c r="B100" s="13" t="s">
        <v>117</v>
      </c>
      <c r="C100" s="8">
        <v>1</v>
      </c>
      <c r="D100" s="8">
        <v>1</v>
      </c>
      <c r="E100" s="20">
        <v>25200</v>
      </c>
      <c r="F100" s="20">
        <f t="shared" si="8"/>
        <v>4788</v>
      </c>
      <c r="G100" s="21">
        <f t="shared" si="18"/>
        <v>29988</v>
      </c>
      <c r="H100" s="37">
        <f t="shared" si="19"/>
        <v>29988</v>
      </c>
      <c r="I100" s="41">
        <f t="shared" si="20"/>
        <v>29988</v>
      </c>
    </row>
    <row r="101" spans="1:9">
      <c r="A101" s="8">
        <v>3.27</v>
      </c>
      <c r="B101" s="13" t="s">
        <v>118</v>
      </c>
      <c r="C101" s="8">
        <v>1</v>
      </c>
      <c r="D101" s="8">
        <v>1</v>
      </c>
      <c r="E101" s="20">
        <v>3400</v>
      </c>
      <c r="F101" s="20">
        <f t="shared" si="8"/>
        <v>646</v>
      </c>
      <c r="G101" s="21">
        <f t="shared" si="18"/>
        <v>4046</v>
      </c>
      <c r="H101" s="37">
        <f t="shared" si="19"/>
        <v>4046</v>
      </c>
      <c r="I101" s="41">
        <f t="shared" si="20"/>
        <v>4046</v>
      </c>
    </row>
    <row r="102" spans="1:9">
      <c r="A102" s="8"/>
      <c r="B102" s="23"/>
      <c r="C102" s="16"/>
      <c r="D102" s="16"/>
      <c r="E102" s="34"/>
      <c r="F102" s="34"/>
      <c r="G102" s="24"/>
      <c r="H102" s="25"/>
      <c r="I102" s="40">
        <f>SUM(I75:I101)</f>
        <v>4104429</v>
      </c>
    </row>
    <row r="103" spans="1:9">
      <c r="A103" s="8"/>
      <c r="B103" s="23"/>
      <c r="C103" s="16"/>
      <c r="D103" s="16"/>
      <c r="E103" s="34"/>
      <c r="F103" s="34"/>
      <c r="G103" s="24"/>
      <c r="H103" s="25"/>
      <c r="I103" s="40"/>
    </row>
    <row r="104" spans="1:9">
      <c r="A104" s="8"/>
      <c r="B104" s="23"/>
      <c r="C104" s="16"/>
      <c r="D104" s="16"/>
      <c r="E104" s="34"/>
      <c r="F104" s="34"/>
      <c r="G104" s="24"/>
      <c r="H104" s="25"/>
      <c r="I104" s="40"/>
    </row>
    <row r="105" spans="1:9">
      <c r="A105" s="8"/>
      <c r="B105" s="23"/>
      <c r="C105" s="16"/>
      <c r="D105" s="16"/>
      <c r="E105" s="34"/>
      <c r="F105" s="34"/>
      <c r="G105" s="24"/>
      <c r="H105" s="25"/>
      <c r="I105" s="40"/>
    </row>
    <row r="106" spans="1:9" ht="24" customHeight="1">
      <c r="A106" s="27">
        <v>4</v>
      </c>
      <c r="B106" s="58" t="s">
        <v>119</v>
      </c>
      <c r="C106" s="59"/>
      <c r="D106" s="59"/>
      <c r="E106" s="59"/>
      <c r="F106" s="59"/>
      <c r="G106" s="59"/>
      <c r="H106" s="59"/>
      <c r="I106" s="60"/>
    </row>
    <row r="107" spans="1:9">
      <c r="A107" s="8">
        <v>4.0999999999999996</v>
      </c>
      <c r="B107" s="9" t="s">
        <v>28</v>
      </c>
      <c r="C107" s="8">
        <v>10</v>
      </c>
      <c r="D107" s="39">
        <v>1</v>
      </c>
      <c r="E107" s="20">
        <v>4000</v>
      </c>
      <c r="F107" s="20">
        <f t="shared" si="8"/>
        <v>760</v>
      </c>
      <c r="G107" s="21">
        <f t="shared" ref="G107" si="21">+E107+F107</f>
        <v>4760</v>
      </c>
      <c r="H107" s="22">
        <f t="shared" ref="H107" si="22">+C107*G107</f>
        <v>47600</v>
      </c>
      <c r="I107" s="30">
        <f t="shared" ref="I107" si="23">+H107*D107</f>
        <v>47600</v>
      </c>
    </row>
    <row r="108" spans="1:9">
      <c r="A108" s="8">
        <v>4.2</v>
      </c>
      <c r="B108" s="9" t="s">
        <v>120</v>
      </c>
      <c r="C108" s="8">
        <v>10</v>
      </c>
      <c r="D108" s="39">
        <v>1</v>
      </c>
      <c r="E108" s="20">
        <v>51100</v>
      </c>
      <c r="F108" s="20">
        <f t="shared" si="8"/>
        <v>9709</v>
      </c>
      <c r="G108" s="21">
        <f t="shared" ref="G108:G128" si="24">+E108+F108</f>
        <v>60809</v>
      </c>
      <c r="H108" s="22">
        <f t="shared" ref="H108:H128" si="25">+C108*G108</f>
        <v>608090</v>
      </c>
      <c r="I108" s="30">
        <f t="shared" ref="I108:I128" si="26">+H108*D108</f>
        <v>608090</v>
      </c>
    </row>
    <row r="109" spans="1:9">
      <c r="A109" s="8">
        <v>4.3</v>
      </c>
      <c r="B109" s="9" t="s">
        <v>121</v>
      </c>
      <c r="C109" s="8">
        <v>10</v>
      </c>
      <c r="D109" s="39">
        <v>1</v>
      </c>
      <c r="E109" s="20">
        <v>50900</v>
      </c>
      <c r="F109" s="20">
        <f t="shared" ref="F109:F128" si="27">+E109*19%</f>
        <v>9671</v>
      </c>
      <c r="G109" s="21">
        <f t="shared" si="24"/>
        <v>60571</v>
      </c>
      <c r="H109" s="22">
        <f t="shared" si="25"/>
        <v>605710</v>
      </c>
      <c r="I109" s="30">
        <f t="shared" si="26"/>
        <v>605710</v>
      </c>
    </row>
    <row r="110" spans="1:9">
      <c r="A110" s="8">
        <v>4.4000000000000004</v>
      </c>
      <c r="B110" s="9" t="s">
        <v>122</v>
      </c>
      <c r="C110" s="8">
        <v>10</v>
      </c>
      <c r="D110" s="39">
        <v>1</v>
      </c>
      <c r="E110" s="20">
        <v>14800</v>
      </c>
      <c r="F110" s="20">
        <f t="shared" si="27"/>
        <v>2812</v>
      </c>
      <c r="G110" s="21">
        <f t="shared" si="24"/>
        <v>17612</v>
      </c>
      <c r="H110" s="22">
        <f t="shared" si="25"/>
        <v>176120</v>
      </c>
      <c r="I110" s="30">
        <f t="shared" si="26"/>
        <v>176120</v>
      </c>
    </row>
    <row r="111" spans="1:9">
      <c r="A111" s="8">
        <v>4.5</v>
      </c>
      <c r="B111" s="9" t="s">
        <v>43</v>
      </c>
      <c r="C111" s="8">
        <v>10</v>
      </c>
      <c r="D111" s="39">
        <v>1</v>
      </c>
      <c r="E111" s="20">
        <v>4000</v>
      </c>
      <c r="F111" s="20">
        <f t="shared" si="27"/>
        <v>760</v>
      </c>
      <c r="G111" s="21">
        <f t="shared" si="24"/>
        <v>4760</v>
      </c>
      <c r="H111" s="22">
        <f t="shared" si="25"/>
        <v>47600</v>
      </c>
      <c r="I111" s="30">
        <f t="shared" si="26"/>
        <v>47600</v>
      </c>
    </row>
    <row r="112" spans="1:9">
      <c r="A112" s="8">
        <v>4.5999999999999996</v>
      </c>
      <c r="B112" s="9" t="s">
        <v>53</v>
      </c>
      <c r="C112" s="8">
        <v>10</v>
      </c>
      <c r="D112" s="39">
        <v>1</v>
      </c>
      <c r="E112" s="20">
        <v>22100</v>
      </c>
      <c r="F112" s="20">
        <f t="shared" si="27"/>
        <v>4199</v>
      </c>
      <c r="G112" s="21">
        <f t="shared" si="24"/>
        <v>26299</v>
      </c>
      <c r="H112" s="22">
        <f t="shared" si="25"/>
        <v>262990</v>
      </c>
      <c r="I112" s="30">
        <f t="shared" si="26"/>
        <v>262990</v>
      </c>
    </row>
    <row r="113" spans="1:9">
      <c r="A113" s="8">
        <v>4.7</v>
      </c>
      <c r="B113" s="9" t="s">
        <v>57</v>
      </c>
      <c r="C113" s="8">
        <v>10</v>
      </c>
      <c r="D113" s="39">
        <v>1</v>
      </c>
      <c r="E113" s="20">
        <v>9400</v>
      </c>
      <c r="F113" s="20">
        <f t="shared" si="27"/>
        <v>1786</v>
      </c>
      <c r="G113" s="21">
        <f t="shared" si="24"/>
        <v>11186</v>
      </c>
      <c r="H113" s="22">
        <f t="shared" si="25"/>
        <v>111860</v>
      </c>
      <c r="I113" s="30">
        <f t="shared" si="26"/>
        <v>111860</v>
      </c>
    </row>
    <row r="114" spans="1:9">
      <c r="A114" s="8">
        <v>4.8</v>
      </c>
      <c r="B114" s="9" t="s">
        <v>123</v>
      </c>
      <c r="C114" s="8">
        <v>10</v>
      </c>
      <c r="D114" s="39">
        <v>1</v>
      </c>
      <c r="E114" s="20">
        <v>7400</v>
      </c>
      <c r="F114" s="20">
        <f t="shared" si="27"/>
        <v>1406</v>
      </c>
      <c r="G114" s="21">
        <f t="shared" si="24"/>
        <v>8806</v>
      </c>
      <c r="H114" s="22">
        <f t="shared" si="25"/>
        <v>88060</v>
      </c>
      <c r="I114" s="30">
        <f t="shared" si="26"/>
        <v>88060</v>
      </c>
    </row>
    <row r="115" spans="1:9">
      <c r="A115" s="8">
        <v>4.9000000000000004</v>
      </c>
      <c r="B115" s="13" t="s">
        <v>124</v>
      </c>
      <c r="C115" s="8">
        <v>10</v>
      </c>
      <c r="D115" s="39">
        <v>1</v>
      </c>
      <c r="E115" s="20">
        <v>52800</v>
      </c>
      <c r="F115" s="20">
        <f t="shared" si="27"/>
        <v>10032</v>
      </c>
      <c r="G115" s="21">
        <f t="shared" si="24"/>
        <v>62832</v>
      </c>
      <c r="H115" s="22">
        <f t="shared" si="25"/>
        <v>628320</v>
      </c>
      <c r="I115" s="30">
        <f t="shared" si="26"/>
        <v>628320</v>
      </c>
    </row>
    <row r="116" spans="1:9">
      <c r="A116" s="38">
        <v>4.0999999999999996</v>
      </c>
      <c r="B116" s="9" t="s">
        <v>125</v>
      </c>
      <c r="C116" s="8">
        <v>10</v>
      </c>
      <c r="D116" s="39">
        <v>1</v>
      </c>
      <c r="E116" s="20">
        <v>56400</v>
      </c>
      <c r="F116" s="20">
        <f t="shared" si="27"/>
        <v>10716</v>
      </c>
      <c r="G116" s="21">
        <f t="shared" si="24"/>
        <v>67116</v>
      </c>
      <c r="H116" s="22">
        <f t="shared" si="25"/>
        <v>671160</v>
      </c>
      <c r="I116" s="30">
        <f t="shared" si="26"/>
        <v>671160</v>
      </c>
    </row>
    <row r="117" spans="1:9">
      <c r="A117" s="8">
        <v>4.1100000000000003</v>
      </c>
      <c r="B117" s="9" t="s">
        <v>126</v>
      </c>
      <c r="C117" s="8">
        <v>10</v>
      </c>
      <c r="D117" s="39">
        <v>1</v>
      </c>
      <c r="E117" s="20">
        <v>67500</v>
      </c>
      <c r="F117" s="20">
        <f t="shared" si="27"/>
        <v>12825</v>
      </c>
      <c r="G117" s="21">
        <f t="shared" si="24"/>
        <v>80325</v>
      </c>
      <c r="H117" s="22">
        <f t="shared" si="25"/>
        <v>803250</v>
      </c>
      <c r="I117" s="30">
        <f t="shared" si="26"/>
        <v>803250</v>
      </c>
    </row>
    <row r="118" spans="1:9">
      <c r="A118" s="8">
        <v>4.12</v>
      </c>
      <c r="B118" s="9" t="s">
        <v>127</v>
      </c>
      <c r="C118" s="8">
        <v>10</v>
      </c>
      <c r="D118" s="39">
        <v>1</v>
      </c>
      <c r="E118" s="20">
        <v>18500</v>
      </c>
      <c r="F118" s="20">
        <f t="shared" si="27"/>
        <v>3515</v>
      </c>
      <c r="G118" s="21">
        <f t="shared" si="24"/>
        <v>22015</v>
      </c>
      <c r="H118" s="22">
        <f t="shared" si="25"/>
        <v>220150</v>
      </c>
      <c r="I118" s="30">
        <f t="shared" si="26"/>
        <v>220150</v>
      </c>
    </row>
    <row r="119" spans="1:9">
      <c r="A119" s="8">
        <v>4.13</v>
      </c>
      <c r="B119" s="9" t="s">
        <v>128</v>
      </c>
      <c r="C119" s="8">
        <v>10</v>
      </c>
      <c r="D119" s="39">
        <v>1</v>
      </c>
      <c r="E119" s="20">
        <v>20300</v>
      </c>
      <c r="F119" s="20">
        <f t="shared" si="27"/>
        <v>3857</v>
      </c>
      <c r="G119" s="21">
        <f t="shared" si="24"/>
        <v>24157</v>
      </c>
      <c r="H119" s="22">
        <f t="shared" si="25"/>
        <v>241570</v>
      </c>
      <c r="I119" s="30">
        <f t="shared" si="26"/>
        <v>241570</v>
      </c>
    </row>
    <row r="120" spans="1:9">
      <c r="A120" s="8">
        <v>4.1399999999999997</v>
      </c>
      <c r="B120" s="9" t="s">
        <v>129</v>
      </c>
      <c r="C120" s="8">
        <v>10</v>
      </c>
      <c r="D120" s="39">
        <v>1</v>
      </c>
      <c r="E120" s="20">
        <v>18200</v>
      </c>
      <c r="F120" s="20">
        <f t="shared" si="27"/>
        <v>3458</v>
      </c>
      <c r="G120" s="21">
        <f t="shared" si="24"/>
        <v>21658</v>
      </c>
      <c r="H120" s="22">
        <f t="shared" si="25"/>
        <v>216580</v>
      </c>
      <c r="I120" s="30">
        <f t="shared" si="26"/>
        <v>216580</v>
      </c>
    </row>
    <row r="121" spans="1:9">
      <c r="A121" s="8">
        <v>4.1500000000000004</v>
      </c>
      <c r="B121" s="9" t="s">
        <v>130</v>
      </c>
      <c r="C121" s="8">
        <v>10</v>
      </c>
      <c r="D121" s="39">
        <v>1</v>
      </c>
      <c r="E121" s="20">
        <v>18200</v>
      </c>
      <c r="F121" s="20">
        <f t="shared" si="27"/>
        <v>3458</v>
      </c>
      <c r="G121" s="21">
        <f t="shared" si="24"/>
        <v>21658</v>
      </c>
      <c r="H121" s="22">
        <f t="shared" si="25"/>
        <v>216580</v>
      </c>
      <c r="I121" s="30">
        <f t="shared" si="26"/>
        <v>216580</v>
      </c>
    </row>
    <row r="122" spans="1:9">
      <c r="A122" s="8">
        <v>4.16</v>
      </c>
      <c r="B122" s="9" t="s">
        <v>131</v>
      </c>
      <c r="C122" s="8">
        <v>10</v>
      </c>
      <c r="D122" s="39">
        <v>1</v>
      </c>
      <c r="E122" s="20">
        <v>28500</v>
      </c>
      <c r="F122" s="20">
        <f t="shared" si="27"/>
        <v>5415</v>
      </c>
      <c r="G122" s="21">
        <f t="shared" si="24"/>
        <v>33915</v>
      </c>
      <c r="H122" s="22">
        <f t="shared" si="25"/>
        <v>339150</v>
      </c>
      <c r="I122" s="30">
        <f t="shared" si="26"/>
        <v>339150</v>
      </c>
    </row>
    <row r="123" spans="1:9">
      <c r="A123" s="8">
        <v>4.17</v>
      </c>
      <c r="B123" s="9" t="s">
        <v>132</v>
      </c>
      <c r="C123" s="8">
        <v>10</v>
      </c>
      <c r="D123" s="39">
        <v>1</v>
      </c>
      <c r="E123" s="20">
        <v>40200</v>
      </c>
      <c r="F123" s="20">
        <f t="shared" si="27"/>
        <v>7638</v>
      </c>
      <c r="G123" s="21">
        <f t="shared" si="24"/>
        <v>47838</v>
      </c>
      <c r="H123" s="22">
        <f t="shared" si="25"/>
        <v>478380</v>
      </c>
      <c r="I123" s="30">
        <f t="shared" si="26"/>
        <v>478380</v>
      </c>
    </row>
    <row r="124" spans="1:9">
      <c r="A124" s="8">
        <v>4.18</v>
      </c>
      <c r="B124" s="9" t="s">
        <v>113</v>
      </c>
      <c r="C124" s="8">
        <v>10</v>
      </c>
      <c r="D124" s="39">
        <v>1</v>
      </c>
      <c r="E124" s="20">
        <v>45700</v>
      </c>
      <c r="F124" s="20">
        <f t="shared" si="27"/>
        <v>8683</v>
      </c>
      <c r="G124" s="21">
        <f t="shared" si="24"/>
        <v>54383</v>
      </c>
      <c r="H124" s="22">
        <f t="shared" si="25"/>
        <v>543830</v>
      </c>
      <c r="I124" s="30">
        <f t="shared" si="26"/>
        <v>543830</v>
      </c>
    </row>
    <row r="125" spans="1:9">
      <c r="A125" s="8">
        <v>4.1900000000000004</v>
      </c>
      <c r="B125" s="9" t="s">
        <v>32</v>
      </c>
      <c r="C125" s="8">
        <v>10</v>
      </c>
      <c r="D125" s="39">
        <v>1</v>
      </c>
      <c r="E125" s="20">
        <v>45700</v>
      </c>
      <c r="F125" s="20">
        <f t="shared" si="27"/>
        <v>8683</v>
      </c>
      <c r="G125" s="21">
        <f t="shared" si="24"/>
        <v>54383</v>
      </c>
      <c r="H125" s="22">
        <f t="shared" si="25"/>
        <v>543830</v>
      </c>
      <c r="I125" s="30">
        <f t="shared" si="26"/>
        <v>543830</v>
      </c>
    </row>
    <row r="126" spans="1:9">
      <c r="A126" s="38">
        <v>4.2</v>
      </c>
      <c r="B126" s="9" t="s">
        <v>118</v>
      </c>
      <c r="C126" s="8">
        <v>10</v>
      </c>
      <c r="D126" s="39">
        <v>1</v>
      </c>
      <c r="E126" s="20">
        <v>3400</v>
      </c>
      <c r="F126" s="20">
        <f t="shared" si="27"/>
        <v>646</v>
      </c>
      <c r="G126" s="21">
        <f t="shared" si="24"/>
        <v>4046</v>
      </c>
      <c r="H126" s="22">
        <f t="shared" si="25"/>
        <v>40460</v>
      </c>
      <c r="I126" s="30">
        <f t="shared" si="26"/>
        <v>40460</v>
      </c>
    </row>
    <row r="127" spans="1:9">
      <c r="A127" s="8">
        <v>4.21</v>
      </c>
      <c r="B127" s="9" t="s">
        <v>133</v>
      </c>
      <c r="C127" s="8">
        <v>10</v>
      </c>
      <c r="D127" s="39">
        <v>1</v>
      </c>
      <c r="E127" s="20">
        <v>6100</v>
      </c>
      <c r="F127" s="20">
        <f t="shared" si="27"/>
        <v>1159</v>
      </c>
      <c r="G127" s="21">
        <f t="shared" si="24"/>
        <v>7259</v>
      </c>
      <c r="H127" s="22">
        <f t="shared" si="25"/>
        <v>72590</v>
      </c>
      <c r="I127" s="30">
        <f t="shared" si="26"/>
        <v>72590</v>
      </c>
    </row>
    <row r="128" spans="1:9">
      <c r="A128" s="8">
        <v>4.22</v>
      </c>
      <c r="B128" s="9" t="s">
        <v>134</v>
      </c>
      <c r="C128" s="8">
        <v>10</v>
      </c>
      <c r="D128" s="39">
        <v>1</v>
      </c>
      <c r="E128" s="20">
        <v>8000</v>
      </c>
      <c r="F128" s="20">
        <f t="shared" si="27"/>
        <v>1520</v>
      </c>
      <c r="G128" s="21">
        <f t="shared" si="24"/>
        <v>9520</v>
      </c>
      <c r="H128" s="22">
        <f t="shared" si="25"/>
        <v>95200</v>
      </c>
      <c r="I128" s="30">
        <f t="shared" si="26"/>
        <v>95200</v>
      </c>
    </row>
    <row r="129" spans="1:12">
      <c r="A129" s="14"/>
      <c r="B129" s="42"/>
      <c r="C129" s="16"/>
      <c r="D129" s="43"/>
      <c r="E129" s="34"/>
      <c r="F129" s="34"/>
      <c r="G129" s="24"/>
      <c r="H129" s="19"/>
      <c r="I129" s="10">
        <f>SUM(I107:I128)</f>
        <v>7059080</v>
      </c>
    </row>
    <row r="130" spans="1:12">
      <c r="A130" s="61" t="s">
        <v>135</v>
      </c>
      <c r="B130" s="62"/>
      <c r="C130" s="62"/>
      <c r="D130" s="62"/>
      <c r="E130" s="62"/>
      <c r="F130" s="62"/>
      <c r="G130" s="62"/>
      <c r="H130" s="63"/>
      <c r="I130" s="45">
        <f>+I129+I102+I71+I32</f>
        <v>32533410</v>
      </c>
    </row>
    <row r="131" spans="1:12">
      <c r="A131" s="74" t="s">
        <v>136</v>
      </c>
      <c r="B131" s="75"/>
      <c r="C131" s="75"/>
      <c r="D131" s="75"/>
      <c r="E131" s="75"/>
      <c r="F131" s="75"/>
      <c r="G131" s="75"/>
      <c r="H131" s="76"/>
      <c r="I131" s="46">
        <f>+I130+I22</f>
        <v>33231345</v>
      </c>
    </row>
    <row r="133" spans="1:12" s="1" customFormat="1" ht="39.75" customHeight="1">
      <c r="A133" s="77" t="s">
        <v>137</v>
      </c>
      <c r="B133" s="77"/>
      <c r="C133" s="77"/>
      <c r="D133" s="77"/>
      <c r="E133" s="77"/>
      <c r="F133" s="77"/>
      <c r="G133" s="77"/>
      <c r="H133" s="77"/>
      <c r="I133" s="77"/>
      <c r="K133" s="47"/>
      <c r="L133" s="48"/>
    </row>
    <row r="134" spans="1:12" s="1" customFormat="1">
      <c r="A134" s="2"/>
      <c r="B134" s="2"/>
      <c r="C134" s="2"/>
      <c r="D134" s="2"/>
      <c r="E134" s="2"/>
      <c r="F134" s="2"/>
    </row>
    <row r="135" spans="1:12" s="1" customFormat="1">
      <c r="A135" s="2" t="s">
        <v>138</v>
      </c>
      <c r="B135" s="2"/>
      <c r="C135" s="2"/>
      <c r="D135" s="2"/>
      <c r="E135" s="2"/>
      <c r="F135" s="2"/>
    </row>
    <row r="136" spans="1:12" s="1" customFormat="1">
      <c r="A136" s="2" t="s">
        <v>139</v>
      </c>
      <c r="B136" s="2"/>
      <c r="C136" s="2"/>
      <c r="D136" s="2"/>
      <c r="E136" s="2"/>
      <c r="F136" s="2"/>
    </row>
    <row r="137" spans="1:12" s="1" customFormat="1">
      <c r="A137" s="2" t="s">
        <v>140</v>
      </c>
      <c r="B137" s="2"/>
      <c r="C137" s="2"/>
      <c r="D137" s="2"/>
      <c r="E137" s="2"/>
      <c r="F137" s="2"/>
    </row>
    <row r="138" spans="1:12" s="1" customFormat="1">
      <c r="A138" s="2" t="s">
        <v>141</v>
      </c>
      <c r="B138" s="2"/>
      <c r="C138" s="2"/>
      <c r="D138" s="2"/>
      <c r="E138" s="2"/>
      <c r="F138" s="2"/>
    </row>
    <row r="139" spans="1:12" s="1" customFormat="1">
      <c r="A139" s="2" t="s">
        <v>142</v>
      </c>
      <c r="B139" s="2"/>
      <c r="C139" s="2"/>
      <c r="D139" s="2"/>
      <c r="E139" s="2"/>
      <c r="F139" s="2"/>
    </row>
    <row r="140" spans="1:12">
      <c r="A140" s="2"/>
      <c r="B140" s="2"/>
      <c r="C140" s="2"/>
      <c r="D140" s="2"/>
      <c r="E140" s="2"/>
      <c r="F140" s="2"/>
    </row>
    <row r="141" spans="1:12">
      <c r="A141" s="44" t="s">
        <v>143</v>
      </c>
      <c r="B141" s="2"/>
      <c r="C141" s="2"/>
      <c r="D141" s="2"/>
      <c r="E141" s="2"/>
      <c r="F141" s="2"/>
    </row>
    <row r="142" spans="1:12">
      <c r="A142" s="2"/>
      <c r="B142" s="2"/>
      <c r="C142" s="2"/>
      <c r="D142" s="2"/>
      <c r="E142" s="2"/>
      <c r="F142" s="2"/>
    </row>
    <row r="143" spans="1:12">
      <c r="A143" s="2"/>
      <c r="B143" s="2"/>
      <c r="C143" s="2"/>
      <c r="D143" s="2"/>
      <c r="E143" s="2"/>
      <c r="F143" s="2"/>
    </row>
    <row r="144" spans="1:12" ht="80.25" customHeight="1">
      <c r="A144" s="78" t="s">
        <v>144</v>
      </c>
      <c r="B144" s="78"/>
      <c r="C144" s="78"/>
      <c r="D144" s="78"/>
      <c r="E144" s="78"/>
      <c r="F144" s="78"/>
      <c r="G144" s="78"/>
      <c r="H144" s="78"/>
      <c r="I144" s="78"/>
    </row>
    <row r="145" spans="1:9" ht="104.25" customHeight="1">
      <c r="A145" s="78" t="s">
        <v>145</v>
      </c>
      <c r="B145" s="78"/>
      <c r="C145" s="78"/>
      <c r="D145" s="78"/>
      <c r="E145" s="78"/>
      <c r="F145" s="78"/>
      <c r="G145" s="78"/>
      <c r="H145" s="78"/>
      <c r="I145" s="78"/>
    </row>
    <row r="146" spans="1:9" ht="107.25" customHeight="1">
      <c r="A146" s="78" t="s">
        <v>146</v>
      </c>
      <c r="B146" s="78"/>
      <c r="C146" s="78"/>
      <c r="D146" s="78"/>
      <c r="E146" s="78"/>
      <c r="F146" s="78"/>
      <c r="G146" s="78"/>
      <c r="H146" s="78"/>
      <c r="I146" s="78"/>
    </row>
  </sheetData>
  <mergeCells count="33">
    <mergeCell ref="A133:I133"/>
    <mergeCell ref="A144:I144"/>
    <mergeCell ref="A145:I145"/>
    <mergeCell ref="A146:I146"/>
    <mergeCell ref="A10:A13"/>
    <mergeCell ref="B10:B13"/>
    <mergeCell ref="C11:C12"/>
    <mergeCell ref="D11:D12"/>
    <mergeCell ref="E10:E13"/>
    <mergeCell ref="F10:F13"/>
    <mergeCell ref="G10:G12"/>
    <mergeCell ref="H10:H12"/>
    <mergeCell ref="I10:I12"/>
    <mergeCell ref="B36:I36"/>
    <mergeCell ref="B74:I74"/>
    <mergeCell ref="B106:I106"/>
    <mergeCell ref="A130:H130"/>
    <mergeCell ref="A131:H131"/>
    <mergeCell ref="A24:I24"/>
    <mergeCell ref="B25:I25"/>
    <mergeCell ref="F32:G32"/>
    <mergeCell ref="F33:G33"/>
    <mergeCell ref="F34:G34"/>
    <mergeCell ref="A9:I9"/>
    <mergeCell ref="C10:D10"/>
    <mergeCell ref="A14:I14"/>
    <mergeCell ref="B15:I15"/>
    <mergeCell ref="A23:H23"/>
    <mergeCell ref="A1:I1"/>
    <mergeCell ref="A3:B3"/>
    <mergeCell ref="A5:B5"/>
    <mergeCell ref="A6:B6"/>
    <mergeCell ref="A8:I8"/>
  </mergeCells>
  <pageMargins left="0.7" right="0.7" top="0.75" bottom="0.75" header="0.3" footer="0.3"/>
  <pageSetup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D9A23D202678F45B0F3133B78F18B23" ma:contentTypeVersion="14" ma:contentTypeDescription="Crear nuevo documento." ma:contentTypeScope="" ma:versionID="6e525ea3c0872177e7ab342f681ebbd6">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7f101801f323a189155a8091b032ad31"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6f4999f-b50e-4126-9026-f7ca597c9131">
      <Terms xmlns="http://schemas.microsoft.com/office/infopath/2007/PartnerControls"/>
    </lcf76f155ced4ddcb4097134ff3c332f>
    <TaxCatchAll xmlns="b3a234e1-f235-437e-a56c-73cd49416da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BE5E65E-F831-4A43-9224-56800F9EE1E1}">
  <ds:schemaRefs/>
</ds:datastoreItem>
</file>

<file path=customXml/itemProps2.xml><?xml version="1.0" encoding="utf-8"?>
<ds:datastoreItem xmlns:ds="http://schemas.openxmlformats.org/officeDocument/2006/customXml" ds:itemID="{7EB52CD6-4B61-4619-B662-1F9EC157FFE9}">
  <ds:schemaRefs>
    <ds:schemaRef ds:uri="http://purl.org/dc/terms/"/>
    <ds:schemaRef ds:uri="http://schemas.microsoft.com/office/2006/documentManagement/types"/>
    <ds:schemaRef ds:uri="http://schemas.openxmlformats.org/package/2006/metadata/core-properties"/>
    <ds:schemaRef ds:uri="b3a234e1-f235-437e-a56c-73cd49416da0"/>
    <ds:schemaRef ds:uri="http://schemas.microsoft.com/office/2006/metadata/properties"/>
    <ds:schemaRef ds:uri="http://purl.org/dc/dcmitype/"/>
    <ds:schemaRef ds:uri="http://purl.org/dc/elements/1.1/"/>
    <ds:schemaRef ds:uri="http://schemas.microsoft.com/office/infopath/2007/PartnerControls"/>
    <ds:schemaRef ds:uri="d6f4999f-b50e-4126-9026-f7ca597c9131"/>
    <ds:schemaRef ds:uri="http://www.w3.org/XML/1998/namespace"/>
  </ds:schemaRefs>
</ds:datastoreItem>
</file>

<file path=customXml/itemProps3.xml><?xml version="1.0" encoding="utf-8"?>
<ds:datastoreItem xmlns:ds="http://schemas.openxmlformats.org/officeDocument/2006/customXml" ds:itemID="{E2B2CDF7-4BE9-4563-9E07-E4FA95A87A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 GAORI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Ivonne Rincon</dc:creator>
  <cp:lastModifiedBy>TS21. PABLO IGNACIO LOPEZ RODRIGUEZ</cp:lastModifiedBy>
  <dcterms:created xsi:type="dcterms:W3CDTF">2020-11-12T14:36:00Z</dcterms:created>
  <dcterms:modified xsi:type="dcterms:W3CDTF">2025-08-05T21:24:51Z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MediaServiceImageTags">
    <vt:lpwstr/>
  </property>
  <property fmtid="{D5CDD505-2E9C-101B-9397-08002B2CF9AE}" pid="4" name="ICV">
    <vt:lpwstr>62B96581CBC3418C9CC08879ECB251C7_12</vt:lpwstr>
  </property>
  <property fmtid="{D5CDD505-2E9C-101B-9397-08002B2CF9AE}" pid="5" name="KSOProductBuildVer">
    <vt:lpwstr>1033-12.2.0.21931</vt:lpwstr>
  </property>
</Properties>
</file>