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rgio.gomez\Downloads\"/>
    </mc:Choice>
  </mc:AlternateContent>
  <xr:revisionPtr revIDLastSave="0" documentId="8_{6A805844-33A4-4E90-BDDE-E3A7FC55F508}" xr6:coauthVersionLast="47" xr6:coauthVersionMax="47" xr10:uidLastSave="{00000000-0000-0000-0000-000000000000}"/>
  <bookViews>
    <workbookView xWindow="-120" yWindow="-120" windowWidth="29040" windowHeight="15840" xr2:uid="{1F0F0DD2-C9B8-4C4E-8AA7-579EA84CD1AC}"/>
  </bookViews>
  <sheets>
    <sheet name="F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</externalReferences>
  <definedNames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[2]MEMORIAS!#REF!</definedName>
    <definedName name="__________PMT5805">[2]MEMORIAS!#REF!</definedName>
    <definedName name="__________PMT5806">[2]MEMORIAS!#REF!</definedName>
    <definedName name="__________PMT5815">[2]MEMORIAS!#REF!</definedName>
    <definedName name="__________PMT5820">[2]MEMORIAS!#REF!</definedName>
    <definedName name="__________TAB4">#REF!</definedName>
    <definedName name="_________aiu2">[3]AIU!$J$105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>[2]MEMORIAS!#REF!</definedName>
    <definedName name="_________PMT5805">[2]MEMORIAS!#REF!</definedName>
    <definedName name="_________PMT5806">[2]MEMORIAS!#REF!</definedName>
    <definedName name="_________PMT5815">[2]MEMORIAS!#REF!</definedName>
    <definedName name="_________PMT5820">[2]MEMORIAS!#REF!</definedName>
    <definedName name="_________tab3">#REF!</definedName>
    <definedName name="_________TAB4">#REF!</definedName>
    <definedName name="________aiu2">[3]AIU!$J$105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[2]MEMORIAS!#REF!</definedName>
    <definedName name="________PMT5805">[2]MEMORIAS!#REF!</definedName>
    <definedName name="________PMT5806">[2]MEMORIAS!#REF!</definedName>
    <definedName name="________PMT5815">[2]MEMORIAS!#REF!</definedName>
    <definedName name="________PMT5820">[2]MEMORIAS!#REF!</definedName>
    <definedName name="________tab3">#REF!</definedName>
    <definedName name="________TAB4">#REF!</definedName>
    <definedName name="_______aiu2">[3]AIU!$J$105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[4]MEMORIAS!#REF!</definedName>
    <definedName name="_______PMT5805">[4]MEMORIAS!#REF!</definedName>
    <definedName name="_______PMT5806">[4]MEMORIAS!#REF!</definedName>
    <definedName name="_______PMT5815">[4]MEMORIAS!#REF!</definedName>
    <definedName name="_______PMT5820">[4]MEMORIAS!#REF!</definedName>
    <definedName name="_______tab3">#REF!</definedName>
    <definedName name="_______TAB4">#REF!</definedName>
    <definedName name="______aiu2">[3]AIU!$J$105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[2]MEMORIAS!#REF!</definedName>
    <definedName name="______PMT5805">[2]MEMORIAS!#REF!</definedName>
    <definedName name="______PMT5806">[2]MEMORIAS!#REF!</definedName>
    <definedName name="______PMT5815">[2]MEMORIAS!#REF!</definedName>
    <definedName name="______PMT5820">[2]MEMORIAS!#REF!</definedName>
    <definedName name="______tab2">#REF!</definedName>
    <definedName name="______tab3">#REF!</definedName>
    <definedName name="______TAB4">#REF!</definedName>
    <definedName name="_____aiu2">[5]AIU!$J$105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pv3">'[6]V3 (1000m)'!$H$3</definedName>
    <definedName name="_____tab2">#REF!</definedName>
    <definedName name="_____tab3">#REF!</definedName>
    <definedName name="_____TAB4">#REF!</definedName>
    <definedName name="_____Vol1">[7]Item!$A:$D</definedName>
    <definedName name="____AFC1">[8]INV!$A$25:$D$28</definedName>
    <definedName name="____AFC3">[8]INV!$F$25:$I$28</definedName>
    <definedName name="____AFC5">[8]INV!$K$25:$N$28</definedName>
    <definedName name="____aiu2">[5]AIU!$J$105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pv3">'[6]V3 (1000m)'!$H$3</definedName>
    <definedName name="____SBC1">[8]INV!$A$12:$D$15</definedName>
    <definedName name="____SBC3">[8]INV!$F$12:$I$15</definedName>
    <definedName name="____SBC5">[8]INV!$K$12:$N$15</definedName>
    <definedName name="____TAB4">#REF!</definedName>
    <definedName name="____Vol1">[7]Item!$A:$D</definedName>
    <definedName name="___AFC1">[8]INV!$A$25:$D$28</definedName>
    <definedName name="___AFC3">[8]INV!$F$25:$I$28</definedName>
    <definedName name="___AFC5">[8]INV!$K$25:$N$28</definedName>
    <definedName name="___aiu2">[5]AIU!$J$105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pv3">'[6]V3 (1000m)'!$H$3</definedName>
    <definedName name="___SBC1">[8]INV!$A$12:$D$15</definedName>
    <definedName name="___SBC3">[8]INV!$F$12:$I$15</definedName>
    <definedName name="___SBC5">[8]INV!$K$12:$N$15</definedName>
    <definedName name="___TAB4">#REF!</definedName>
    <definedName name="___Vol1">[7]Item!$A:$D</definedName>
    <definedName name="__123Graph_A" hidden="1">[9]DATOS!#REF!</definedName>
    <definedName name="__123Graph_Acaja" hidden="1">[10]EVA!$D$39:$AD$39</definedName>
    <definedName name="__123Graph_ACart_AnticAdic" hidden="1">[10]EVA!$F$95:$I$95</definedName>
    <definedName name="__123Graph_AFACTURAC" hidden="1">[10]Program!$B$120:$Y$120</definedName>
    <definedName name="__123Graph_B" hidden="1">[9]DATOS!#REF!</definedName>
    <definedName name="__123Graph_Bcaja" hidden="1">[10]EVA!$D$56:$AD$56</definedName>
    <definedName name="__123Graph_BCart_AnticAdic" hidden="1">[10]EVA!$F$96:$I$96</definedName>
    <definedName name="__123Graph_BGDPTRKRTM" hidden="1">'[11]PSM Monthly'!#REF!</definedName>
    <definedName name="__123Graph_C" hidden="1">[9]DATOS!#REF!</definedName>
    <definedName name="__123Graph_Ccaja" hidden="1">[10]EVA!$D$58:$AD$58</definedName>
    <definedName name="__123Graph_CCart_AnticAdic" hidden="1">[10]EVA!$F$97:$I$97</definedName>
    <definedName name="__123Graph_CINDICES" hidden="1">'[11]PSM Monthly'!#REF!</definedName>
    <definedName name="__123Graph_D" hidden="1">[9]DATOS!#REF!</definedName>
    <definedName name="__123Graph_Dcaja" hidden="1">[10]EVA!$D$61:$AD$61</definedName>
    <definedName name="__123Graph_DCart_AnticAdic" hidden="1">[10]EVA!$F$99:$I$99</definedName>
    <definedName name="__123Graph_ECart_AnticAdic" hidden="1">[10]EVA!$F$99:$I$99</definedName>
    <definedName name="__123Graph_LBL_ACart_AnticAdic" hidden="1">[10]EVA!$J$95:$K$95</definedName>
    <definedName name="__123Graph_LBL_Ccaja" hidden="1">[10]EVA!$D$58:$AD$58</definedName>
    <definedName name="__123Graph_LBL_DCart_AnticAdic" hidden="1">[10]EVA!$F$98:$I$98</definedName>
    <definedName name="__123Graph_X" hidden="1">[9]DATOS!#REF!</definedName>
    <definedName name="__123Graph_Xcaja" hidden="1">[10]EVA!$D$6:$AD$6</definedName>
    <definedName name="__AFC1">[8]INV!$A$25:$D$28</definedName>
    <definedName name="__AFC3">[8]INV!$F$25:$I$28</definedName>
    <definedName name="__AFC5">[8]INV!$K$25:$N$28</definedName>
    <definedName name="__aiu2">[5]AIU!$J$105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pv3">'[6]V3 (1000m)'!$H$3</definedName>
    <definedName name="__SBC1">[8]INV!$A$12:$D$15</definedName>
    <definedName name="__SBC3">[8]INV!$F$12:$I$15</definedName>
    <definedName name="__SBC5">[8]INV!$K$12:$N$15</definedName>
    <definedName name="__TAB4">#REF!</definedName>
    <definedName name="__Vol1">[7]Item!$A:$D</definedName>
    <definedName name="__xlfn_BAHTTEXT">NA()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3214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FC1">[8]INV!$A$25:$D$28</definedName>
    <definedName name="_AFC3">[8]INV!$F$25:$I$28</definedName>
    <definedName name="_AFC5">[8]INV!$K$25:$N$28</definedName>
    <definedName name="_aiu2">[5]AIU!$J$105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Dist_Bin" hidden="1">[12]SABANA!#REF!</definedName>
    <definedName name="_Dist_Values" hidden="1">[13]MPC3I4!$A$2552:$IV$3906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hidden="1">{"EVA",#N/A,FALSE,"SMT2";#N/A,#N/A,FALSE,"Summary";#N/A,#N/A,FALSE,"Graphs";#N/A,#N/A,FALSE,"4 Panel"}</definedName>
    <definedName name="_Fill" hidden="1">'[14]OPCIONES DE SIMULACION'!#REF!</definedName>
    <definedName name="_xlnm._FilterDatabase" localSheetId="0" hidden="1">FM!$A$7:$K$69</definedName>
    <definedName name="_xlnm._FilterDatabase" hidden="1">'[15]46W9'!#REF!</definedName>
    <definedName name="_HJGFG">'[16]CIRCUITOS CODENSA'!#REF!</definedName>
    <definedName name="_Key1" hidden="1">#REF!</definedName>
    <definedName name="_Key2" hidden="1">#REF!</definedName>
    <definedName name="_new10" hidden="1">{#N/A,#N/A,FALSE,"SMT1";#N/A,#N/A,FALSE,"SMT2";#N/A,#N/A,FALSE,"Summary";#N/A,#N/A,FALSE,"Graphs";#N/A,#N/A,FALSE,"4 Panel"}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1">'[17]Paral. 1'!$E$1:$E$65536</definedName>
    <definedName name="_Pa2">'[17]Paral. 2'!$E$1:$E$65536</definedName>
    <definedName name="_Pa3">'[17]Paral. 3'!$E$1:$E$65536</definedName>
    <definedName name="_Pa4">[17]Paral.4!$E$1:$E$65536</definedName>
    <definedName name="_PMT5820">[2]MEMORIAS!#REF!</definedName>
    <definedName name="_pv3">'[6]V3 (1000m)'!$H$3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Int" hidden="1">1</definedName>
    <definedName name="_Regression_Out" hidden="1">[12]SABANA!#REF!</definedName>
    <definedName name="_Regression_X" hidden="1">#REF!</definedName>
    <definedName name="_Regression_Y" hidden="1">#REF!</definedName>
    <definedName name="_SBC1">[8]INV!$A$12:$D$15</definedName>
    <definedName name="_SBC3">[8]INV!$F$12:$I$15</definedName>
    <definedName name="_SBC5">[8]INV!$K$12:$N$15</definedName>
    <definedName name="_Sort" hidden="1">'[14]OPCIONES DE SIMULACION'!#REF!</definedName>
    <definedName name="_TAB4">#REF!</definedName>
    <definedName name="_Toc338206579_1">NA()</definedName>
    <definedName name="_Toc338206609_1">NA()</definedName>
    <definedName name="_Toc338206610_1">NA()</definedName>
    <definedName name="_Toc338206616_1">NA()</definedName>
    <definedName name="_Toc338206618_1">NA()</definedName>
    <definedName name="_Toc338206619_1">NA()</definedName>
    <definedName name="_VEX1" hidden="1">{#N/A,#N/A,FALSE,"Costos Contables CIB A 12 1994";#N/A,#N/A,FALSE,"Cuadre Contab. y C. OP"}</definedName>
    <definedName name="_Vol1">[7]Item!$A:$D</definedName>
    <definedName name="_X">#NAME?</definedName>
    <definedName name="_Z">#NAME?</definedName>
    <definedName name="A" hidden="1">[9]DATOS!#REF!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" hidden="1">{#N/A,#N/A,FALSE,"Costos Productos 6A";#N/A,#N/A,FALSE,"Costo Unitario Total H-94-12"}</definedName>
    <definedName name="AAC">[8]AASHTO!$A$14:$F$17</definedName>
    <definedName name="ABG">[8]AASHTO!$A$2:$F$5</definedName>
    <definedName name="abr" hidden="1">[18]DATOS!#REF!</definedName>
    <definedName name="ac">[19]MEMORIAS!$G$68</definedName>
    <definedName name="AccessDatabase" hidden="1">"A:\SAIN.mdb"</definedName>
    <definedName name="adoq" localSheetId="0">[20]!absc</definedName>
    <definedName name="adoq">[20]!absc</definedName>
    <definedName name="agua">[21]criterio!$B$91:$B$93</definedName>
    <definedName name="aiu">[22]AIU!$I$121</definedName>
    <definedName name="AIU_ADMON">[23]DATOS!$D$8</definedName>
    <definedName name="AIU_IMP">[23]DATOS!$D$9</definedName>
    <definedName name="AIU_UTIL">[23]DATOS!$D$10</definedName>
    <definedName name="aiue" localSheetId="0">'[24]AIU Obra 1'!$J$2</definedName>
    <definedName name="aiue">#REF!</definedName>
    <definedName name="Ajuste">[25]Datos!$B$11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c" localSheetId="0">[26]!absc</definedName>
    <definedName name="alc">[26]!absc</definedName>
    <definedName name="ANDEN">[27]PRECIOS!$D$55:$D$62</definedName>
    <definedName name="ANEXO1" hidden="1">{#N/A,#N/A,FALSE,"Costos Contables CIB A 12 1994";#N/A,#N/A,FALSE,"Cuadre Contab. y C. OP"}</definedName>
    <definedName name="apoyo">'[28]RESUMEN CIERRE '!$G$136</definedName>
    <definedName name="APU" localSheetId="0">[29]!absc</definedName>
    <definedName name="APU">[29]!absc</definedName>
    <definedName name="aq">#NAME?</definedName>
    <definedName name="_xlnm.Print_Area" localSheetId="0">FM!$A$1:$I$70</definedName>
    <definedName name="_xlnm.Print_Area">#N/A</definedName>
    <definedName name="armuve">#NAME?</definedName>
    <definedName name="as">#NAME?</definedName>
    <definedName name="AS2DocOpenMode" hidden="1">"AS2DocumentEdit"</definedName>
    <definedName name="ASB">[8]AASHTO!$A$8:$F$11</definedName>
    <definedName name="ASDFGHJKLÑ">#NAME?</definedName>
    <definedName name="asdfñk" localSheetId="0">[30]!absc</definedName>
    <definedName name="asdfñk">[30]!absc</definedName>
    <definedName name="ASF" hidden="1">#REF!</definedName>
    <definedName name="B" hidden="1">[12]SABANA!#REF!</definedName>
    <definedName name="Base">#REF!</definedName>
    <definedName name="_xlnm.Database">#REF!</definedName>
    <definedName name="BB">#NAME?</definedName>
    <definedName name="BDFBDFDFBH">'[31]COSTOS OFICINA'!#REF!</definedName>
    <definedName name="bimestre">'[32]ESTADO RED'!$E$8</definedName>
    <definedName name="CA" hidden="1">[18]DATOS!#REF!</definedName>
    <definedName name="CABCELAR" hidden="1">{#N/A,#N/A,FALSE,"Costos Productos 6A";#N/A,#N/A,FALSE,"Costo Unitario Total H-94-12"}</definedName>
    <definedName name="CALIDAD3" hidden="1">{#N/A,#N/A,FALSE,"Costos Productos 6A";#N/A,#N/A,FALSE,"Costo Unitario Total H-94-12"}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_Ppto">#REF!</definedName>
    <definedName name="CANTIDAD_ADMINISTRATIVOS">[33]ENSAYOS!#REF!</definedName>
    <definedName name="CANTIDAD_PROFESIONALES">#REF!</definedName>
    <definedName name="CANTIDAD_TÉCNICOS">#REF!</definedName>
    <definedName name="CAP">#REF!</definedName>
    <definedName name="captacion">[21]criterio!$B$34:$B$37</definedName>
    <definedName name="CARGO">[34]Datos!$C$38:$C$47</definedName>
    <definedName name="causa">#REF!</definedName>
    <definedName name="CBWorkbookPriority" hidden="1">-74887307</definedName>
    <definedName name="cd">#REF!</definedName>
    <definedName name="CD_Obra">[1]Listado_Ppto!$J$149</definedName>
    <definedName name="CESAR" hidden="1">{#N/A,#N/A,FALSE,"Costos Productos 6A";#N/A,#N/A,FALSE,"Costo Unitario Total H-94-12"}</definedName>
    <definedName name="CHACA" hidden="1">[18]DATOS!#REF!</definedName>
    <definedName name="CIRCUITOS">[35]Circuitos!$C$2:$C$891</definedName>
    <definedName name="CL">'[16]CIRCUITOS CODENSA'!#REF!</definedName>
    <definedName name="codigos">[36]Banderas!$A:$A</definedName>
    <definedName name="ColTap">'[17]Coloc. e Interc. Tapones'!$E$1:$E$65536</definedName>
    <definedName name="comunidades">[21]criterio!$B$95:$B$97</definedName>
    <definedName name="Consultor">[37]Datos!$B$3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ante">'[38]Datos básicos'!$B$1</definedName>
    <definedName name="CONTRATISTA">[34]Datos!$B$3:$B$5</definedName>
    <definedName name="Contrato">[37]Datos!$B$2</definedName>
    <definedName name="Coordinador">[37]Datos!$B$6</definedName>
    <definedName name="COPIA">#NAME?</definedName>
    <definedName name="copiao4">#NAME?</definedName>
    <definedName name="corri">#NAME?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[39]Modelo!#REF!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UDOS" hidden="1">{#N/A,#N/A,FALSE,"CIBHA05A";#N/A,#N/A,FALSE,"CIBHA05B"}</definedName>
    <definedName name="CT">'[16]CIRCUITOS CODENSA'!#REF!</definedName>
    <definedName name="CU">'[16]CIRCUITOS CODENSA'!#REF!</definedName>
    <definedName name="cuad4">#REF!</definedName>
    <definedName name="CUAD5">#REF!</definedName>
    <definedName name="cuado">#REF!</definedName>
    <definedName name="cuadrilla">[25]Cuadrillas!$C$13:$F$43</definedName>
    <definedName name="CUAL">#NAME?</definedName>
    <definedName name="CVa">'[17]Cambio de Valv.'!$E$1:$E$65536</definedName>
    <definedName name="d" hidden="1">{#N/A,#N/A,FALSE,"SMT1";#N/A,#N/A,FALSE,"SMT2";#N/A,#N/A,FALSE,"Summary";#N/A,#N/A,FALSE,"Graphs";#N/A,#N/A,FALSE,"4 Panel"}</definedName>
    <definedName name="Datos">'[40]Base de Diseño'!$A$2:$F$149</definedName>
    <definedName name="dd" hidden="1">{"EVA",#N/A,FALSE,"SMT2";#N/A,#N/A,FALSE,"Summary";#N/A,#N/A,FALSE,"Graphs";#N/A,#N/A,FALSE,"4 Panel"}</definedName>
    <definedName name="DEDICACIÓN_ADMINISTRATIVOS">[33]ENSAYOS!#REF!</definedName>
    <definedName name="DEDICACIÓN_PROFESIONALES">#REF!</definedName>
    <definedName name="DEDICACIÓN_TÉCNICOS">#REF!</definedName>
    <definedName name="denuncias">[21]criterio!$B$121:$B$124</definedName>
    <definedName name="depositos">[21]criterio!$B$4:$B$8</definedName>
    <definedName name="derrames">[21]criterio!$B$15:$B$16</definedName>
    <definedName name="DESC1">[41]ITEMS!$B$2</definedName>
    <definedName name="DESC521">[42]ITEMS!$B$522</definedName>
    <definedName name="DESCRP1">[23]DATOS!$D$2</definedName>
    <definedName name="DESCRP2">[23]DATOS!$D$3</definedName>
    <definedName name="DFGHB">'[16]CIRCUITOS CODENSA'!#REF!</definedName>
    <definedName name="DFVGDFGDFGDF">'[16]CIRCUITOS CODENSA'!#REF!</definedName>
    <definedName name="DIR.TEC">'[43]D. ENTRADA'!$C$5</definedName>
    <definedName name="direccion">'[28]RESUMEN CIERRE '!$G$135</definedName>
    <definedName name="DIRECTO1">[44]APU!$U$132</definedName>
    <definedName name="DIRECTO10">[44]APU!$U$681</definedName>
    <definedName name="DIRECTO100">[44]APU!$U$6171</definedName>
    <definedName name="DIRECTO101">[44]APU!$U$6232</definedName>
    <definedName name="DIRECTO102">[44]APU!$U$6293</definedName>
    <definedName name="DIRECTO103">[44]APU!$U$6354</definedName>
    <definedName name="DIRECTO104">[44]APU!$U$6415</definedName>
    <definedName name="DIRECTO105">[44]APU!$U$6476</definedName>
    <definedName name="DIRECTO11">[44]APU!$U$742</definedName>
    <definedName name="DIRECTO12">[44]APU!$U$803</definedName>
    <definedName name="DIRECTO124">[44]APU!$U$7635</definedName>
    <definedName name="DIRECTO125">[44]APU!$U$7696</definedName>
    <definedName name="DIRECTO126">[44]APU!$U$7757</definedName>
    <definedName name="DIRECTO127">[44]APU!$U$7818</definedName>
    <definedName name="DIRECTO128">[44]APU!$U$7879</definedName>
    <definedName name="DIRECTO129">[44]APU!$U$7940</definedName>
    <definedName name="DIRECTO13">[44]APU!$U$864</definedName>
    <definedName name="DIRECTO130">[44]APU!$U$8001</definedName>
    <definedName name="DIRECTO131">[44]APU!$U$8062</definedName>
    <definedName name="DIRECTO132">[44]APU!$U$8123</definedName>
    <definedName name="DIRECTO133">[44]APU!$U$8184</definedName>
    <definedName name="DIRECTO134">[44]APU!$U$8245</definedName>
    <definedName name="DIRECTO14">[44]APU!$U$925</definedName>
    <definedName name="DIRECTO15">[44]APU!$U$986</definedName>
    <definedName name="DIRECTO16">[44]APU!$U$1047</definedName>
    <definedName name="DIRECTO17">[44]APU!$U$1108</definedName>
    <definedName name="DIRECTO18">[44]APU!$U$1169</definedName>
    <definedName name="DIRECTO2">[44]APU!$U$193</definedName>
    <definedName name="DIRECTO2.10">[44]APU!$U$14889</definedName>
    <definedName name="DIRECTO2.11">[44]APU!$U$14950</definedName>
    <definedName name="DIRECTO2.12">[44]APU!$U$15011</definedName>
    <definedName name="DIRECTO2.9">[44]APU!$U$11839</definedName>
    <definedName name="DIRECTO21">[44]APU!$U$1352</definedName>
    <definedName name="DIRECTO22">[44]APU!$U$1413</definedName>
    <definedName name="DIRECTO23">[44]APU!$U$1474</definedName>
    <definedName name="DIRECTO24">[44]APU!$U$1535</definedName>
    <definedName name="DIRECTO25">[44]APU!$U$1596</definedName>
    <definedName name="DIRECTO26">[44]APU!$U$1657</definedName>
    <definedName name="DIRECTO27">[44]APU!$U$1718</definedName>
    <definedName name="DIRECTO28">[44]APU!$U$1779</definedName>
    <definedName name="DIRECTO29">[44]APU!$U$1840</definedName>
    <definedName name="DIRECTO3">[44]APU!$U$254</definedName>
    <definedName name="DIRECTO3.15">[44]APU!$U$8667</definedName>
    <definedName name="DIRECTO3.16">[44]APU!$U$8728</definedName>
    <definedName name="DIRECTO3.17">[44]APU!$U$8789</definedName>
    <definedName name="DIRECTO3.18">[44]APU!$U$8850</definedName>
    <definedName name="DIRECTO3.19">[44]APU!$U$8911</definedName>
    <definedName name="DIRECTO3.20">[44]APU!$U$8972</definedName>
    <definedName name="DIRECTO3.21">[44]APU!$U$11961</definedName>
    <definedName name="DIRECTO3.22">[44]APU!$U$14523</definedName>
    <definedName name="DIRECTO3.23">[44]APU!$U$15133</definedName>
    <definedName name="DIRECTO3.24">[44]APU!$U$16292</definedName>
    <definedName name="DIRECTO3.25">[44]APU!$U$16353</definedName>
    <definedName name="DIRECTO3.26">[44]APU!$U$16414</definedName>
    <definedName name="DIRECTO3.27">[44]APU!$U$16475</definedName>
    <definedName name="DIRECTO3.28">[44]APU!$U$16536</definedName>
    <definedName name="DIRECTO30">[44]APU!$U$1901</definedName>
    <definedName name="DIRECTO31">[44]APU!$U$1962</definedName>
    <definedName name="DIRECTO32">[44]APU!$U$2023</definedName>
    <definedName name="DIRECTO33">[44]APU!$U$2084</definedName>
    <definedName name="DIRECTO34">[44]APU!$U$2145</definedName>
    <definedName name="DIRECTO35">[44]APU!$U$2206</definedName>
    <definedName name="DIRECTO36">[44]APU!$U$2267</definedName>
    <definedName name="DIRECTO37">[44]APU!$U$2328</definedName>
    <definedName name="DIRECTO38">[44]APU!$U$2389</definedName>
    <definedName name="DIRECTO39">[44]APU!$U$2450</definedName>
    <definedName name="DIRECTO4">[44]APU!$U$315</definedName>
    <definedName name="DIRECTO4.20">[44]APU!$U$9216</definedName>
    <definedName name="DIRECTO4.21">[44]APU!$U$9277</definedName>
    <definedName name="DIRECTO4.22">[44]APU!$U$9338</definedName>
    <definedName name="DIRECTO4.23">[44]APU!$U$9399</definedName>
    <definedName name="DIRECTO4.24">[44]APU!$U$9460</definedName>
    <definedName name="DIRECTO4.25">[44]APU!$U$9521</definedName>
    <definedName name="DIRECTO4.26">[44]APU!$U$9582</definedName>
    <definedName name="DIRECTO4.27">[44]APU!$U$9643</definedName>
    <definedName name="DIRECTO4.28">[44]APU!$U$9704</definedName>
    <definedName name="DIRECTO4.29">[44]APU!$U$9765</definedName>
    <definedName name="DIRECTO4.30">[44]APU!$U$9826</definedName>
    <definedName name="DIRECTO4.31">[44]APU!$U$9887</definedName>
    <definedName name="DIRECTO4.32">[44]APU!$U$9948</definedName>
    <definedName name="DIRECTO4.33">[44]APU!$U$10009</definedName>
    <definedName name="DIRECTO4.34">[44]APU!$U$10070</definedName>
    <definedName name="DIRECTO4.35">[44]APU!$U$11595</definedName>
    <definedName name="DIRECTO4.36">[44]APU!$U$11656</definedName>
    <definedName name="DIRECTO4.37">[44]APU!$U$15987</definedName>
    <definedName name="DIRECTO4.38">[44]APU!$U$15194</definedName>
    <definedName name="DIRECTO4.39">[44]APU!$U$14279</definedName>
    <definedName name="DIRECTO4.40">[44]APU!$U$14340</definedName>
    <definedName name="DIRECTO4.41">[44]APU!$U$14401</definedName>
    <definedName name="DIRECTO4.42">[44]APU!$U$14462</definedName>
    <definedName name="DIRECTO4.43">[44]APU!$U$14584</definedName>
    <definedName name="DIRECTO4.44">[44]APU!$U$16048</definedName>
    <definedName name="DIRECTO4.45">[44]APU!$U$16109</definedName>
    <definedName name="DIRECTO4.46">[44]APU!$U$14706</definedName>
    <definedName name="DIRECTO4.47">[44]APU!$U$15926</definedName>
    <definedName name="DIRECTO4.48">[44]APU!$U$16170</definedName>
    <definedName name="DIRECTO4.49">[44]APU!$U$16231</definedName>
    <definedName name="DIRECTO4.50">[44]APU!$U$16902</definedName>
    <definedName name="DIRECTO4.51">[44]APU!$U$17634</definedName>
    <definedName name="DIRECTO4.52">[44]APU!$U$17695</definedName>
    <definedName name="DIRECTO40">[44]APU!$U$2511</definedName>
    <definedName name="DIRECTO41">[44]APU!$U$2572</definedName>
    <definedName name="DIRECTO42">[44]APU!$U$2633</definedName>
    <definedName name="DIRECTO43">[44]APU!$U$2694</definedName>
    <definedName name="DIRECTO44">[44]APU!$U$2755</definedName>
    <definedName name="DIRECTO45">[44]APU!$U$2816</definedName>
    <definedName name="DIRECTO46">[44]APU!$U$2877</definedName>
    <definedName name="DIRECTO47">[44]APU!$U$2938</definedName>
    <definedName name="DIRECTO48">[44]APU!$U$2999</definedName>
    <definedName name="DIRECTO49">[44]APU!$U$3060</definedName>
    <definedName name="DIRECTO5">[44]APU!$U$376</definedName>
    <definedName name="DIRECTO5.100">[44]APU!$U$12449</definedName>
    <definedName name="DIRECTO5.101">[44]APU!$U$12510</definedName>
    <definedName name="DIRECTO5.104">[44]APU!$U$12571</definedName>
    <definedName name="DIRECTO5.105">[44]APU!$U$12632</definedName>
    <definedName name="DIRECTO5.106">[44]APU!$U$12693</definedName>
    <definedName name="DIRECTO5.107">[44]APU!$U$12754</definedName>
    <definedName name="DIRECTO5.108">[44]APU!$U$12815</definedName>
    <definedName name="DIRECTO5.109">[44]APU!$U$12876</definedName>
    <definedName name="DIRECTO5.111">[44]APU!$U$12937</definedName>
    <definedName name="DIRECTO5.112">[44]APU!$U$12998</definedName>
    <definedName name="DIRECTO5.113">[44]APU!$U$14767</definedName>
    <definedName name="DIRECTO5.114">[44]APU!$U$14828</definedName>
    <definedName name="DIRECTO5.115">[44]APU!$U$15072</definedName>
    <definedName name="DIRECTO5.53">[44]APU!$U$10131</definedName>
    <definedName name="DIRECTO5.54">[44]APU!$U$10192</definedName>
    <definedName name="DIRECTO5.55">[44]APU!$U$10253</definedName>
    <definedName name="DIRECTO5.56">[44]APU!$U$10314</definedName>
    <definedName name="DIRECTO5.57">[44]APU!$U$10375</definedName>
    <definedName name="DIRECTO5.58">[44]APU!$U$10436</definedName>
    <definedName name="DIRECTO5.59">[44]APU!$U$10497</definedName>
    <definedName name="DIRECTO5.60">[44]APU!$U$10558</definedName>
    <definedName name="DIRECTO5.61">[44]APU!$U$10619</definedName>
    <definedName name="DIRECTO5.62">[44]APU!$U$10680</definedName>
    <definedName name="DIRECTO5.63">[44]APU!$U$10741</definedName>
    <definedName name="DIRECTO5.64">[44]APU!$U$10802</definedName>
    <definedName name="DIRECTO5.65">[44]APU!$U$10863</definedName>
    <definedName name="DIRECTO5.66">[44]APU!$U$10924</definedName>
    <definedName name="DIRECTO5.67">[44]APU!$U$10985</definedName>
    <definedName name="DIRECTO5.68">[44]APU!$U$11046</definedName>
    <definedName name="DIRECTO5.69">[44]APU!$U$11107</definedName>
    <definedName name="DIRECTO5.70">[44]APU!$U$11168</definedName>
    <definedName name="DIRECTO5.71">[44]APU!$U$11229</definedName>
    <definedName name="DIRECTO5.72">[44]APU!$U$12022</definedName>
    <definedName name="DIRECTO5.73">[44]APU!$U$12083</definedName>
    <definedName name="DIRECTO5.74">[44]APU!$U$12144</definedName>
    <definedName name="DIRECTO5.77">[44]APU!$U$12205</definedName>
    <definedName name="DIRECTO5.78">[44]APU!$U$12327</definedName>
    <definedName name="DIRECTO5.79">[44]APU!$U$12388</definedName>
    <definedName name="DIRECTO5.80">[44]APU!$U$12266</definedName>
    <definedName name="DIRECTO5.82">[44]APU!$U$14035</definedName>
    <definedName name="DIRECTO5.83">[44]APU!$U$14096</definedName>
    <definedName name="DIRECTO5.84">[44]APU!$U$13364</definedName>
    <definedName name="DIRECTO5.85">[44]APU!$U$13425</definedName>
    <definedName name="DIRECTO5.86">[44]APU!$U$13486</definedName>
    <definedName name="DIRECTO5.87">[44]APU!$U$13547</definedName>
    <definedName name="DIRECTO5.88">[44]APU!$U$13608</definedName>
    <definedName name="DIRECTO5.89">[44]APU!$U$13669</definedName>
    <definedName name="DIRECTO5.90">[44]APU!$U$13730</definedName>
    <definedName name="DIRECTO5.91">[44]APU!$U$13791</definedName>
    <definedName name="DIRECTO5.92">[44]APU!$U$13852</definedName>
    <definedName name="DIRECTO5.93">[44]APU!$U$13913</definedName>
    <definedName name="DIRECTO5.94">[44]APU!$U$13974</definedName>
    <definedName name="DIRECTO5.95">[44]APU!$U$13059</definedName>
    <definedName name="DIRECTO5.96">[44]APU!$U$13120</definedName>
    <definedName name="DIRECTO5.97">[44]APU!$U$13181</definedName>
    <definedName name="DIRECTO5.98">[44]APU!$U$13242</definedName>
    <definedName name="DIRECTO5.99">[44]APU!$U$13303</definedName>
    <definedName name="DIRECTO50">[44]APU!$U$3121</definedName>
    <definedName name="DIRECTO51">[44]APU!$U$3182</definedName>
    <definedName name="DIRECTO52">[44]APU!$U$3243</definedName>
    <definedName name="DIRECTO53">[44]APU!$U$3304</definedName>
    <definedName name="DIRECTO54">[44]APU!$U$3365</definedName>
    <definedName name="DIRECTO55">[44]APU!$U$3426</definedName>
    <definedName name="DIRECTO56">[44]APU!$U$3487</definedName>
    <definedName name="DIRECTO57">[44]APU!$U$3548</definedName>
    <definedName name="DIRECTO58">[44]APU!$U$3609</definedName>
    <definedName name="DIRECTO59">[44]APU!$U$3670</definedName>
    <definedName name="DIRECTO6">[44]APU!$U$437</definedName>
    <definedName name="DIRECTO60">[44]APU!$U$3731</definedName>
    <definedName name="DIRECTO61">[44]APU!$U$3792</definedName>
    <definedName name="DIRECTO62">[44]APU!$U$3853</definedName>
    <definedName name="DIRECTO63">[44]APU!$U$3914</definedName>
    <definedName name="DIRECTO64">[44]APU!$U$3975</definedName>
    <definedName name="DIRECTO65">[44]APU!$U$4036</definedName>
    <definedName name="DIRECTO66">[44]APU!$U$4097</definedName>
    <definedName name="DIRECTO67">[44]APU!$U$4158</definedName>
    <definedName name="DIRECTO68">[44]APU!$U$4219</definedName>
    <definedName name="DIRECTO69">[44]APU!$U$4280</definedName>
    <definedName name="DIRECTO7">[44]APU!$U$498</definedName>
    <definedName name="DIRECTO7.12">[44]APU!$U$8305</definedName>
    <definedName name="DIRECTO7.13">[44]APU!$U$8366</definedName>
    <definedName name="DIRECTO7.14">[44]APU!$U$8427</definedName>
    <definedName name="DIRECTO7.15">[44]APU!$U$8488</definedName>
    <definedName name="DIRECTO7.16">[44]APU!$U$8606</definedName>
    <definedName name="DIRECTO7.17">[44]APU!$U$11290</definedName>
    <definedName name="DIRECTO7.18">[44]APU!$U$11351</definedName>
    <definedName name="DIRECTO7.19">[44]APU!$U$11412</definedName>
    <definedName name="DIRECTO7.20">[44]APU!$U$11473</definedName>
    <definedName name="DIRECTO7.21">[44]APU!$U$11534</definedName>
    <definedName name="DIRECTO7.22">[44]APU!$U$11717</definedName>
    <definedName name="DIRECTO7.23">[44]APU!$U$11778</definedName>
    <definedName name="DIRECTO7.24">[44]APU!$U$14645</definedName>
    <definedName name="DIRECTO7.25">[44]APU!$U$15255</definedName>
    <definedName name="DIRECTO7.26">[44]APU!$U$15316</definedName>
    <definedName name="DIRECTO7.27">[44]APU!$U$15377</definedName>
    <definedName name="DIRECTO7.28">[44]APU!$U$15438</definedName>
    <definedName name="DIRECTO7.29">[44]APU!$U$15499</definedName>
    <definedName name="DIRECTO7.30">[44]APU!$U$15560</definedName>
    <definedName name="DIRECTO7.31">[44]APU!$U$15621</definedName>
    <definedName name="DIRECTO7.32">[44]APU!$U$15682</definedName>
    <definedName name="DIRECTO7.33">[44]APU!$U$15743</definedName>
    <definedName name="DIRECTO7.34">[44]APU!$U$15804</definedName>
    <definedName name="DIRECTO7.35">[44]APU!$U$15865</definedName>
    <definedName name="DIRECTO7.36">[44]APU!$U$17085</definedName>
    <definedName name="DIRECTO7.37">[44]APU!$U$17268</definedName>
    <definedName name="DIRECTO7.38">[44]APU!$U$17207</definedName>
    <definedName name="DIRECTO7.39">[44]APU!$U$17390</definedName>
    <definedName name="DIRECTO7.40">[44]APU!$U$17451</definedName>
    <definedName name="DIRECTO7.41">[44]APU!$U$17512</definedName>
    <definedName name="DIRECTO7.42">[44]APU!$U$17146</definedName>
    <definedName name="DIRECTO7.43">[44]APU!$U$17573</definedName>
    <definedName name="DIRECTO7.44">[44]APU!$U$17329</definedName>
    <definedName name="DIRECTO70">[44]APU!$U$4341</definedName>
    <definedName name="DIRECTO71">[44]APU!$U$4402</definedName>
    <definedName name="DIRECTO72">[44]APU!$U$4463</definedName>
    <definedName name="DIRECTO73">[44]APU!$U$4524</definedName>
    <definedName name="DIRECTO74">[44]APU!$U$4585</definedName>
    <definedName name="DIRECTO75">[44]APU!$U$4646</definedName>
    <definedName name="DIRECTO76">[44]APU!$U$4707</definedName>
    <definedName name="DIRECTO77">[44]APU!$U$4768</definedName>
    <definedName name="DIRECTO78">[44]APU!$U$4829</definedName>
    <definedName name="DIRECTO79">[44]APU!$U$4890</definedName>
    <definedName name="DIRECTO8">[44]APU!$U$559</definedName>
    <definedName name="DIRECTO80">[44]APU!$U$4951</definedName>
    <definedName name="DIRECTO81">[44]APU!$U$5012</definedName>
    <definedName name="DIRECTO82">[44]APU!$U$5073</definedName>
    <definedName name="DIRECTO83">[44]APU!$U$5134</definedName>
    <definedName name="DIRECTO84">[44]APU!$U$5195</definedName>
    <definedName name="DIRECTO85">[44]APU!$U$5256</definedName>
    <definedName name="DIRECTO86">[44]APU!$U$5317</definedName>
    <definedName name="DIRECTO87">[44]APU!$U$5378</definedName>
    <definedName name="DIRECTO88">[44]APU!$U$5439</definedName>
    <definedName name="DIRECTO89">[44]APU!$U$5500</definedName>
    <definedName name="DIRECTO9">[44]APU!$U$620</definedName>
    <definedName name="DIRECTO9.1">[44]APU!$U$16597</definedName>
    <definedName name="DIRECTO9.2">[44]APU!$U$16658</definedName>
    <definedName name="DIRECTO9.3">[44]APU!$U$16719</definedName>
    <definedName name="DIRECTO9.4">[44]APU!$U$16780</definedName>
    <definedName name="DIRECTO9.5">[44]APU!$U$16841</definedName>
    <definedName name="DIRECTO90">[44]APU!$U$5561</definedName>
    <definedName name="DIRECTO91">[44]APU!$U$5622</definedName>
    <definedName name="DIRECTO92">[44]APU!$U$5683</definedName>
    <definedName name="DIRECTO93">[44]APU!$U$5744</definedName>
    <definedName name="DIRECTO94">[44]APU!$U$5805</definedName>
    <definedName name="DIRECTO95">[44]APU!$U$5866</definedName>
    <definedName name="DIRECTO96">[44]APU!$U$5927</definedName>
    <definedName name="DIRECTO97">[44]APU!$U$5988</definedName>
    <definedName name="DIRECTO98">[44]APU!$U$6049</definedName>
    <definedName name="DIRECTO99">[44]APU!$U$6110</definedName>
    <definedName name="DTCI">'[43]D. ENTRADA'!$D$5</definedName>
    <definedName name="DURACION">'[28]DATOS BASICOS'!$G$37*30</definedName>
    <definedName name="EF">[45]AIU!$A$1:$IU$4</definedName>
    <definedName name="eme">#NAME?</definedName>
    <definedName name="emergencia">[21]criterio!$B$99:$B$102</definedName>
    <definedName name="enaturales">[21]criterio!$B$86:$B$89</definedName>
    <definedName name="ENSAYOS_ESTUDIOS_Y_RENDERS">#REF!</definedName>
    <definedName name="entorno">[21]criterio!$B$57:$B$70</definedName>
    <definedName name="EQUIPO">[46]EQUIPOS!$A$1:$J$32000</definedName>
    <definedName name="EQUIPOS">#REF!</definedName>
    <definedName name="ES">#NAME?</definedName>
    <definedName name="ESTADO">#REF!</definedName>
    <definedName name="evento">[21]criterio!$B$209:$B$212</definedName>
    <definedName name="Excel_BuiltIn__FilterDatabase">[47]Presupuesto_Via_distribuidora!$A$9:$H$344</definedName>
    <definedName name="Excel_BuiltIn__FilterDatabase_2">'[48]Presup Av 1o de mayo con 73a '!$A$17:$N$110</definedName>
    <definedName name="Excel_BuiltIn_Print_Area">[47]Presupuesto_Via_distribuidora!$C$1:$H$344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">[47]Presupuesto_Via_distribuidora!$A$2:$IV$8</definedName>
    <definedName name="Excel_BuiltIn_Print_Titles_1_1_1_1">#REF!</definedName>
    <definedName name="Excel_BuiltIn_Print_Titles_3">'[49]COSTOS OFICINA'!#REF!</definedName>
    <definedName name="Excel_BuiltIn_Print_Titles_4">'[49]COSTOS CAMPAMENTO'!#REF!</definedName>
    <definedName name="FacMul">[50]FM!$I$60</definedName>
    <definedName name="FacMult" localSheetId="0">[50]Diseños!#REF!</definedName>
    <definedName name="FacMult">[50]Diseños!#REF!</definedName>
    <definedName name="FactorCostoPotencia">[39]Modelo!#REF!</definedName>
    <definedName name="FD">#NAME?</definedName>
    <definedName name="fds">[51]MEMORIAS!$H$5</definedName>
    <definedName name="FE">1.32</definedName>
    <definedName name="FEC.VER">'[43]D. ENTRADA'!$D$3</definedName>
    <definedName name="FECH">[23]DATOS!$D$6</definedName>
    <definedName name="Fecha">[37]Datos!$B$7</definedName>
    <definedName name="FECHA_ELABORACION">'[52]DATOS DE ENTRADA'!$C$13</definedName>
    <definedName name="ff">#NAME?</definedName>
    <definedName name="fg">#NAME?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INAL">[53]PRECIOS!$C$50:$C$75</definedName>
    <definedName name="FINANCIACION">#NAME?</definedName>
    <definedName name="FM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P_ADMINISTRATIVOS">[33]ENSAYOS!#REF!</definedName>
    <definedName name="FP_PROFESIONALES">#REF!</definedName>
    <definedName name="FP_PROMEDIO">#REF!</definedName>
    <definedName name="FP_TÉCNICOS">#REF!</definedName>
    <definedName name="FR">1.15</definedName>
    <definedName name="FS">1.32</definedName>
    <definedName name="fu">#NAME?</definedName>
    <definedName name="fuenteruido">[21]criterio!$B$77:$B$80</definedName>
    <definedName name="fuentesem">[21]criterio!$B$82:$B$84</definedName>
    <definedName name="GDFGDFDF">'[16]CIRCUITOS CODENSA'!#REF!</definedName>
    <definedName name="GDFGDFGDF">'[16]CIRCUITOS CODENSA'!#REF!</definedName>
    <definedName name="GENERAL">#REF!</definedName>
    <definedName name="GENERAL_EQ">#REF!</definedName>
    <definedName name="GENERAL_MO">#REF!</definedName>
    <definedName name="GG">'[16]CIRCUITOS CODENSA'!#REF!</definedName>
    <definedName name="GGG">#NAME?</definedName>
    <definedName name="GJ_CANT_A" hidden="1">'[54]PGJ-CANT ACAD'!A1</definedName>
    <definedName name="GJ_CANT_B" hidden="1">'[54]PGJ-CANT ACAD'!A1</definedName>
    <definedName name="GJ_CANT_C" hidden="1">'[54]PGJ-CANT ACAD'!A1</definedName>
    <definedName name="GJ_CANT_D" hidden="1">'[54]PGJ-CANT ACAD'!A1</definedName>
    <definedName name="GJ_CANT_E" hidden="1">'[54]PGJ-CANT ACAD'!A1</definedName>
    <definedName name="GJ_CANT_F" hidden="1">'[54]PGJ-CANT ACAD'!A1</definedName>
    <definedName name="GJ_CANT_G" hidden="1">'[54]PGJ-CANT ACAD'!A1</definedName>
    <definedName name="GJ_CANT_H" hidden="1">'[54]PGJ-CANT ACAD'!A1</definedName>
    <definedName name="GJ_CANT_I" hidden="1">'[54]PGJ-CANT ACAD'!A1</definedName>
    <definedName name="GJ_CANT_J" hidden="1">'[54]PGJ-CANT ACAD'!A1</definedName>
    <definedName name="GJ_CANT_K" hidden="1">'[54]PGJ-CANT ACAD'!A1</definedName>
    <definedName name="GJ_CANT_L" hidden="1">'[54]PGJ-CANT ACAD'!A1</definedName>
    <definedName name="GJ_CANT_M" hidden="1">'[54]PGJ-CANT ACAD'!A1</definedName>
    <definedName name="GJ_CANT_N" hidden="1">'[54]PGJ-CANT ACAD'!A1</definedName>
    <definedName name="GJ_CANT_O" hidden="1">'[54]PGJ-CANT ACAD'!A1</definedName>
    <definedName name="GJ_CANT_P" hidden="1">'[54]PGJ-CANT ACAD'!A1</definedName>
    <definedName name="_xlnm.Recorder">#REF!</definedName>
    <definedName name="GRAF" hidden="1">{#N/A,#N/A,FALSE,"SMT1";#N/A,#N/A,FALSE,"SMT2";#N/A,#N/A,FALSE,"Summary";#N/A,#N/A,FALSE,"Graphs";#N/A,#N/A,FALSE,"4 Panel"}</definedName>
    <definedName name="GRCHIS0599" hidden="1">{#N/A,#N/A,FALSE,"Costos Productos 6A";#N/A,#N/A,FALSE,"Costo Unitario Total H-94-12"}</definedName>
    <definedName name="hh">#NAME?</definedName>
    <definedName name="Hid">'[17]Interc de Hidr.'!$E$1:$E$65536</definedName>
    <definedName name="HISTORICO" hidden="1">{#N/A,#N/A,FALSE,"Costos Productos 6A";#N/A,#N/A,FALSE,"Costo Unitario Total H-94-12"}</definedName>
    <definedName name="HK">#NAME?</definedName>
    <definedName name="horat">'[55]Itemes Renovación'!#REF!</definedName>
    <definedName name="HSIT" hidden="1">{#N/A,#N/A,FALSE,"CIBHA05A";#N/A,#N/A,FALSE,"CIBHA05B"}</definedName>
    <definedName name="HTML_CodePage" hidden="1">1252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ID">#NAME?</definedName>
    <definedName name="IMPUESTOS">#REF!</definedName>
    <definedName name="incendio">[21]criterio!$B$18:$B$21</definedName>
    <definedName name="INDPYG9698" hidden="1">{#N/A,#N/A,FALSE,"Costos Productos 6A";#N/A,#N/A,FALSE,"Costo Unitario Total H-94-12"}</definedName>
    <definedName name="inf" localSheetId="0">#REF!</definedName>
    <definedName name="inf">#REF!</definedName>
    <definedName name="INFRA.">'[43]D. ENTRADA'!$D$4</definedName>
    <definedName name="INGREHIS" hidden="1">{#N/A,#N/A,FALSE,"CIBHA05A";#N/A,#N/A,FALSE,"CIBHA05B"}</definedName>
    <definedName name="INS.DES.URB">'[43]D. ENTRADA'!$D$2</definedName>
    <definedName name="INSU">[56]INSUMOS!$A$1:$E$65536</definedName>
    <definedName name="INSUMOS">[57]Insumos!$A$1:$A$65536</definedName>
    <definedName name="InTap">[17]Interc.tapones!$E$1:$E$65536</definedName>
    <definedName name="INTEGRAL">'[28]DATOS BASICOS'!$D$48</definedName>
    <definedName name="Interventor">[37]Datos!$B$5</definedName>
    <definedName name="IntVal">'[17]Interc.válv.'!$E$1:$E$65536</definedName>
    <definedName name="INV_11">'[58]PR 1'!$A$2:$N$655</definedName>
    <definedName name="IOPIOU" hidden="1">{#N/A,#N/A,FALSE,"Costos Productos 6A";#N/A,#N/A,FALSE,"Costo Unitario Total H-94-12"}</definedName>
    <definedName name="IOUHH">#NAME?</definedName>
    <definedName name="Item">[59]Item!$A$2:$D$213</definedName>
    <definedName name="Item_Ppto">#REF!</definedName>
    <definedName name="ITEM2.10">[44]APU!$E$14843</definedName>
    <definedName name="ITEM2.11">[44]APU!$E$14904</definedName>
    <definedName name="ITEM2.12">[44]APU!$E$14965</definedName>
    <definedName name="ITEM3.15">[44]APU!$E$8621</definedName>
    <definedName name="ITEM3.16">[44]APU!$E$8682</definedName>
    <definedName name="ITEM3.17">[44]APU!$E$8743</definedName>
    <definedName name="ITEM3.18">[44]APU!$E$8804</definedName>
    <definedName name="ITEM3.19">[44]APU!$E$8865</definedName>
    <definedName name="ITEM3.20">[44]APU!$E$8926</definedName>
    <definedName name="ITEM3.21">[44]APU!$E$11915</definedName>
    <definedName name="ITEM3.22">[44]APU!$E$14477</definedName>
    <definedName name="ITEM3.23">[44]APU!$E$15087</definedName>
    <definedName name="ITEM4.20">[44]APU!$E$9170</definedName>
    <definedName name="ITEM4.21">[44]APU!$E$9231</definedName>
    <definedName name="ITEM4.22">[44]APU!$E$9292</definedName>
    <definedName name="ITEM4.23">[44]APU!$E$9353</definedName>
    <definedName name="ITEM4.24">[44]APU!$E$9414</definedName>
    <definedName name="ITEM4.25">[44]APU!$E$9475</definedName>
    <definedName name="ITEM4.26">[44]APU!$E$9536</definedName>
    <definedName name="ITEM4.27">[44]APU!$E$9597</definedName>
    <definedName name="ITEM4.28">[44]APU!$E$9658</definedName>
    <definedName name="ITEM4.29">[44]APU!$E$9719</definedName>
    <definedName name="ITEM4.30">[44]APU!$E$9780</definedName>
    <definedName name="ITEM4.31">[44]APU!$E$9841</definedName>
    <definedName name="ITEM4.32">[44]APU!$E$9902</definedName>
    <definedName name="ITEM4.33">[44]APU!$E$9963</definedName>
    <definedName name="ITEM4.34">[44]APU!$E$10024</definedName>
    <definedName name="ITEM4.35">[44]APU!$E$11549</definedName>
    <definedName name="ITEM4.36">[44]APU!$E$11610</definedName>
    <definedName name="ITEM4.37">[44]APU!$E$15941</definedName>
    <definedName name="ITEM4.38">[44]APU!$E$15148</definedName>
    <definedName name="ITEM4.39">[44]APU!$E$14233</definedName>
    <definedName name="ITEM4.40">[44]APU!$E$14294</definedName>
    <definedName name="ITEM4.41">[44]APU!$E$14355</definedName>
    <definedName name="ITEM4.42">[44]APU!$E$14416</definedName>
    <definedName name="ITEM4.43">[44]APU!$E$14538</definedName>
    <definedName name="ITEM4.44">[44]APU!$E$16002</definedName>
    <definedName name="ITEM4.45">[44]APU!$E$16063</definedName>
    <definedName name="ITEM4.46">[44]APU!$E$14660</definedName>
    <definedName name="ITEM5.100">[44]APU!$E$12403</definedName>
    <definedName name="ITEM5.101">[44]APU!$E$12464</definedName>
    <definedName name="ITEM5.104">[44]APU!$E$12525</definedName>
    <definedName name="ITEM5.105">[44]APU!$E$12586</definedName>
    <definedName name="ITEM5.106">[44]APU!$E$12647</definedName>
    <definedName name="ITEM5.107">[44]APU!$E$12708</definedName>
    <definedName name="ITEM5.108">[44]APU!$E$12769</definedName>
    <definedName name="ITEM5.109">[44]APU!$E$12830</definedName>
    <definedName name="ITEM5.111">[44]APU!$E$12891</definedName>
    <definedName name="ITEM5.112">[44]APU!$E$12952</definedName>
    <definedName name="ITEM5.113">[44]APU!$E$14721</definedName>
    <definedName name="ITEM5.114">[44]APU!$E$14782</definedName>
    <definedName name="ITEM5.115">[44]APU!$E$15026</definedName>
    <definedName name="ITEM5.53">[44]APU!$E$10085</definedName>
    <definedName name="ITEM5.54">[44]APU!$E$10146</definedName>
    <definedName name="ITEM5.55">[44]APU!$E$10207</definedName>
    <definedName name="ITEM5.56">[44]APU!$E$10268</definedName>
    <definedName name="ITEM5.57">[44]APU!$E$10329</definedName>
    <definedName name="ITEM5.58">[44]APU!$E$10390</definedName>
    <definedName name="ITEM5.59">[44]APU!$E$10451</definedName>
    <definedName name="ITEM5.60">[44]APU!$E$10512</definedName>
    <definedName name="ITEM5.61">[44]APU!$E$10573</definedName>
    <definedName name="ITEM5.62">[44]APU!$E$10634</definedName>
    <definedName name="ITEM5.63">[44]APU!$E$10695</definedName>
    <definedName name="ITEM5.64">[44]APU!$E$10756</definedName>
    <definedName name="ITEM5.65">[44]APU!$E$10817</definedName>
    <definedName name="ITEM5.66">[44]APU!$E$10878</definedName>
    <definedName name="ITEM5.67">[44]APU!$E$10939</definedName>
    <definedName name="ITEM5.68">[44]APU!$E$11000</definedName>
    <definedName name="ITEM5.69">[44]APU!$E$11061</definedName>
    <definedName name="ITEM5.70">[44]APU!$E$11122</definedName>
    <definedName name="ITEM5.71">[44]APU!$E$11183</definedName>
    <definedName name="ITEM5.72">[44]APU!$E$11976</definedName>
    <definedName name="ITEM5.73">[44]APU!$E$12037</definedName>
    <definedName name="ITEM5.74">[44]APU!$E$12098</definedName>
    <definedName name="ITEM5.77">[44]APU!$E$12159</definedName>
    <definedName name="ITEM5.78">[44]APU!$E$12281</definedName>
    <definedName name="ITEM5.79">[44]APU!$E$12342</definedName>
    <definedName name="ITEM5.80">[44]APU!$E$12220</definedName>
    <definedName name="ITEM5.82">[44]APU!$E$13989</definedName>
    <definedName name="ITEM5.83">[44]APU!$E$14050</definedName>
    <definedName name="ITEM5.84">[44]APU!$E$13318</definedName>
    <definedName name="ITEM5.85">[44]APU!$E$13379</definedName>
    <definedName name="ITEM5.86">[44]APU!$E$13440</definedName>
    <definedName name="ITEM5.87">[44]APU!$E$13501</definedName>
    <definedName name="ITEM5.88">[44]APU!$E$13562</definedName>
    <definedName name="ITEM5.89">[44]APU!$E$13623</definedName>
    <definedName name="ITEM5.90">[44]APU!$E$13684</definedName>
    <definedName name="ITEM5.91">[44]APU!$E$13745</definedName>
    <definedName name="ITEM5.92">[44]APU!$E$13806</definedName>
    <definedName name="ITEM5.93">[44]APU!$E$13867</definedName>
    <definedName name="ITEM5.94">[44]APU!$E$13928</definedName>
    <definedName name="ITEM5.95">[44]APU!$E$13013</definedName>
    <definedName name="ITEM5.96">[44]APU!$E$13074</definedName>
    <definedName name="ITEM5.97">[44]APU!$E$13135</definedName>
    <definedName name="ITEM5.98">[44]APU!$E$13196</definedName>
    <definedName name="ITEM5.99">[44]APU!$E$13257</definedName>
    <definedName name="ITEM521">[42]ITEMS!$A$522</definedName>
    <definedName name="ITEM7.1">[44]APU!$E$7589</definedName>
    <definedName name="ITEM7.10">[44]APU!$E$8138</definedName>
    <definedName name="ITEM7.11">[44]APU!$E$8199</definedName>
    <definedName name="ITEM7.12">[44]APU!$E$8259</definedName>
    <definedName name="ITEM7.13">[44]APU!$E$8320</definedName>
    <definedName name="ITEM7.14">[44]APU!$E$8381</definedName>
    <definedName name="ITEM7.15">[44]APU!$E$8442</definedName>
    <definedName name="ITEM7.16">[44]APU!$E$8560</definedName>
    <definedName name="ITEM7.17">[44]APU!$E$11244</definedName>
    <definedName name="ITEM7.18">[44]APU!$E$11305</definedName>
    <definedName name="ITEM7.19">[44]APU!$E$11366</definedName>
    <definedName name="ITEM7.2">[44]APU!$E$7650</definedName>
    <definedName name="ITEM7.20">[44]APU!$E$11427</definedName>
    <definedName name="ITEM7.21">[44]APU!$E$11488</definedName>
    <definedName name="ITEM7.22">[44]APU!$E$11671</definedName>
    <definedName name="ITEM7.23">[44]APU!$E$11732</definedName>
    <definedName name="ITEM7.24">[44]APU!$E$14599</definedName>
    <definedName name="ITEM7.25">[44]APU!$E$15209</definedName>
    <definedName name="ITEM7.26">[44]APU!$E$15270</definedName>
    <definedName name="ITEM7.27">[44]APU!$E$15331</definedName>
    <definedName name="ITEM7.28">[44]APU!$E$15392</definedName>
    <definedName name="ITEM7.29">[44]APU!$E$15453</definedName>
    <definedName name="ITEM7.3">[44]APU!$E$7711</definedName>
    <definedName name="ITEM7.30">[44]APU!$E$15514</definedName>
    <definedName name="ITEM7.31">[44]APU!$E$15575</definedName>
    <definedName name="ITEM7.32">[44]APU!$E$15636</definedName>
    <definedName name="ITEM7.33">[44]APU!$E$15697</definedName>
    <definedName name="ITEM7.34">[44]APU!$E$15758</definedName>
    <definedName name="ITEM7.35">[44]APU!$E$15819</definedName>
    <definedName name="ITEM7.4">[44]APU!$E$7772</definedName>
    <definedName name="ITEM7.5">[44]APU!$E$7833</definedName>
    <definedName name="ITEM7.6">[44]APU!$E$7894</definedName>
    <definedName name="ITEM7.7">[44]APU!$E$7955</definedName>
    <definedName name="ITEM7.8">[44]APU!$E$8016</definedName>
    <definedName name="ITEM7.9">[44]APU!$E$8077</definedName>
    <definedName name="IVA_UTIL">[23]DATOS!$D$11</definedName>
    <definedName name="jj">#NAME?</definedName>
    <definedName name="JOHNNY">#NAME?</definedName>
    <definedName name="Jornal">[25]Jornal!$A$12:$I$31</definedName>
    <definedName name="jul" hidden="1">#REF!</definedName>
    <definedName name="jun" hidden="1">[18]DATOS!#REF!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l">#NAME?</definedName>
    <definedName name="legal">[21]criterio!$B$116:$B$119</definedName>
    <definedName name="LISTADO_INSUMOS">#REF!</definedName>
    <definedName name="ListaItem">#REF!</definedName>
    <definedName name="ListaUni">[60]TOTALES!$D$7:$D$654</definedName>
    <definedName name="LOCA" localSheetId="0">[61]!absc</definedName>
    <definedName name="LOCA">[61]!absc</definedName>
    <definedName name="LOCA1" localSheetId="0">[29]!absc</definedName>
    <definedName name="LOCA1">[29]!absc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[34]Datos!$B$8:$B$27</definedName>
    <definedName name="LOGO">#NAME?</definedName>
    <definedName name="LongEP">'[62]Ppto Alt 1'!#REF!</definedName>
    <definedName name="LOT" hidden="1">{#N/A,#N/A,FALSE,"SMT1";#N/A,#N/A,FALSE,"SMT2";#N/A,#N/A,FALSE,"Summary";#N/A,#N/A,FALSE,"Graphs";#N/A,#N/A,FALSE,"4 Panel"}</definedName>
    <definedName name="LP">'[16]CIRCUITOS CODENSA'!#REF!</definedName>
    <definedName name="LUGAR">'[63]MI-FA-16 GESTION DE HALLAZGOS'!#REF!</definedName>
    <definedName name="MAL" localSheetId="0">'[64]Estado Resumen'!#REF!&lt;2.5</definedName>
    <definedName name="MAL">'[64]Estado Resumen'!#REF!&lt;2.5</definedName>
    <definedName name="MALO" localSheetId="0">'[65]ESTADO VÍA-CRIT.TECNICO'!#REF!&lt;2.5</definedName>
    <definedName name="MALO">'[65]ESTADO VÍA-CRIT.TECNICO'!#REF!&lt;2.5</definedName>
    <definedName name="mantenimiento">'[31]COSTOS OFICINA'!#REF!</definedName>
    <definedName name="materiales">[66]Materiales!$A$2:$D$1190</definedName>
    <definedName name="may" hidden="1">[18]DATOS!#REF!</definedName>
    <definedName name="MEDIDAS">[67]PRECIOS!$B$56:$B$66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RO2">[34]Datos!$F$78:$F$82</definedName>
    <definedName name="METROL">[34]Datos!$F$67:$F$71</definedName>
    <definedName name="MLKJ" hidden="1">{#N/A,#N/A,FALSE,"Costos Productos 6A";#N/A,#N/A,FALSE,"Costo Unitario Total H-94-12"}</definedName>
    <definedName name="MO">'[16]CIRCUITOS CODENSA'!#REF!</definedName>
    <definedName name="n" hidden="1">{"EVA",#N/A,FALSE,"SMT2";#N/A,#N/A,FALSE,"Summary";#N/A,#N/A,FALSE,"Graphs";#N/A,#N/A,FALSE,"4 Panel"}</definedName>
    <definedName name="nnn" hidden="1">{#N/A,#N/A,FALSE,"SMT1";#N/A,#N/A,FALSE,"SMT2";#N/A,#N/A,FALSE,"Summary";#N/A,#N/A,FALSE,"Graphs";#N/A,#N/A,FALSE,"4 Panel"}</definedName>
    <definedName name="NO">#NAME?</definedName>
    <definedName name="NºCONTRATO">[34]Datos!$C$3:$C$5</definedName>
    <definedName name="noemi" hidden="1">{#N/A,#N/A,FALSE,"Costos Productos 6A";#N/A,#N/A,FALSE,"Costo Unitario Total H-94-12"}</definedName>
    <definedName name="NOMBRE">[34]Datos!$B$38:$B$65</definedName>
    <definedName name="NP">#REF!</definedName>
    <definedName name="NUEVO">#REF!</definedName>
    <definedName name="NUNI">#REF!</definedName>
    <definedName name="OBJ.LIC">'[43]D. ENTRADA'!$D$7</definedName>
    <definedName name="Obra">[37]Datos!$B$1</definedName>
    <definedName name="obser">[68]BD_SITP_08!$AP:$AV</definedName>
    <definedName name="oficial" hidden="1">{#N/A,#N/A,FALSE,"CIBHA05A";#N/A,#N/A,FALSE,"CIBHA05B"}</definedName>
    <definedName name="OFICINA">#REF!</definedName>
    <definedName name="ORIGEN">'[63]MI-FA-16 GESTION DE HALLAZGOS'!#REF!</definedName>
    <definedName name="Pal_Workbook_GUID" hidden="1">"B6YKQH33T1DYB4UHII991DC4"</definedName>
    <definedName name="PB">'[16]CIRCUITOS CODENSA'!#REF!</definedName>
    <definedName name="PEPE">#NAME?</definedName>
    <definedName name="personal">[21]criterio!$B$108:$B$110</definedName>
    <definedName name="PISOS">[67]PRECIOS!$D$56:$D$64</definedName>
    <definedName name="PLAZO">'[33]AIU- PROPUESTO'!$C$15</definedName>
    <definedName name="PPT" hidden="1">#REF!</definedName>
    <definedName name="PPtoNorte">#REF!</definedName>
    <definedName name="precio2">#REF!</definedName>
    <definedName name="PrecioS">#REF!</definedName>
    <definedName name="Prest.">1.75</definedName>
    <definedName name="Prestaciones">[69]Datos!$B$14</definedName>
    <definedName name="PRINT_AREA">#N/A</definedName>
    <definedName name="PRINT_AREA_MI">#N/A</definedName>
    <definedName name="PRINT_TITLES">#N/A</definedName>
    <definedName name="PRINT_TITLES_MI">#N/A</definedName>
    <definedName name="procedimientos">[21]criterio!$B$104:$B$106</definedName>
    <definedName name="PROFESIONALES">#REF!</definedName>
    <definedName name="programainv">#NAME?</definedName>
    <definedName name="PROP">[23]DATOS!$D$7</definedName>
    <definedName name="proyeccióningresos" hidden="1">{"EVA",#N/A,FALSE,"SMT2";#N/A,#N/A,FALSE,"Summary";#N/A,#N/A,FALSE,"Graphs";#N/A,#N/A,FALSE,"4 Panel"}</definedName>
    <definedName name="puntovertido">[21]criterio!$B$49:$B$55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EFDEDFEW3E">'[16]CIRCUITOS CODENSA'!#REF!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we" hidden="1">#REF!</definedName>
    <definedName name="QWERTY">#NAME?</definedName>
    <definedName name="receptores">[21]criterio!$B$72:$B$75</definedName>
    <definedName name="REG">'[64]Estado Resumen'!XFC1&gt;2.5</definedName>
    <definedName name="regional">[32]CARRETERAS!$A$2</definedName>
    <definedName name="REGULAR">'[65]ESTADO VÍA-CRIT.TECNICO'!XFC1&gt;2.5</definedName>
    <definedName name="REICIO">#NAME?</definedName>
    <definedName name="reinicio">#NAME?</definedName>
    <definedName name="relaciones">[21]criterio!$B$214:$B$218</definedName>
    <definedName name="residente">'[32]GENERALIDADES '!$E$9</definedName>
    <definedName name="residuos">[21]criterio!$B$29:$B$32</definedName>
    <definedName name="RESU">#REF!</definedName>
    <definedName name="retosplantas" hidden="1">{"EVA",#N/A,FALSE,"SMT2";#N/A,#N/A,FALSE,"Summary";#N/A,#N/A,FALSE,"Graphs";#N/A,#N/A,FALSE,"4 Panel"}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" hidden="1">[70]DATOS!#REF!</definedName>
    <definedName name="ruidocem">[21]criterio!$B$204:$B$207</definedName>
    <definedName name="s" hidden="1">{#N/A,#N/A,FALSE,"CIBHA05A";#N/A,#N/A,FALSE,"CIBHA05B"}</definedName>
    <definedName name="S12EQ3R4R324R">[71]RESUM96!#REF!</definedName>
    <definedName name="salarios">#NAME?</definedName>
    <definedName name="SALARIOS_SDIS">'[33]SALARIOS Y CLASIFICACIÓN SDIS'!$B$5:$E$68</definedName>
    <definedName name="salmin" localSheetId="0">#REF!</definedName>
    <definedName name="salmin">#REF!</definedName>
    <definedName name="sanitario">[21]criterio!$B$23:$B$27</definedName>
    <definedName name="SB_ADMINISTRATIVOS">[33]ENSAYOS!#REF!</definedName>
    <definedName name="SB_PROFESIONALES">#REF!</definedName>
    <definedName name="SB_TÉCNICOS">#REF!</definedName>
    <definedName name="SERO">#NAME?</definedName>
    <definedName name="SF">'[16]CIRCUITOS CODENSA'!#REF!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">#NAME?</definedName>
    <definedName name="SISISIS">#NAME?</definedName>
    <definedName name="SJ">'[16]CIRCUITOS CODENSA'!#REF!</definedName>
    <definedName name="SM">'[16]CIRCUITOS CODENSA'!#REF!</definedName>
    <definedName name="SMLMV">'[72]F.M.'!$C$3</definedName>
    <definedName name="smmlv" localSheetId="0">'[24]AIU Obra 1'!$I$2</definedName>
    <definedName name="SMMV">'[28]DATOS BASICOS'!$D$44</definedName>
    <definedName name="SS">#NAME?</definedName>
    <definedName name="SSSS">#NAME?</definedName>
    <definedName name="SU">'[16]CIRCUITOS CODENSA'!#REF!</definedName>
    <definedName name="SUB.GER">'[43]D. ENTRADA'!$C$4</definedName>
    <definedName name="SUBA">'[73]SUB APU'!$A$1:$D$65536</definedName>
    <definedName name="SUBTRANS">'[28]DATOS BASICOS'!$D$46</definedName>
    <definedName name="suma">[74]Hoja1!$F$60</definedName>
    <definedName name="sw">#NAME?</definedName>
    <definedName name="TARIFAS">[75]TARIFAS!$A$1:$F$52</definedName>
    <definedName name="TE">'[16]CIRCUITOS CODENSA'!#REF!</definedName>
    <definedName name="TÉCNICOS">#REF!</definedName>
    <definedName name="tejec" localSheetId="0">'[24]AIU Obra 1'!$J$4</definedName>
    <definedName name="tejec">#REF!</definedName>
    <definedName name="TER">#NAME?</definedName>
    <definedName name="TERM">#NAME?</definedName>
    <definedName name="TÉRMINOS">#NAME?</definedName>
    <definedName name="TIPODEVÍA">[34]Datos!$B$30:$B$35</definedName>
    <definedName name="tobra" localSheetId="0">'[24]AIU Obra 1'!$K$4</definedName>
    <definedName name="tobra">#REF!</definedName>
    <definedName name="TOT.FRENTES">'[43]D. ENTRADA'!$O$8</definedName>
    <definedName name="TOTAL_COSTEO">#REF!</definedName>
    <definedName name="TOTAL_ENSAYOS_Y_OTROS">#REF!</definedName>
    <definedName name="TOTAL_EQUIPOS_Y_OFICINA">#REF!</definedName>
    <definedName name="Total_Kilometro_típico_aereo_11.4_kV">'[76]c2.5y2.6'!#REF!</definedName>
    <definedName name="Total_Kilometro_típico_aereo_34.5_kV">'[76]c2.5y2.6'!#REF!</definedName>
    <definedName name="Total_Kilometro_típico_aereo_rural_11.4kV">'[76]c2.5y2.6'!#REF!</definedName>
    <definedName name="Total_Kilometro_típico_aereo_rural_34.5kV">'[76]c2.5y2.6'!#REF!</definedName>
    <definedName name="Total_Kilometro_típico_subterraneo_11.4_kV">'[76]c2.5y2.6'!#REF!</definedName>
    <definedName name="Total_Kilometro_típico_subterraneo_34.5_kV">'[76]c2.5y2.6'!#REF!</definedName>
    <definedName name="TOTAL_SALARIOS_BÁSICOS">#REF!</definedName>
    <definedName name="TRM">'[28]DATOS BASICOS'!$D$33</definedName>
    <definedName name="TU">'[16]CIRCUITOS CODENSA'!#REF!</definedName>
    <definedName name="UM">'[16]CIRCUITOS CODENSA'!#REF!</definedName>
    <definedName name="UND">[34]Datos!$F$87:$F$99</definedName>
    <definedName name="UNIDAD1">[41]ITEMS!$C$2</definedName>
    <definedName name="UNIDAD521">[42]ITEMS!$C$522</definedName>
    <definedName name="uno">#NAME?</definedName>
    <definedName name="UPZ">[34]Datos!$B$68:$B$179</definedName>
    <definedName name="uriel">#NAME?</definedName>
    <definedName name="US">'[16]CIRCUITOS CODENSA'!#REF!</definedName>
    <definedName name="VALIDACIONES" hidden="1">{#N/A,#N/A,FALSE,"Costos Productos 6A";#N/A,#N/A,FALSE,"Costo Unitario Total H-94-12"}</definedName>
    <definedName name="VALOR_PARCIAL_EQUIPOS">[33]ENSAYOS!#REF!</definedName>
    <definedName name="VALOR_PARCIAL_OFICINA">[33]ENSAYOS!#REF!</definedName>
    <definedName name="Var">[17]Varios.!$E$1:$E$65536</definedName>
    <definedName name="variacion">[25]Datos!$B$8</definedName>
    <definedName name="VE">'[16]CIRCUITOS CODENSA'!#REF!</definedName>
    <definedName name="vertidos">[21]criterio!$B$43:$B$47</definedName>
    <definedName name="VEX" hidden="1">{#N/A,#N/A,FALSE,"Costos Productos 6A";#N/A,#N/A,FALSE,"Costo Unitario Total H-94-12"}</definedName>
    <definedName name="vrbase" localSheetId="0">'[24]AIU Obra 1'!$J$3</definedName>
    <definedName name="vrbase">#REF!</definedName>
    <definedName name="vrcto" localSheetId="0">'[24]AIU Obra 1'!$K$3</definedName>
    <definedName name="vrcto">#REF!</definedName>
    <definedName name="vrcto1" localSheetId="0">#REF!</definedName>
    <definedName name="vrcto1">#REF!</definedName>
    <definedName name="vsdgfsd" hidden="1">{"EVA",#N/A,FALSE,"SMT2";#N/A,#N/A,FALSE,"Summary";#N/A,#N/A,FALSE,"Graphs";#N/A,#N/A,FALSE,"4 Panel"}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vvvv" hidden="1">{#N/A,#N/A,FALSE,"Costos Productos 6A";#N/A,#N/A,FALSE,"Costo Unitario Total H-94-12"}</definedName>
    <definedName name="WDWEFDEWF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X">#NAME?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_086A872D_15DF_436A_8459_CE22F6819FF4_.wvu.Rows" hidden="1">[15]Presentacion!#REF!</definedName>
    <definedName name="Z_D55C8B2E_861A_459E_9D09_3AF38A1DE99E_.wvu.Rows" hidden="1">[15]Presentacion!#REF!</definedName>
    <definedName name="Z_F540D718_D9AA_403F_AE49_60D937FD77E5_.wvu.Rows" hidden="1">[15]Presentacion!#REF!</definedName>
    <definedName name="ZSDFGSERGASDGF" hidden="1">{"EVA",#N/A,FALSE,"SMT2";#N/A,#N/A,FALSE,"Summary";#N/A,#N/A,FALSE,"Graphs";#N/A,#N/A,FALSE,"4 Panel"}</definedName>
    <definedName name="zx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8" i="1" l="1"/>
  <c r="F62" i="1"/>
  <c r="F61" i="1"/>
  <c r="J61" i="1" s="1"/>
  <c r="I61" i="1" s="1"/>
  <c r="K61" i="1" s="1"/>
  <c r="J57" i="1"/>
  <c r="I57" i="1"/>
  <c r="K57" i="1" s="1"/>
  <c r="S55" i="1"/>
  <c r="O55" i="1"/>
  <c r="U54" i="1"/>
  <c r="V54" i="1" s="1"/>
  <c r="J54" i="1" s="1"/>
  <c r="I54" i="1" s="1"/>
  <c r="K54" i="1" s="1"/>
  <c r="S54" i="1"/>
  <c r="O54" i="1"/>
  <c r="S53" i="1"/>
  <c r="O53" i="1"/>
  <c r="S52" i="1"/>
  <c r="O52" i="1"/>
  <c r="Q51" i="1"/>
  <c r="U52" i="1" s="1"/>
  <c r="V52" i="1" s="1"/>
  <c r="J52" i="1" s="1"/>
  <c r="K51" i="1"/>
  <c r="K47" i="1"/>
  <c r="I47" i="1"/>
  <c r="I46" i="1"/>
  <c r="K46" i="1" s="1"/>
  <c r="I45" i="1"/>
  <c r="J45" i="1" s="1"/>
  <c r="I44" i="1"/>
  <c r="K44" i="1" s="1"/>
  <c r="K43" i="1"/>
  <c r="I43" i="1"/>
  <c r="K42" i="1"/>
  <c r="I41" i="1"/>
  <c r="J41" i="1" s="1"/>
  <c r="K40" i="1"/>
  <c r="I39" i="1"/>
  <c r="J39" i="1" s="1"/>
  <c r="I38" i="1"/>
  <c r="K38" i="1" s="1"/>
  <c r="K37" i="1"/>
  <c r="J37" i="1"/>
  <c r="I36" i="1"/>
  <c r="J36" i="1" s="1"/>
  <c r="I35" i="1"/>
  <c r="K35" i="1" s="1"/>
  <c r="I30" i="1"/>
  <c r="K30" i="1" s="1"/>
  <c r="K29" i="1"/>
  <c r="J29" i="1"/>
  <c r="I29" i="1"/>
  <c r="I28" i="1"/>
  <c r="J28" i="1" s="1"/>
  <c r="K23" i="1"/>
  <c r="J23" i="1"/>
  <c r="K22" i="1"/>
  <c r="J22" i="1"/>
  <c r="I21" i="1"/>
  <c r="K21" i="1" s="1"/>
  <c r="K20" i="1"/>
  <c r="I20" i="1"/>
  <c r="K19" i="1"/>
  <c r="J19" i="1"/>
  <c r="K18" i="1"/>
  <c r="J18" i="1"/>
  <c r="K17" i="1"/>
  <c r="J17" i="1"/>
  <c r="I17" i="1"/>
  <c r="I16" i="1"/>
  <c r="J16" i="1" s="1"/>
  <c r="K15" i="1"/>
  <c r="J15" i="1"/>
  <c r="I14" i="1"/>
  <c r="K14" i="1" s="1"/>
  <c r="I13" i="1"/>
  <c r="K13" i="1" s="1"/>
  <c r="K12" i="1"/>
  <c r="J12" i="1"/>
  <c r="K66" i="1" s="1"/>
  <c r="K6" i="1"/>
  <c r="J6" i="1"/>
  <c r="J60" i="1" s="1"/>
  <c r="I60" i="1" s="1"/>
  <c r="K60" i="1" s="1"/>
  <c r="J5" i="1"/>
  <c r="K26" i="1" l="1"/>
  <c r="K50" i="1"/>
  <c r="I52" i="1"/>
  <c r="K36" i="1"/>
  <c r="J30" i="1"/>
  <c r="K41" i="1"/>
  <c r="U51" i="1"/>
  <c r="V51" i="1" s="1"/>
  <c r="J14" i="1"/>
  <c r="I24" i="1"/>
  <c r="J42" i="1"/>
  <c r="J46" i="1"/>
  <c r="J58" i="1"/>
  <c r="I58" i="1" s="1"/>
  <c r="K58" i="1" s="1"/>
  <c r="J13" i="1"/>
  <c r="K10" i="1" s="1"/>
  <c r="K45" i="1"/>
  <c r="I31" i="1"/>
  <c r="U53" i="1"/>
  <c r="V53" i="1" s="1"/>
  <c r="J53" i="1" s="1"/>
  <c r="I53" i="1" s="1"/>
  <c r="K53" i="1" s="1"/>
  <c r="J38" i="1"/>
  <c r="J62" i="1"/>
  <c r="I62" i="1" s="1"/>
  <c r="K62" i="1" s="1"/>
  <c r="J20" i="1"/>
  <c r="J43" i="1"/>
  <c r="J47" i="1"/>
  <c r="U55" i="1"/>
  <c r="V55" i="1" s="1"/>
  <c r="J55" i="1" s="1"/>
  <c r="I55" i="1" s="1"/>
  <c r="K55" i="1" s="1"/>
  <c r="J59" i="1"/>
  <c r="I59" i="1" s="1"/>
  <c r="K59" i="1" s="1"/>
  <c r="K16" i="1"/>
  <c r="J21" i="1"/>
  <c r="K28" i="1"/>
  <c r="J35" i="1"/>
  <c r="K33" i="1" s="1"/>
  <c r="K39" i="1"/>
  <c r="J44" i="1"/>
  <c r="J56" i="1"/>
  <c r="I56" i="1" s="1"/>
  <c r="K56" i="1" s="1"/>
  <c r="I48" i="1"/>
  <c r="K48" i="1" s="1"/>
  <c r="J40" i="1"/>
  <c r="K31" i="1" l="1"/>
  <c r="J31" i="1"/>
  <c r="J24" i="1"/>
  <c r="K24" i="1"/>
  <c r="I63" i="1"/>
  <c r="K52" i="1"/>
  <c r="J48" i="1"/>
  <c r="I69" i="1" l="1"/>
  <c r="K69" i="1" s="1"/>
  <c r="K63" i="1"/>
  <c r="J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Murillo Heredia</author>
  </authors>
  <commentList>
    <comment ref="I20" authorId="0" shapeId="0" xr:uid="{FF1E39E5-6D68-4BF1-849D-42A164C30F3A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  <comment ref="I21" authorId="0" shapeId="0" xr:uid="{2AE8D14A-D0D3-4EFE-94C5-678A28AB4DCD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  <comment ref="F60" authorId="0" shapeId="0" xr:uid="{BEB8CE1B-2E8D-4BAE-9DB9-FF181DA56F5E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05-2025</t>
        </r>
      </text>
    </comment>
    <comment ref="F61" authorId="0" shapeId="0" xr:uid="{89A7D1C9-0D5E-4692-BB3E-C1DFBA89E1D9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</commentList>
</comments>
</file>

<file path=xl/sharedStrings.xml><?xml version="1.0" encoding="utf-8"?>
<sst xmlns="http://schemas.openxmlformats.org/spreadsheetml/2006/main" count="124" uniqueCount="103">
  <si>
    <t>CAJA DE VIVIENDA POPULAR</t>
  </si>
  <si>
    <t>Dirección de Mejoramiento de Barrios</t>
  </si>
  <si>
    <t>INTERVENTORÍA TÉCNICA, ADMINISTRATIVA, JURÍDICA, SOCIAL, AMBIENTAL Y SSTMA AL CONTRATO DE OBRAS DE MEJORAMIENTO DE BARRIOS PRIORIZADAS INCLUIDO EL ACOMPAÑAMIENTO Y GESTIÓN SOCIAL NECESARIOS, EN LA LOCALIDAD DE SUBA DE LA CIUDAD DE BOGOTÁ</t>
  </si>
  <si>
    <t xml:space="preserve">FACTOR MULTIPLICADOR </t>
  </si>
  <si>
    <t>Costo Bruto Personal</t>
  </si>
  <si>
    <r>
      <rPr>
        <b/>
        <sz val="10"/>
        <rFont val="Arial"/>
        <family val="2"/>
      </rPr>
      <t>2025</t>
    </r>
    <r>
      <rPr>
        <b/>
        <sz val="11"/>
        <rFont val="Arial"/>
        <family val="2"/>
      </rPr>
      <t xml:space="preserve">
s.m.m.l.v</t>
    </r>
  </si>
  <si>
    <t>Total Antes de IVA</t>
  </si>
  <si>
    <t>CONCEPTO</t>
  </si>
  <si>
    <t>%</t>
  </si>
  <si>
    <t>Valor en $</t>
  </si>
  <si>
    <t>p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</si>
  <si>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</si>
  <si>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</si>
  <si>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</si>
  <si>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</si>
  <si>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</si>
  <si>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</si>
  <si>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</si>
  <si>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</si>
  <si>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</si>
  <si>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</si>
  <si>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</si>
  <si>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1,2 =</t>
  </si>
  <si>
    <t>1.5.</t>
  </si>
  <si>
    <t>Vacaciones</t>
  </si>
  <si>
    <t xml:space="preserve"> ÷ 12  ÷ 2 =</t>
  </si>
  <si>
    <t>1.6.</t>
  </si>
  <si>
    <t>Seguridad Social (salud + pensión)</t>
  </si>
  <si>
    <t>1.7.</t>
  </si>
  <si>
    <t>Caja de Compensación Familiar</t>
  </si>
  <si>
    <t>1.8.</t>
  </si>
  <si>
    <t>ARL  (Nivel de rieso V)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</si>
  <si>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</si>
  <si>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</si>
  <si>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</si>
  <si>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</si>
  <si>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</si>
  <si>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</si>
  <si>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</si>
  <si>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</si>
  <si>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</si>
  <si>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</si>
  <si>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</si>
  <si>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</si>
  <si>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</si>
  <si>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</si>
  <si>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</si>
  <si>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</si>
  <si>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</si>
  <si>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</si>
  <si>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</si>
  <si>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</si>
  <si>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</si>
  <si>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</si>
  <si>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</si>
  <si>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</si>
  <si>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</si>
  <si>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</si>
  <si>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</si>
  <si>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</si>
  <si>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</si>
  <si>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</si>
  <si>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</si>
  <si>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</si>
  <si>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</si>
  <si>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</si>
  <si>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</si>
  <si>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</si>
  <si>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</si>
  <si>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</si>
  <si>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</si>
  <si>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</si>
  <si>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3.12.</t>
  </si>
  <si>
    <t>Correo y otros</t>
  </si>
  <si>
    <t>3.13.</t>
  </si>
  <si>
    <t>Gastos de Representación</t>
  </si>
  <si>
    <t>4.</t>
  </si>
  <si>
    <t>Costos Directos no Reembolsables</t>
  </si>
  <si>
    <t>%Amparo</t>
  </si>
  <si>
    <t>Vr. Incluido IVA</t>
  </si>
  <si>
    <t>Vigencia</t>
  </si>
  <si>
    <t>Tasa</t>
  </si>
  <si>
    <t>Valor Prima</t>
  </si>
  <si>
    <t>Costo Póliza</t>
  </si>
  <si>
    <t>Poliza de Calidad</t>
  </si>
  <si>
    <t>60m</t>
  </si>
  <si>
    <t>Póliza Cumplimiento</t>
  </si>
  <si>
    <t>t + 6m</t>
  </si>
  <si>
    <t>Póliza Salarios y prestaciones Sociales</t>
  </si>
  <si>
    <t>t + 36m</t>
  </si>
  <si>
    <t>Responsabilidad Civil extracontractual</t>
  </si>
  <si>
    <t>t + 0m</t>
  </si>
  <si>
    <t>Estampilla Universidad Pedagógica</t>
  </si>
  <si>
    <t>del CCTO (antes IVA)</t>
  </si>
  <si>
    <t>Estampilla U. Francisco José de Caldas</t>
  </si>
  <si>
    <t>Estampilla Pro-Adulto Mayor</t>
  </si>
  <si>
    <t>Estampilla Procultura</t>
  </si>
  <si>
    <t>ReteFuente</t>
  </si>
  <si>
    <t>ReteIVA</t>
  </si>
  <si>
    <t>ReteICA</t>
  </si>
  <si>
    <t>5.</t>
  </si>
  <si>
    <t>Honorarios (Utilidad del consultor y costos no previstos)</t>
  </si>
  <si>
    <t>T  O  T  A 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</si>
</sst>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"/>
    <numFmt numFmtId="165" formatCode="_ * #,##0_ ;_ * \-#,##0_ ;_ * &quot;-&quot;_ ;_ @_ "/>
    <numFmt numFmtId="166" formatCode="0.0%"/>
    <numFmt numFmtId="167" formatCode="_-&quot;$&quot;* #,##0_-;\-&quot;$&quot;* #,##0_-;_-&quot;$&quot;* &quot;-&quot;_-;_-@_-"/>
    <numFmt numFmtId="168" formatCode="#,##0&quot; días&quot;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sz val="10"/>
      <color indexed="8"/>
      <name val="Arial"/>
      <family val="2"/>
    </font>
    <font>
      <b/>
      <i/>
      <sz val="18"/>
      <color indexed="8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0" tint="-4.9989318521683403E-2"/>
      <name val="Arial"/>
      <family val="2"/>
    </font>
    <font>
      <b/>
      <sz val="12"/>
      <color theme="0"/>
      <name val="Arial"/>
      <family val="2"/>
    </font>
    <font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0" tint="-4.9989318521683403E-2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1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</cellStyleXfs>
  <cellXfs count="134">
    <xf numFmtId="0" fontId="0" fillId="0" borderId="0" xfId="0"/>
    <xf numFmtId="0" fontId="4" fillId="0" borderId="0" xfId="3" applyFont="1" applyAlignment="1">
      <alignment horizontal="left" vertical="center"/>
    </xf>
    <xf numFmtId="0" fontId="5" fillId="0" borderId="0" xfId="4" applyFont="1" applyAlignment="1">
      <alignment horizontal="center"/>
    </xf>
    <xf numFmtId="164" fontId="5" fillId="0" borderId="0" xfId="4" applyNumberFormat="1" applyFont="1" applyAlignment="1">
      <alignment horizontal="center"/>
    </xf>
    <xf numFmtId="164" fontId="6" fillId="0" borderId="0" xfId="4" applyNumberFormat="1" applyFont="1" applyAlignment="1">
      <alignment horizontal="center"/>
    </xf>
    <xf numFmtId="0" fontId="1" fillId="0" borderId="0" xfId="4"/>
    <xf numFmtId="165" fontId="7" fillId="0" borderId="0" xfId="3" applyNumberFormat="1" applyFont="1" applyAlignment="1">
      <alignment horizontal="left" vertical="center"/>
    </xf>
    <xf numFmtId="0" fontId="8" fillId="0" borderId="1" xfId="4" quotePrefix="1" applyFont="1" applyBorder="1" applyAlignment="1">
      <alignment horizontal="justify" wrapText="1"/>
    </xf>
    <xf numFmtId="0" fontId="8" fillId="0" borderId="0" xfId="4" quotePrefix="1" applyFont="1" applyAlignment="1">
      <alignment horizontal="justify" wrapText="1"/>
    </xf>
    <xf numFmtId="0" fontId="5" fillId="0" borderId="1" xfId="4" applyFont="1" applyBorder="1" applyAlignment="1">
      <alignment horizontal="center"/>
    </xf>
    <xf numFmtId="0" fontId="9" fillId="0" borderId="0" xfId="4" quotePrefix="1" applyFont="1" applyAlignment="1">
      <alignment horizontal="center" vertical="center"/>
    </xf>
    <xf numFmtId="0" fontId="8" fillId="0" borderId="2" xfId="4" applyFont="1" applyBorder="1" applyAlignment="1">
      <alignment horizontal="center" vertical="center" wrapText="1"/>
    </xf>
    <xf numFmtId="164" fontId="10" fillId="0" borderId="3" xfId="4" applyNumberFormat="1" applyFont="1" applyBorder="1" applyAlignment="1">
      <alignment horizontal="center" vertical="center"/>
    </xf>
    <xf numFmtId="164" fontId="11" fillId="0" borderId="4" xfId="4" applyNumberFormat="1" applyFont="1" applyBorder="1" applyAlignment="1">
      <alignment horizontal="center" wrapText="1"/>
    </xf>
    <xf numFmtId="164" fontId="4" fillId="0" borderId="5" xfId="4" applyNumberFormat="1" applyFont="1" applyBorder="1" applyAlignment="1">
      <alignment horizontal="center" vertical="top"/>
    </xf>
    <xf numFmtId="0" fontId="9" fillId="0" borderId="6" xfId="4" quotePrefix="1" applyFont="1" applyBorder="1" applyAlignment="1">
      <alignment horizontal="center" vertical="center"/>
    </xf>
    <xf numFmtId="0" fontId="9" fillId="0" borderId="7" xfId="4" quotePrefix="1" applyFont="1" applyBorder="1" applyAlignment="1">
      <alignment horizontal="center" vertical="center"/>
    </xf>
    <xf numFmtId="0" fontId="13" fillId="0" borderId="7" xfId="4" applyFont="1" applyBorder="1" applyAlignment="1">
      <alignment horizontal="center"/>
    </xf>
    <xf numFmtId="164" fontId="13" fillId="0" borderId="0" xfId="4" applyNumberFormat="1" applyFont="1" applyAlignment="1">
      <alignment horizontal="center"/>
    </xf>
    <xf numFmtId="164" fontId="3" fillId="0" borderId="0" xfId="4" applyNumberFormat="1" applyFont="1" applyAlignment="1">
      <alignment horizontal="center"/>
    </xf>
    <xf numFmtId="0" fontId="14" fillId="2" borderId="2" xfId="4" applyFont="1" applyFill="1" applyBorder="1"/>
    <xf numFmtId="0" fontId="13" fillId="2" borderId="8" xfId="4" applyFont="1" applyFill="1" applyBorder="1"/>
    <xf numFmtId="0" fontId="10" fillId="2" borderId="8" xfId="4" applyFont="1" applyFill="1" applyBorder="1" applyAlignment="1">
      <alignment horizontal="center"/>
    </xf>
    <xf numFmtId="0" fontId="10" fillId="2" borderId="8" xfId="4" applyFont="1" applyFill="1" applyBorder="1"/>
    <xf numFmtId="0" fontId="10" fillId="2" borderId="3" xfId="4" applyFont="1" applyFill="1" applyBorder="1"/>
    <xf numFmtId="0" fontId="10" fillId="2" borderId="2" xfId="4" applyFont="1" applyFill="1" applyBorder="1" applyAlignment="1">
      <alignment horizontal="center"/>
    </xf>
    <xf numFmtId="0" fontId="10" fillId="2" borderId="2" xfId="4" applyFont="1" applyFill="1" applyBorder="1" applyAlignment="1">
      <alignment horizontal="right"/>
    </xf>
    <xf numFmtId="164" fontId="15" fillId="2" borderId="3" xfId="4" applyNumberFormat="1" applyFont="1" applyFill="1" applyBorder="1" applyAlignment="1">
      <alignment horizontal="centerContinuous"/>
    </xf>
    <xf numFmtId="0" fontId="14" fillId="0" borderId="8" xfId="4" applyFont="1" applyBorder="1"/>
    <xf numFmtId="0" fontId="13" fillId="0" borderId="9" xfId="4" applyFont="1" applyBorder="1"/>
    <xf numFmtId="0" fontId="10" fillId="0" borderId="9" xfId="4" applyFont="1" applyBorder="1" applyAlignment="1">
      <alignment horizontal="center"/>
    </xf>
    <xf numFmtId="0" fontId="10" fillId="0" borderId="9" xfId="4" applyFont="1" applyBorder="1"/>
    <xf numFmtId="0" fontId="10" fillId="0" borderId="9" xfId="4" applyFont="1" applyBorder="1" applyAlignment="1">
      <alignment horizontal="right"/>
    </xf>
    <xf numFmtId="164" fontId="10" fillId="0" borderId="0" xfId="4" applyNumberFormat="1" applyFont="1" applyAlignment="1">
      <alignment horizontal="right"/>
    </xf>
    <xf numFmtId="164" fontId="16" fillId="0" borderId="0" xfId="4" applyNumberFormat="1" applyFont="1" applyAlignment="1">
      <alignment horizontal="center"/>
    </xf>
    <xf numFmtId="0" fontId="10" fillId="2" borderId="2" xfId="4" applyFont="1" applyFill="1" applyBorder="1" applyAlignment="1">
      <alignment horizontal="left"/>
    </xf>
    <xf numFmtId="0" fontId="10" fillId="2" borderId="9" xfId="4" applyFont="1" applyFill="1" applyBorder="1" applyAlignment="1">
      <alignment horizontal="left"/>
    </xf>
    <xf numFmtId="0" fontId="1" fillId="2" borderId="9" xfId="4" applyFill="1" applyBorder="1" applyAlignment="1">
      <alignment wrapText="1"/>
    </xf>
    <xf numFmtId="164" fontId="10" fillId="2" borderId="9" xfId="4" applyNumberFormat="1" applyFont="1" applyFill="1" applyBorder="1"/>
    <xf numFmtId="164" fontId="4" fillId="2" borderId="10" xfId="4" applyNumberFormat="1" applyFont="1" applyFill="1" applyBorder="1"/>
    <xf numFmtId="0" fontId="14" fillId="0" borderId="2" xfId="4" applyFont="1" applyBorder="1" applyAlignment="1">
      <alignment horizontal="left"/>
    </xf>
    <xf numFmtId="0" fontId="14" fillId="0" borderId="8" xfId="4" applyFont="1" applyBorder="1" applyAlignment="1">
      <alignment horizontal="left"/>
    </xf>
    <xf numFmtId="0" fontId="1" fillId="0" borderId="8" xfId="4" applyBorder="1" applyAlignment="1">
      <alignment wrapText="1"/>
    </xf>
    <xf numFmtId="10" fontId="14" fillId="0" borderId="8" xfId="4" applyNumberFormat="1" applyFont="1" applyBorder="1"/>
    <xf numFmtId="164" fontId="14" fillId="0" borderId="8" xfId="4" applyNumberFormat="1" applyFont="1" applyBorder="1"/>
    <xf numFmtId="164" fontId="2" fillId="0" borderId="3" xfId="4" applyNumberFormat="1" applyFont="1" applyBorder="1" applyAlignment="1">
      <alignment horizontal="center"/>
    </xf>
    <xf numFmtId="0" fontId="14" fillId="0" borderId="6" xfId="4" applyFont="1" applyBorder="1" applyAlignment="1">
      <alignment horizontal="left"/>
    </xf>
    <xf numFmtId="0" fontId="14" fillId="0" borderId="11" xfId="4" applyFont="1" applyBorder="1" applyAlignment="1">
      <alignment horizontal="left"/>
    </xf>
    <xf numFmtId="0" fontId="1" fillId="0" borderId="11" xfId="4" applyBorder="1" applyAlignment="1">
      <alignment wrapText="1"/>
    </xf>
    <xf numFmtId="10" fontId="14" fillId="0" borderId="11" xfId="4" applyNumberFormat="1" applyFont="1" applyBorder="1"/>
    <xf numFmtId="164" fontId="14" fillId="0" borderId="11" xfId="4" applyNumberFormat="1" applyFont="1" applyBorder="1"/>
    <xf numFmtId="164" fontId="2" fillId="0" borderId="12" xfId="4" applyNumberFormat="1" applyFont="1" applyBorder="1" applyAlignment="1">
      <alignment horizontal="center"/>
    </xf>
    <xf numFmtId="0" fontId="14" fillId="0" borderId="11" xfId="4" applyFont="1" applyBorder="1" applyAlignment="1">
      <alignment horizontal="left"/>
    </xf>
    <xf numFmtId="0" fontId="14" fillId="0" borderId="6" xfId="4" applyFont="1" applyBorder="1" applyAlignment="1">
      <alignment horizontal="left"/>
    </xf>
    <xf numFmtId="0" fontId="1" fillId="0" borderId="7" xfId="4" applyBorder="1" applyAlignment="1">
      <alignment wrapText="1"/>
    </xf>
    <xf numFmtId="10" fontId="14" fillId="0" borderId="7" xfId="4" applyNumberFormat="1" applyFont="1" applyBorder="1"/>
    <xf numFmtId="0" fontId="14" fillId="0" borderId="7" xfId="4" applyFont="1" applyBorder="1" applyAlignment="1">
      <alignment horizontal="left"/>
    </xf>
    <xf numFmtId="0" fontId="13" fillId="0" borderId="7" xfId="4" applyFont="1" applyBorder="1"/>
    <xf numFmtId="10" fontId="14" fillId="0" borderId="12" xfId="4" applyNumberFormat="1" applyFont="1" applyBorder="1"/>
    <xf numFmtId="10" fontId="14" fillId="0" borderId="5" xfId="4" applyNumberFormat="1" applyFont="1" applyBorder="1"/>
    <xf numFmtId="164" fontId="14" fillId="0" borderId="5" xfId="4" applyNumberFormat="1" applyFont="1" applyBorder="1"/>
    <xf numFmtId="0" fontId="14" fillId="0" borderId="2" xfId="4" applyFont="1" applyBorder="1" applyAlignment="1">
      <alignment horizontal="left"/>
    </xf>
    <xf numFmtId="0" fontId="14" fillId="0" borderId="8" xfId="4" applyFont="1" applyBorder="1" applyAlignment="1">
      <alignment horizontal="left"/>
    </xf>
    <xf numFmtId="0" fontId="13" fillId="0" borderId="8" xfId="4" applyFont="1" applyBorder="1"/>
    <xf numFmtId="10" fontId="14" fillId="0" borderId="3" xfId="4" applyNumberFormat="1" applyFont="1" applyBorder="1"/>
    <xf numFmtId="0" fontId="14" fillId="0" borderId="8" xfId="4" quotePrefix="1" applyFont="1" applyBorder="1" applyAlignment="1">
      <alignment horizontal="left"/>
    </xf>
    <xf numFmtId="166" fontId="1" fillId="0" borderId="0" xfId="2" applyNumberFormat="1"/>
    <xf numFmtId="0" fontId="14" fillId="0" borderId="2" xfId="4" applyFont="1" applyBorder="1"/>
    <xf numFmtId="0" fontId="1" fillId="0" borderId="8" xfId="4" applyBorder="1" applyAlignment="1">
      <alignment wrapText="1"/>
    </xf>
    <xf numFmtId="0" fontId="1" fillId="0" borderId="3" xfId="4" applyBorder="1" applyAlignment="1">
      <alignment wrapText="1"/>
    </xf>
    <xf numFmtId="0" fontId="1" fillId="0" borderId="3" xfId="4" applyBorder="1" applyAlignment="1">
      <alignment wrapText="1"/>
    </xf>
    <xf numFmtId="0" fontId="14" fillId="0" borderId="2" xfId="4" quotePrefix="1" applyFont="1" applyBorder="1" applyAlignment="1">
      <alignment horizontal="left"/>
    </xf>
    <xf numFmtId="9" fontId="1" fillId="0" borderId="0" xfId="4" applyNumberFormat="1"/>
    <xf numFmtId="0" fontId="14" fillId="0" borderId="4" xfId="4" applyFont="1" applyBorder="1" applyAlignment="1">
      <alignment horizontal="left"/>
    </xf>
    <xf numFmtId="0" fontId="14" fillId="0" borderId="13" xfId="4" applyFont="1" applyBorder="1" applyAlignment="1">
      <alignment horizontal="left"/>
    </xf>
    <xf numFmtId="0" fontId="1" fillId="0" borderId="9" xfId="4" applyBorder="1" applyAlignment="1">
      <alignment wrapText="1"/>
    </xf>
    <xf numFmtId="0" fontId="1" fillId="0" borderId="10" xfId="4" applyBorder="1" applyAlignment="1">
      <alignment wrapText="1"/>
    </xf>
    <xf numFmtId="0" fontId="10" fillId="0" borderId="8" xfId="4" applyFont="1" applyBorder="1" applyAlignment="1">
      <alignment horizontal="right"/>
    </xf>
    <xf numFmtId="10" fontId="10" fillId="0" borderId="3" xfId="4" applyNumberFormat="1" applyFont="1" applyBorder="1"/>
    <xf numFmtId="164" fontId="10" fillId="0" borderId="11" xfId="4" applyNumberFormat="1" applyFont="1" applyBorder="1"/>
    <xf numFmtId="0" fontId="14" fillId="0" borderId="7" xfId="4" applyFont="1" applyBorder="1" applyAlignment="1">
      <alignment horizontal="left"/>
    </xf>
    <xf numFmtId="164" fontId="1" fillId="0" borderId="0" xfId="4" applyNumberFormat="1"/>
    <xf numFmtId="164" fontId="14" fillId="0" borderId="3" xfId="4" applyNumberFormat="1" applyFont="1" applyBorder="1"/>
    <xf numFmtId="0" fontId="0" fillId="0" borderId="11" xfId="4" applyFont="1" applyBorder="1"/>
    <xf numFmtId="0" fontId="0" fillId="0" borderId="11" xfId="4" applyFont="1" applyBorder="1" applyAlignment="1">
      <alignment horizontal="center"/>
    </xf>
    <xf numFmtId="0" fontId="1" fillId="0" borderId="11" xfId="4" applyBorder="1" applyAlignment="1">
      <alignment horizontal="center"/>
    </xf>
    <xf numFmtId="0" fontId="0" fillId="0" borderId="11" xfId="4" applyFont="1" applyBorder="1" applyAlignment="1">
      <alignment horizontal="center"/>
    </xf>
    <xf numFmtId="167" fontId="17" fillId="0" borderId="11" xfId="1" applyFont="1" applyBorder="1" applyAlignment="1">
      <alignment horizontal="center" vertical="center"/>
    </xf>
    <xf numFmtId="0" fontId="1" fillId="0" borderId="11" xfId="4" applyBorder="1"/>
    <xf numFmtId="164" fontId="13" fillId="0" borderId="11" xfId="4" applyNumberFormat="1" applyFont="1" applyBorder="1"/>
    <xf numFmtId="0" fontId="1" fillId="0" borderId="0" xfId="4" applyAlignment="1">
      <alignment horizontal="right"/>
    </xf>
    <xf numFmtId="9" fontId="1" fillId="0" borderId="11" xfId="4" applyNumberFormat="1" applyBorder="1" applyAlignment="1">
      <alignment horizontal="center"/>
    </xf>
    <xf numFmtId="168" fontId="1" fillId="0" borderId="11" xfId="4" applyNumberFormat="1" applyBorder="1" applyAlignment="1">
      <alignment horizontal="center"/>
    </xf>
    <xf numFmtId="10" fontId="1" fillId="0" borderId="11" xfId="2" applyNumberFormat="1" applyBorder="1" applyAlignment="1">
      <alignment horizontal="center"/>
    </xf>
    <xf numFmtId="10" fontId="1" fillId="0" borderId="8" xfId="4" applyNumberFormat="1" applyBorder="1" applyAlignment="1">
      <alignment wrapText="1"/>
    </xf>
    <xf numFmtId="0" fontId="18" fillId="0" borderId="8" xfId="4" applyFont="1" applyBorder="1"/>
    <xf numFmtId="0" fontId="18" fillId="0" borderId="3" xfId="4" applyFont="1" applyBorder="1"/>
    <xf numFmtId="9" fontId="1" fillId="0" borderId="0" xfId="4" applyNumberFormat="1" applyAlignment="1">
      <alignment horizontal="center"/>
    </xf>
    <xf numFmtId="167" fontId="17" fillId="0" borderId="0" xfId="1" applyFont="1" applyBorder="1" applyAlignment="1">
      <alignment horizontal="center" vertical="center"/>
    </xf>
    <xf numFmtId="0" fontId="0" fillId="0" borderId="0" xfId="4" applyFont="1" applyAlignment="1">
      <alignment horizontal="center"/>
    </xf>
    <xf numFmtId="168" fontId="1" fillId="0" borderId="0" xfId="4" applyNumberFormat="1" applyAlignment="1">
      <alignment horizontal="center"/>
    </xf>
    <xf numFmtId="10" fontId="1" fillId="0" borderId="0" xfId="2" applyNumberFormat="1" applyBorder="1" applyAlignment="1">
      <alignment horizontal="center"/>
    </xf>
    <xf numFmtId="164" fontId="13" fillId="0" borderId="0" xfId="4" applyNumberFormat="1" applyFont="1"/>
    <xf numFmtId="0" fontId="1" fillId="0" borderId="8" xfId="4" applyBorder="1"/>
    <xf numFmtId="167" fontId="17" fillId="0" borderId="0" xfId="1" applyFont="1" applyFill="1" applyBorder="1" applyAlignment="1">
      <alignment horizontal="center" vertical="center"/>
    </xf>
    <xf numFmtId="10" fontId="1" fillId="0" borderId="0" xfId="2" applyNumberFormat="1" applyFill="1" applyBorder="1" applyAlignment="1">
      <alignment horizontal="center"/>
    </xf>
    <xf numFmtId="0" fontId="10" fillId="0" borderId="2" xfId="4" applyFont="1" applyBorder="1"/>
    <xf numFmtId="0" fontId="14" fillId="0" borderId="9" xfId="4" applyFont="1" applyBorder="1"/>
    <xf numFmtId="10" fontId="14" fillId="0" borderId="9" xfId="4" applyNumberFormat="1" applyFont="1" applyBorder="1"/>
    <xf numFmtId="10" fontId="14" fillId="0" borderId="10" xfId="4" applyNumberFormat="1" applyFont="1" applyBorder="1"/>
    <xf numFmtId="164" fontId="14" fillId="0" borderId="10" xfId="4" applyNumberFormat="1" applyFont="1" applyBorder="1"/>
    <xf numFmtId="164" fontId="2" fillId="0" borderId="10" xfId="4" applyNumberFormat="1" applyFont="1" applyBorder="1" applyAlignment="1">
      <alignment horizontal="center"/>
    </xf>
    <xf numFmtId="0" fontId="10" fillId="2" borderId="8" xfId="4" applyFont="1" applyFill="1" applyBorder="1" applyAlignment="1">
      <alignment horizontal="left" wrapText="1"/>
    </xf>
    <xf numFmtId="10" fontId="10" fillId="2" borderId="8" xfId="4" applyNumberFormat="1" applyFont="1" applyFill="1" applyBorder="1"/>
    <xf numFmtId="0" fontId="1" fillId="2" borderId="8" xfId="4" applyFill="1" applyBorder="1"/>
    <xf numFmtId="164" fontId="10" fillId="2" borderId="3" xfId="4" applyNumberFormat="1" applyFont="1" applyFill="1" applyBorder="1"/>
    <xf numFmtId="0" fontId="14" fillId="0" borderId="0" xfId="4" applyFont="1"/>
    <xf numFmtId="0" fontId="13" fillId="0" borderId="0" xfId="4" applyFont="1"/>
    <xf numFmtId="10" fontId="14" fillId="0" borderId="0" xfId="4" applyNumberFormat="1" applyFont="1"/>
    <xf numFmtId="164" fontId="14" fillId="0" borderId="0" xfId="4" applyNumberFormat="1" applyFont="1"/>
    <xf numFmtId="164" fontId="2" fillId="0" borderId="0" xfId="4" applyNumberFormat="1" applyFont="1" applyAlignment="1">
      <alignment horizontal="center"/>
    </xf>
    <xf numFmtId="0" fontId="5" fillId="2" borderId="14" xfId="4" applyFont="1" applyFill="1" applyBorder="1" applyAlignment="1">
      <alignment horizontal="center" vertical="center"/>
    </xf>
    <xf numFmtId="0" fontId="1" fillId="2" borderId="15" xfId="4" applyFill="1" applyBorder="1" applyAlignment="1">
      <alignment vertical="center" wrapText="1"/>
    </xf>
    <xf numFmtId="10" fontId="5" fillId="2" borderId="15" xfId="4" applyNumberFormat="1" applyFont="1" applyFill="1" applyBorder="1" applyAlignment="1">
      <alignment vertical="center"/>
    </xf>
    <xf numFmtId="164" fontId="10" fillId="2" borderId="15" xfId="4" applyNumberFormat="1" applyFont="1" applyFill="1" applyBorder="1" applyAlignment="1">
      <alignment vertical="center"/>
    </xf>
    <xf numFmtId="164" fontId="19" fillId="2" borderId="16" xfId="4" applyNumberFormat="1" applyFont="1" applyFill="1" applyBorder="1" applyAlignment="1">
      <alignment horizontal="center" vertical="center"/>
    </xf>
    <xf numFmtId="0" fontId="1" fillId="0" borderId="0" xfId="4" applyAlignment="1">
      <alignment vertical="center"/>
    </xf>
    <xf numFmtId="0" fontId="1" fillId="0" borderId="0" xfId="4" applyAlignment="1">
      <alignment wrapText="1"/>
    </xf>
    <xf numFmtId="164" fontId="1" fillId="0" borderId="0" xfId="4" applyNumberFormat="1" applyAlignment="1">
      <alignment wrapText="1"/>
    </xf>
    <xf numFmtId="164" fontId="20" fillId="0" borderId="0" xfId="4" applyNumberFormat="1" applyFont="1" applyAlignment="1">
      <alignment wrapText="1"/>
    </xf>
    <xf numFmtId="10" fontId="21" fillId="0" borderId="0" xfId="4" applyNumberFormat="1" applyFont="1"/>
    <xf numFmtId="164" fontId="21" fillId="0" borderId="0" xfId="4" applyNumberFormat="1" applyFont="1"/>
    <xf numFmtId="164" fontId="3" fillId="0" borderId="0" xfId="4" applyNumberFormat="1" applyFont="1"/>
    <xf numFmtId="164" fontId="20" fillId="0" borderId="0" xfId="4" applyNumberFormat="1" applyFont="1"/>
  </cellXfs>
  <cellStyles count="5">
    <cellStyle name="Moneda [0]" xfId="1" builtinId="7"/>
    <cellStyle name="Normal" xfId="0" builtinId="0"/>
    <cellStyle name="Normal 10 10" xfId="3" xr:uid="{38F9A680-3B0A-45D0-8C09-B42E50B7B6B4}"/>
    <cellStyle name="Normal 6" xfId="4" xr:uid="{7069E05A-AA0C-4260-9208-4ADC8BE7565B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rgio.gomez\Downloads\ANEXO%20PRESUPUESTO%20COMPILADO%20INTERVENTOR&#205;A%20BILBAO%20IV%20-%20Version%20final%2013-06-2025%20(1).xlsx" TargetMode="External"/><Relationship Id="rId1" Type="http://schemas.openxmlformats.org/officeDocument/2006/relationships/externalLinkPath" Target="ANEXO%20PRESUPUESTO%20COMPILADO%20INTERVENTOR&#205;A%20BILBAO%20IV%20-%20Version%20final%2013-06-2025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Angel%202006/PROCESOS_LIC_PAV_LOC/LICITACION_PPL_4_GRUPOS/PRESUPUESTOS_26_06_06/PRESUP_DEFINITIVOS_4G/PRESUP_PRECIOS_UNIFICADOS_OK/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avilav1/Downloads/Indices%20redes%20HYS%20V2-V3%20TM%20Av.%206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90/groups/WINDOWS/TEMP/INDICADO/DAT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earch-camb/mresearch/RPW/Winter%2005-06/Forecasts/RPWDAT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Opinzon/c/GRCESAR/OPTIMIZA/MODELO/Enedic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Secundaria%20Corvid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FS03CIB/USERS/FANNY/Carlos/Resultados/$Vt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japarra/Documents%20and%20Settings/crendon.HMV/Local%20Settings/Temporary%20Internet%20Files/OLK3/85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CANTIDADES%20GERONA/Documents%20and%20Settings/swilches/Configuraci&#243;n%20local/Archivos%20temporales%20de%20Internet/OLK6/formulario%20bas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Bcastro/c/TEMP/INDICADO/DAT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MFGA/CL%2013/PPTO/RHS/presupuestoproyectocalle13/PPTO%20Calle%2013%20-%20Alt%2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esktop/SM/PROYECTS/Matriz_AspectosSubestaciones%20DEF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BITAT4ALL/Documents/JMurilloH/ArchivosControl/Analisis%20AIU%20e%20%20Interventoria%20Neiva%202014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USUARIO/AppData/Local/Microsoft/Windows/Temporary%20Internet%20Files/Low/Content.IE5/HMHA3DMH/FORMATO_FINAL_VERTICAL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Euleoca/temp/Mis%20documentos/Con%200605%2002/actas/acta%20noviembre02/388/Actas/HACE/Mis%20documentos/INF.BIMENSUAL/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Ingenier&#237;a\004.%20IDCN%20Sas\038.%20Centro%20Bella%20Flor\Descargas\18-10-19%20AN&#193;LISIS%20AIU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Pmb2/aecc/E.%20Control%20Proyecto%20Zona%20Centro/E.C.3%20Inspecciones%20previas%20(definici&#243;n%20intervenci&#243;n)/E.C.3.1%20Demarcaci&#243;n%20horizontal%20incluye%20matriz%20de%20garant&#237;a/MV_02_393_988_09_V1/MV_02_393_988_09_V1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Familia%20Monsalvo%20Diaz/Equipo%20Anterior/Rossana/IDU%2050.19/An&#225;lisis%20de%20precios%20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ELL\Documents\FACHADAS\canstrunova\externas%20finales\las%20manas\sanitario%20las%20man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IDU/PRESUPUESTO/PRESUPUESTOS/MMVANT/GRUPO%204/OBRA/22.03.15%20PPTO%20MMTO%20MVNOT%20G4_V0.1_ENVIAR.xlsm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dmejiad1\Configuraci&#243;n%20local\Archivos%20temporales%20de%20Internet\OLK53\Copia%20de%20MATRIZ%20PARA%20EL%20CALCULO%20DEL%20AIU%20201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4A\COT\Mov%20Tierra\Redes%20Exteriores%20150413G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HS/PPTO%20TM%20Av.%20BOYACA%20-%20REDES%20HS%20-%20Enviado%20OBR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mejiad1/Downloads/Presupuesto_Grupo%206-2020-05MAYO-15-v1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Trabajo/ID/Formatos/FORMATO%20final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@G&amp;C/01%20Gestion/01%20-%20Obras/704%20-%20Parque%20Gilma/04%20Trabajo/01%20Cantidades/GP-704%20-%20Cant%20Parque%20Gilma%20Jimenez%20V04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5BA43234/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lianza\Downloads\APUS%20CRA%2011%20V5%20(1)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los%20renos/AppData/Local/Temp/Temp1_TK7%20Presupuesto%20redes%20secas.zip/TK7%20Presupuesto%20redes%20secas/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GERONA/CANTIDADES%20REPOSICION/SUBCIRCUITO%207/REDES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ss01cc01/ValorizacionAc180/Users/cmgonzal3/Documents/PROYECTOS/TRONCALES/AV%20BOYACA%20YOMA-CL%20170/PPTOS%20PATIO%20LA%20REFORMA/OBRA%20AV.%20BOYACA%20PATIO%20LA%20REFORMA-%20CL%20170%20-11%20SEPT%202017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DOCUMENTOS%20ZS/SEGUIMIENTO%20PMT/Users/RAGARCIA/Documents/%20RAGN/PROYECTOS%20RAGN/SM%20Bogot&#225;/SM/Formatos%20SM%20Definitivo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INFO_PC1/CIVILTEC/IDU-129-2005/COPIA%20PRESUPUESTO/PRESUPUESTO/An&#225;lisis%20de%20precios%20unitarios/Secci&#243;n%201%20Pavimento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mb8/Users/Fabio/Desktop/Mantenimiento%20IDIPRON/VERTICAL/SEPTIEMBRE/del%201%20al%204%20SEPTIEMBRE/EM_19_217/EM_19_21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BACKP%2008062011/MIS%20DOCUMENTOS/varios/Nueva%20carpeta/Presupuesto/APUS/09-04-16%20APUs%20Volumen%201%20REV%207/APU%20nuevo%20forma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mdes99\FUENTE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mgonzal3\Documents\MFGA\BASES%20PLANTILLAS%20PARA%20ESTIMACION\Plantilla%20Dise&#241;o%20e%20Interv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PAVICOL/MSOFFICE/LICITAR/analisis%20del%20AIU/AIU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VAN~1.GUT/CONFIG~1/Temp/Users/juanc.arjona/AppData/Local/Temp/Temp1_IDRD-STC-CM-009-2008_ADENDA_N_11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ORNAL"/>
      <sheetName val="CUADRILLAS"/>
      <sheetName val="MdeO"/>
      <sheetName val="INSUMOS"/>
      <sheetName val="ENSAYOS"/>
      <sheetName val="MemCantd"/>
      <sheetName val="APUs"/>
      <sheetName val="Resumen"/>
      <sheetName val="AIU Obra "/>
      <sheetName val="Interventoría"/>
      <sheetName val="FM"/>
      <sheetName val="Apropiación"/>
      <sheetName val="Listado_Ppto"/>
      <sheetName val="APU"/>
      <sheetName val="SALARIOS Y CLASIFICACIÓN"/>
      <sheetName val="Rendimientos"/>
      <sheetName val="GASTO OFIC- EQUI"/>
      <sheetName val="PRESTAC"/>
      <sheetName val="PER-OBRA"/>
    </sheetNames>
    <definedNames>
      <definedName name="smmlv" refersTo="='Interventoría'!$J$3" sheetId="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J3">
            <v>1423500</v>
          </cell>
        </row>
      </sheetData>
      <sheetData sheetId="9">
        <row r="3">
          <cell r="J3">
            <v>1423500</v>
          </cell>
        </row>
        <row r="7">
          <cell r="L7">
            <v>240056400</v>
          </cell>
        </row>
        <row r="115">
          <cell r="L115">
            <v>527514898.99999994</v>
          </cell>
        </row>
      </sheetData>
      <sheetData sheetId="10"/>
      <sheetData sheetId="11">
        <row r="3">
          <cell r="J3">
            <v>1423500</v>
          </cell>
        </row>
      </sheetData>
      <sheetData sheetId="12">
        <row r="149">
          <cell r="J149">
            <v>2272154818.1999998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ITEM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3 (1000m)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  <sheetName val="ITEMS"/>
      <sheetName val="Facturacion M&amp;E Marzo"/>
      <sheetName val="Disponibilidad"/>
      <sheetName val="Utilizacion"/>
      <sheetName val="Listado"/>
      <sheetName val="DISTRITOS"/>
      <sheetName val="Anexo 1"/>
      <sheetName val="Anexo 2"/>
      <sheetName val="Anexo 3"/>
      <sheetName val="Anexo 4"/>
      <sheetName val="Lista"/>
      <sheetName val="Hoja6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Precios."/>
      <sheetName val="DATBAND"/>
      <sheetName val="Precios_"/>
      <sheetName val="56- MÉNSULA (1)"/>
      <sheetName val="56-CUNETAS T1 (1)"/>
      <sheetName val="56. CAJA K105+570 (2)"/>
      <sheetName val="56. CAJA K105+841 (2)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RESUMEN_MES_MARZO"/>
      <sheetName val="Act_1"/>
      <sheetName val="PRESUPUESTO_LICITACIÓN_SRN_0011"/>
      <sheetName val="Facturacion_M&amp;E_Marzo1"/>
      <sheetName val="Anexo_11"/>
      <sheetName val="Anexo_21"/>
      <sheetName val="Anexo_31"/>
      <sheetName val="Anexo_41"/>
      <sheetName val="Precios_1"/>
      <sheetName val="CALCULO DE CAMISAS"/>
      <sheetName val="Lineas"/>
      <sheetName val="41"/>
      <sheetName val="42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1"/>
      <sheetName val="Dosificaciones y lista"/>
      <sheetName val="Listas"/>
      <sheetName val="PA"/>
      <sheetName val="Mensual"/>
      <sheetName val="RESUMEN_MES_MARZO2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SOPORTE ALC PLUVIAL"/>
      <sheetName val="DATOS"/>
      <sheetName val="SOPORTE "/>
      <sheetName val="Quadro-Orç. Resumo"/>
      <sheetName val="ESTRUCTURA"/>
      <sheetName val="ARQUITECTONICO PEAJE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g.g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>
        <row r="6">
          <cell r="D6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10">
          <cell r="M10">
            <v>1302940.7487084535</v>
          </cell>
        </row>
      </sheetData>
      <sheetData sheetId="124">
        <row r="10">
          <cell r="M10">
            <v>1302940.7487084535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>
        <row r="10">
          <cell r="M10">
            <v>1302940.7487084535</v>
          </cell>
        </row>
      </sheetData>
      <sheetData sheetId="134">
        <row r="10">
          <cell r="M10">
            <v>1302940.7487084535</v>
          </cell>
        </row>
      </sheetData>
      <sheetData sheetId="135"/>
      <sheetData sheetId="136" refreshError="1"/>
      <sheetData sheetId="137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>
        <row r="10">
          <cell r="M10">
            <v>1302940.7487084535</v>
          </cell>
        </row>
      </sheetData>
      <sheetData sheetId="146">
        <row r="10">
          <cell r="M10">
            <v>1302940.7487084535</v>
          </cell>
        </row>
      </sheetData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>
        <row r="6">
          <cell r="D6">
            <v>43666</v>
          </cell>
        </row>
      </sheetData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SM Monthly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BAN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CIONES DE SIMULACION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"/>
      <sheetName val="Paral. 1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Paral. 2"/>
      <sheetName val="Totales"/>
    </sheetNames>
    <sheetDataSet>
      <sheetData sheetId="0"/>
      <sheetData sheetId="1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0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REQUISITOS INF INTERVENTORÍA"/>
      <sheetName val="\\Gabrielaapabone\d copias\a  a"/>
      <sheetName val="PU (2)"/>
      <sheetName val="_aCCIDENTES_DE_1995___1996_xl_2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ormulario_N°_4"/>
      <sheetName val="gp05"/>
      <sheetName val="GP06"/>
      <sheetName val="BASE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E\a  aaInformación GRUPO 4\A M"/>
      <sheetName val="_aCCIDENTES_DE_1995___1996_xl_3"/>
      <sheetName val="0."/>
      <sheetName val="Base_Mater"/>
      <sheetName val="20."/>
      <sheetName val="17."/>
      <sheetName val="11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Obra 1"/>
      <sheetName val="Publicación"/>
      <sheetName val="Factor Prestacional"/>
      <sheetName val="AIU Obra "/>
      <sheetName val="Interv Obra"/>
      <sheetName val="Hoja3"/>
    </sheetNames>
    <sheetDataSet>
      <sheetData sheetId="0">
        <row r="2">
          <cell r="I2">
            <v>496900</v>
          </cell>
          <cell r="J2">
            <v>1.28</v>
          </cell>
        </row>
        <row r="3">
          <cell r="J3">
            <v>5281082496</v>
          </cell>
          <cell r="K3">
            <v>4125845700</v>
          </cell>
        </row>
        <row r="4">
          <cell r="J4">
            <v>18</v>
          </cell>
          <cell r="K4">
            <v>11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Formulario N° 4"/>
      <sheetName val="MATERIALES"/>
      <sheetName val="EQUIPO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4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[a  aaInforma"/>
      <sheetName val="lisprecios"/>
      <sheetName val="PERSONAL"/>
      <sheetName val="PRESTACIONES SOCIALES"/>
      <sheetName val="M.O.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6"/>
      <sheetName val="[a  aaInformación]__cceficien_5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>
        <row r="33">
          <cell r="D33">
            <v>1950</v>
          </cell>
        </row>
      </sheetData>
      <sheetData sheetId="44">
        <row r="135">
          <cell r="G135">
            <v>222258346.09119999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otros"/>
      <sheetName val="Informacion"/>
      <sheetName val="INDICMICROEMP"/>
      <sheetName val="Datos"/>
      <sheetName val="MATERIALES"/>
      <sheetName val="\\Escritorio\amv 2011\a  aaInfo"/>
      <sheetName val="\Users\avargase\AppData\Local\M"/>
      <sheetName val="Datos Básicos"/>
      <sheetName val="SALARIOS"/>
      <sheetName val="SUB APU"/>
      <sheetName val="INV"/>
      <sheetName val="AASHTO"/>
      <sheetName val="\Mini HP Enero 2015\Proyectos i"/>
      <sheetName val="\C\Users\avargase\AppData\Local"/>
      <sheetName val="\Volumes\USB PIOLIN\Escritorio\"/>
      <sheetName val="PESOS"/>
      <sheetName val="Formulario N° 4"/>
      <sheetName val="EQUIPO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ANDRES FELIPE MUÑOZ\Down"/>
      <sheetName val="[aCCIDENTES DE 1995 - 1996.xls]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PROPUESTO (2)"/>
      <sheetName val="AIU- PROPUESTO"/>
      <sheetName val="PER-OBRA"/>
      <sheetName val="SALARIOS Y CLASIFICACIÓN SDIS"/>
      <sheetName val="ENSAYOS"/>
      <sheetName val="GASTO OFIC- EQUI"/>
      <sheetName val="FACTOR PRESTACIONAL"/>
    </sheetNames>
    <sheetDataSet>
      <sheetData sheetId="0"/>
      <sheetData sheetId="1">
        <row r="14">
          <cell r="C14">
            <v>2798879872</v>
          </cell>
        </row>
        <row r="15">
          <cell r="C15">
            <v>8</v>
          </cell>
        </row>
      </sheetData>
      <sheetData sheetId="2"/>
      <sheetData sheetId="3">
        <row r="5">
          <cell r="B5" t="str">
            <v>S1</v>
          </cell>
          <cell r="C5" t="str">
            <v xml:space="preserve">Secretario Despacho </v>
          </cell>
          <cell r="D5" t="str">
            <v>09</v>
          </cell>
          <cell r="E5">
            <v>8053071</v>
          </cell>
        </row>
        <row r="6">
          <cell r="B6" t="str">
            <v>S2</v>
          </cell>
          <cell r="C6" t="str">
            <v>Asesor</v>
          </cell>
          <cell r="D6" t="str">
            <v>07</v>
          </cell>
          <cell r="E6">
            <v>6410784</v>
          </cell>
        </row>
        <row r="7">
          <cell r="B7" t="str">
            <v>S3</v>
          </cell>
          <cell r="C7" t="str">
            <v>Asesor       ***</v>
          </cell>
          <cell r="D7" t="str">
            <v>05</v>
          </cell>
          <cell r="E7">
            <v>5246347</v>
          </cell>
        </row>
        <row r="8">
          <cell r="B8" t="str">
            <v>S4</v>
          </cell>
          <cell r="C8" t="str">
            <v>Asesor</v>
          </cell>
          <cell r="D8" t="str">
            <v>04</v>
          </cell>
          <cell r="E8">
            <v>4753688</v>
          </cell>
        </row>
        <row r="9">
          <cell r="B9" t="str">
            <v>S5</v>
          </cell>
          <cell r="C9" t="str">
            <v>Asesor</v>
          </cell>
          <cell r="D9" t="str">
            <v>03</v>
          </cell>
          <cell r="E9">
            <v>4220633</v>
          </cell>
        </row>
        <row r="10">
          <cell r="B10" t="str">
            <v>S6</v>
          </cell>
          <cell r="C10" t="str">
            <v>Asesor</v>
          </cell>
          <cell r="D10" t="str">
            <v>02</v>
          </cell>
          <cell r="E10">
            <v>4108745</v>
          </cell>
        </row>
        <row r="11">
          <cell r="B11" t="str">
            <v>S7</v>
          </cell>
          <cell r="C11" t="str">
            <v>Asesor</v>
          </cell>
          <cell r="D11" t="str">
            <v>01</v>
          </cell>
          <cell r="E11">
            <v>3898466</v>
          </cell>
        </row>
        <row r="12">
          <cell r="C12" t="str">
            <v>NIVEL DIRECTIVO</v>
          </cell>
        </row>
        <row r="13">
          <cell r="B13" t="str">
            <v>D1</v>
          </cell>
          <cell r="C13" t="str">
            <v>Subsecretario de Despacho</v>
          </cell>
          <cell r="D13" t="str">
            <v>08</v>
          </cell>
          <cell r="E13">
            <v>7181520</v>
          </cell>
        </row>
        <row r="14">
          <cell r="B14" t="str">
            <v>D2</v>
          </cell>
          <cell r="C14" t="str">
            <v>Director Técnico</v>
          </cell>
          <cell r="D14" t="str">
            <v>08</v>
          </cell>
          <cell r="E14">
            <v>7181520</v>
          </cell>
        </row>
        <row r="15">
          <cell r="B15" t="str">
            <v>D3</v>
          </cell>
          <cell r="C15" t="str">
            <v>Subdirector Técnico</v>
          </cell>
          <cell r="D15" t="str">
            <v>05</v>
          </cell>
          <cell r="E15">
            <v>5246347</v>
          </cell>
        </row>
        <row r="16">
          <cell r="B16" t="str">
            <v>D4</v>
          </cell>
          <cell r="C16" t="str">
            <v>Jefe Oficina Control Interno y Asuntos Disciplinarios</v>
          </cell>
          <cell r="D16" t="str">
            <v>06</v>
          </cell>
          <cell r="E16">
            <v>5850128</v>
          </cell>
        </row>
        <row r="17">
          <cell r="C17" t="str">
            <v>NIVEL ASESOR</v>
          </cell>
        </row>
        <row r="18">
          <cell r="B18" t="str">
            <v>E1</v>
          </cell>
          <cell r="C18" t="str">
            <v>Jefe de Oficina Asesora de Jurídica</v>
          </cell>
          <cell r="D18" t="str">
            <v>08</v>
          </cell>
          <cell r="E18">
            <v>7181520</v>
          </cell>
        </row>
        <row r="19">
          <cell r="B19" t="str">
            <v>E2</v>
          </cell>
          <cell r="C19" t="str">
            <v>Jefe de Oficina Asesora de Comunicaciones</v>
          </cell>
          <cell r="D19" t="str">
            <v>06</v>
          </cell>
          <cell r="E19">
            <v>5850128</v>
          </cell>
        </row>
        <row r="20">
          <cell r="C20" t="str">
            <v>NIVEL PROFESIONAL</v>
          </cell>
        </row>
        <row r="21">
          <cell r="B21" t="str">
            <v>P1</v>
          </cell>
          <cell r="C21" t="str">
            <v>Comisario de Familia</v>
          </cell>
          <cell r="D21" t="str">
            <v>28</v>
          </cell>
          <cell r="E21">
            <v>4220633</v>
          </cell>
        </row>
        <row r="22">
          <cell r="B22" t="str">
            <v>P2</v>
          </cell>
          <cell r="C22" t="str">
            <v>Profesional Especializado</v>
          </cell>
          <cell r="D22" t="str">
            <v>28</v>
          </cell>
          <cell r="E22">
            <v>4220633</v>
          </cell>
        </row>
        <row r="23">
          <cell r="B23" t="str">
            <v>P3</v>
          </cell>
          <cell r="C23" t="str">
            <v>Profesional Especializado</v>
          </cell>
          <cell r="D23" t="str">
            <v>25</v>
          </cell>
          <cell r="E23">
            <v>3931492</v>
          </cell>
        </row>
        <row r="24">
          <cell r="B24" t="str">
            <v>P4</v>
          </cell>
          <cell r="C24" t="str">
            <v>Profesional Especializado</v>
          </cell>
          <cell r="D24" t="str">
            <v>23</v>
          </cell>
          <cell r="E24">
            <v>3823325</v>
          </cell>
        </row>
        <row r="25">
          <cell r="B25" t="str">
            <v>P5</v>
          </cell>
          <cell r="C25" t="str">
            <v>Profesional Especializado</v>
          </cell>
          <cell r="D25" t="str">
            <v>22</v>
          </cell>
          <cell r="E25">
            <v>3802295</v>
          </cell>
        </row>
        <row r="26">
          <cell r="B26" t="str">
            <v>P6</v>
          </cell>
          <cell r="C26" t="str">
            <v>Profesional Especializado</v>
          </cell>
          <cell r="D26" t="str">
            <v>21</v>
          </cell>
          <cell r="E26">
            <v>3697473</v>
          </cell>
        </row>
        <row r="27">
          <cell r="B27" t="str">
            <v>P7</v>
          </cell>
          <cell r="C27" t="str">
            <v>Profesional Universitario</v>
          </cell>
          <cell r="D27" t="str">
            <v>17</v>
          </cell>
          <cell r="E27">
            <v>3305339</v>
          </cell>
        </row>
        <row r="28">
          <cell r="B28" t="str">
            <v>P8</v>
          </cell>
          <cell r="C28" t="str">
            <v>Profesional Universitario</v>
          </cell>
          <cell r="D28" t="str">
            <v>16</v>
          </cell>
          <cell r="E28">
            <v>3284836</v>
          </cell>
        </row>
        <row r="29">
          <cell r="B29" t="str">
            <v>P9</v>
          </cell>
          <cell r="C29" t="str">
            <v>Profesional Universitario</v>
          </cell>
          <cell r="D29" t="str">
            <v>15</v>
          </cell>
          <cell r="E29">
            <v>3249850</v>
          </cell>
        </row>
        <row r="30">
          <cell r="B30" t="str">
            <v>P10</v>
          </cell>
          <cell r="C30" t="str">
            <v>Profesional Universitario</v>
          </cell>
          <cell r="D30" t="str">
            <v>12</v>
          </cell>
          <cell r="E30">
            <v>3003857</v>
          </cell>
        </row>
        <row r="31">
          <cell r="B31" t="str">
            <v>P11</v>
          </cell>
          <cell r="C31" t="str">
            <v>Profesional Universitario</v>
          </cell>
          <cell r="D31" t="str">
            <v>11</v>
          </cell>
          <cell r="E31">
            <v>2919340</v>
          </cell>
        </row>
        <row r="32">
          <cell r="B32" t="str">
            <v>P12</v>
          </cell>
          <cell r="C32" t="str">
            <v>Profesional Universitario</v>
          </cell>
          <cell r="D32" t="str">
            <v>09</v>
          </cell>
          <cell r="E32">
            <v>2757678</v>
          </cell>
        </row>
        <row r="33">
          <cell r="B33" t="str">
            <v>M1</v>
          </cell>
          <cell r="C33" t="str">
            <v>Médico General</v>
          </cell>
          <cell r="D33" t="str">
            <v>17</v>
          </cell>
          <cell r="E33">
            <v>3305339</v>
          </cell>
        </row>
        <row r="34">
          <cell r="B34" t="str">
            <v>M2</v>
          </cell>
          <cell r="C34" t="str">
            <v>Odontólogo</v>
          </cell>
          <cell r="D34" t="str">
            <v>15</v>
          </cell>
          <cell r="E34">
            <v>3249850</v>
          </cell>
        </row>
        <row r="35">
          <cell r="B35" t="str">
            <v>M3</v>
          </cell>
          <cell r="C35" t="str">
            <v>Médico General</v>
          </cell>
          <cell r="D35" t="str">
            <v>11</v>
          </cell>
          <cell r="E35">
            <v>2919340</v>
          </cell>
        </row>
        <row r="36">
          <cell r="C36" t="str">
            <v>NIVEL TÉCNICO</v>
          </cell>
        </row>
        <row r="37">
          <cell r="B37" t="str">
            <v>I1</v>
          </cell>
          <cell r="C37" t="str">
            <v>Instructor</v>
          </cell>
          <cell r="D37" t="str">
            <v>14</v>
          </cell>
          <cell r="E37">
            <v>2367588</v>
          </cell>
        </row>
        <row r="38">
          <cell r="B38" t="str">
            <v>I2</v>
          </cell>
          <cell r="C38" t="str">
            <v>Instructor</v>
          </cell>
          <cell r="D38" t="str">
            <v>11</v>
          </cell>
          <cell r="E38">
            <v>2210846</v>
          </cell>
        </row>
        <row r="39">
          <cell r="B39" t="str">
            <v>I3</v>
          </cell>
          <cell r="C39" t="str">
            <v>Instructor</v>
          </cell>
          <cell r="D39" t="str">
            <v>08</v>
          </cell>
          <cell r="E39">
            <v>1997879</v>
          </cell>
        </row>
        <row r="40">
          <cell r="B40" t="str">
            <v>I4</v>
          </cell>
          <cell r="C40" t="str">
            <v>Instructor</v>
          </cell>
          <cell r="D40" t="str">
            <v>05</v>
          </cell>
          <cell r="E40">
            <v>1809092</v>
          </cell>
        </row>
        <row r="41">
          <cell r="B41" t="str">
            <v>T1</v>
          </cell>
          <cell r="C41" t="str">
            <v>Técnico Operativo</v>
          </cell>
          <cell r="D41">
            <v>22</v>
          </cell>
          <cell r="E41">
            <v>2590707</v>
          </cell>
        </row>
        <row r="42">
          <cell r="B42" t="str">
            <v>T2</v>
          </cell>
          <cell r="C42" t="str">
            <v>Técnico Operativo</v>
          </cell>
          <cell r="D42" t="str">
            <v>15</v>
          </cell>
          <cell r="E42">
            <v>2379973</v>
          </cell>
        </row>
        <row r="43">
          <cell r="B43" t="str">
            <v>T3</v>
          </cell>
          <cell r="C43" t="str">
            <v>Técnico Operativo</v>
          </cell>
          <cell r="D43" t="str">
            <v>14</v>
          </cell>
          <cell r="E43">
            <v>2367588</v>
          </cell>
        </row>
        <row r="44">
          <cell r="B44" t="str">
            <v>T4</v>
          </cell>
          <cell r="C44" t="str">
            <v>Técnico Operativo</v>
          </cell>
          <cell r="D44" t="str">
            <v>13</v>
          </cell>
          <cell r="E44">
            <v>2296795</v>
          </cell>
        </row>
        <row r="45">
          <cell r="B45" t="str">
            <v>T5</v>
          </cell>
          <cell r="C45" t="str">
            <v>Técnico Operativo</v>
          </cell>
          <cell r="D45" t="str">
            <v>11</v>
          </cell>
          <cell r="E45">
            <v>2210846</v>
          </cell>
        </row>
        <row r="46">
          <cell r="B46" t="str">
            <v>T6</v>
          </cell>
          <cell r="C46" t="str">
            <v>Técnico Operativo</v>
          </cell>
          <cell r="D46" t="str">
            <v>09</v>
          </cell>
          <cell r="E46">
            <v>2076544</v>
          </cell>
        </row>
        <row r="47">
          <cell r="C47" t="str">
            <v>NIVEL ASISTENCIAL</v>
          </cell>
        </row>
        <row r="48">
          <cell r="B48" t="str">
            <v>A1</v>
          </cell>
          <cell r="C48" t="str">
            <v>Auxiliar Administrativo</v>
          </cell>
          <cell r="D48" t="str">
            <v>27</v>
          </cell>
          <cell r="E48">
            <v>2430663</v>
          </cell>
        </row>
        <row r="49">
          <cell r="B49" t="str">
            <v>A2</v>
          </cell>
          <cell r="C49" t="str">
            <v>Auxiliar Administrativo</v>
          </cell>
          <cell r="D49" t="str">
            <v>24</v>
          </cell>
          <cell r="E49">
            <v>2314319</v>
          </cell>
        </row>
        <row r="50">
          <cell r="B50" t="str">
            <v>A3</v>
          </cell>
          <cell r="C50" t="str">
            <v>Auxiliar Administrativo</v>
          </cell>
          <cell r="D50" t="str">
            <v>23</v>
          </cell>
          <cell r="E50">
            <v>2296795</v>
          </cell>
        </row>
        <row r="51">
          <cell r="B51" t="str">
            <v>A4</v>
          </cell>
          <cell r="C51" t="str">
            <v>Auxiliar Administrativo</v>
          </cell>
          <cell r="D51" t="str">
            <v>19</v>
          </cell>
          <cell r="E51">
            <v>2076544</v>
          </cell>
        </row>
        <row r="52">
          <cell r="B52" t="str">
            <v>A5</v>
          </cell>
          <cell r="C52" t="str">
            <v>Auxiliar Administrativo</v>
          </cell>
          <cell r="D52" t="str">
            <v>15</v>
          </cell>
          <cell r="E52">
            <v>1809092</v>
          </cell>
        </row>
        <row r="53">
          <cell r="B53" t="str">
            <v>A6</v>
          </cell>
          <cell r="C53" t="str">
            <v>Auxiliar Administrativo</v>
          </cell>
          <cell r="D53" t="str">
            <v>13</v>
          </cell>
          <cell r="E53">
            <v>1698960</v>
          </cell>
        </row>
        <row r="54">
          <cell r="B54" t="str">
            <v>A7</v>
          </cell>
          <cell r="C54" t="str">
            <v>Auxiliar Administrativo</v>
          </cell>
          <cell r="D54" t="str">
            <v>11</v>
          </cell>
          <cell r="E54">
            <v>1579261</v>
          </cell>
        </row>
        <row r="55">
          <cell r="B55" t="str">
            <v>A8</v>
          </cell>
          <cell r="C55" t="str">
            <v>Auxiliar Administrativo</v>
          </cell>
          <cell r="D55" t="str">
            <v>10</v>
          </cell>
          <cell r="E55">
            <v>1555886</v>
          </cell>
        </row>
        <row r="56">
          <cell r="B56" t="str">
            <v>A9</v>
          </cell>
          <cell r="C56" t="str">
            <v>Auxiliar Administrativo</v>
          </cell>
          <cell r="D56" t="str">
            <v>08</v>
          </cell>
          <cell r="E56">
            <v>1506059</v>
          </cell>
        </row>
        <row r="57">
          <cell r="B57" t="str">
            <v>AS1</v>
          </cell>
          <cell r="C57" t="str">
            <v>Auxiliar Área de Salud</v>
          </cell>
          <cell r="D57" t="str">
            <v>13</v>
          </cell>
          <cell r="E57">
            <v>1698960</v>
          </cell>
        </row>
        <row r="58">
          <cell r="B58" t="str">
            <v>SE1</v>
          </cell>
          <cell r="C58" t="str">
            <v>Secretario Ejecutivo</v>
          </cell>
          <cell r="D58" t="str">
            <v>27</v>
          </cell>
          <cell r="E58">
            <v>2430663</v>
          </cell>
        </row>
        <row r="59">
          <cell r="B59" t="str">
            <v>SE2</v>
          </cell>
          <cell r="C59" t="str">
            <v>Secretario</v>
          </cell>
          <cell r="D59" t="str">
            <v>23</v>
          </cell>
          <cell r="E59">
            <v>2296795</v>
          </cell>
        </row>
        <row r="60">
          <cell r="B60" t="str">
            <v>SE3</v>
          </cell>
          <cell r="C60" t="str">
            <v>Secretario</v>
          </cell>
          <cell r="D60" t="str">
            <v>19</v>
          </cell>
          <cell r="E60">
            <v>2076544</v>
          </cell>
        </row>
        <row r="61">
          <cell r="B61" t="str">
            <v>SE4</v>
          </cell>
          <cell r="C61" t="str">
            <v>Secretario</v>
          </cell>
          <cell r="D61" t="str">
            <v>15</v>
          </cell>
          <cell r="E61">
            <v>1809092</v>
          </cell>
        </row>
        <row r="62">
          <cell r="B62" t="str">
            <v>SE5</v>
          </cell>
          <cell r="C62" t="str">
            <v>Secretario</v>
          </cell>
          <cell r="D62" t="str">
            <v>13</v>
          </cell>
          <cell r="E62">
            <v>1698960</v>
          </cell>
        </row>
        <row r="63">
          <cell r="B63" t="str">
            <v>SE6</v>
          </cell>
          <cell r="C63" t="str">
            <v>Secretario</v>
          </cell>
          <cell r="D63" t="str">
            <v>11</v>
          </cell>
          <cell r="E63">
            <v>1579261</v>
          </cell>
        </row>
        <row r="64">
          <cell r="B64" t="str">
            <v>SE7</v>
          </cell>
          <cell r="C64" t="str">
            <v>Secretario</v>
          </cell>
          <cell r="D64" t="str">
            <v>09</v>
          </cell>
          <cell r="E64">
            <v>1506572</v>
          </cell>
        </row>
        <row r="65">
          <cell r="B65" t="str">
            <v>C1</v>
          </cell>
          <cell r="C65" t="str">
            <v>Conductor</v>
          </cell>
          <cell r="D65" t="str">
            <v>17</v>
          </cell>
          <cell r="E65">
            <v>1934951</v>
          </cell>
        </row>
        <row r="66">
          <cell r="B66" t="str">
            <v>C2</v>
          </cell>
          <cell r="C66" t="str">
            <v>Operario</v>
          </cell>
          <cell r="D66" t="str">
            <v>13</v>
          </cell>
          <cell r="E66">
            <v>1698960</v>
          </cell>
        </row>
        <row r="67">
          <cell r="B67" t="str">
            <v>C3</v>
          </cell>
          <cell r="C67" t="str">
            <v>Auxiliar Servicios Generales</v>
          </cell>
          <cell r="D67" t="str">
            <v>09</v>
          </cell>
          <cell r="E67">
            <v>1506572</v>
          </cell>
        </row>
        <row r="68">
          <cell r="B68" t="str">
            <v>C4</v>
          </cell>
          <cell r="C68" t="str">
            <v>Auxiliar Servicios Generales</v>
          </cell>
          <cell r="D68" t="str">
            <v>08</v>
          </cell>
          <cell r="E68">
            <v>1506059</v>
          </cell>
        </row>
      </sheetData>
      <sheetData sheetId="4"/>
      <sheetData sheetId="5"/>
      <sheetData sheetId="6">
        <row r="14">
          <cell r="C14">
            <v>781242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dera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circuitos codensa"/>
    </sheetNames>
    <sheetDataSet>
      <sheetData sheetId="0" refreshError="1">
        <row r="1">
          <cell r="B1" t="str">
            <v>Instituto de Desarrollo Urbano - IDU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</sheetNames>
    <sheetDataSet>
      <sheetData sheetId="0">
        <row r="2">
          <cell r="A2">
            <v>1</v>
          </cell>
          <cell r="B2">
            <v>90038306</v>
          </cell>
          <cell r="C2">
            <v>96771369.099999994</v>
          </cell>
          <cell r="D2">
            <v>2528.25</v>
          </cell>
        </row>
        <row r="3">
          <cell r="A3">
            <v>2</v>
          </cell>
          <cell r="B3">
            <v>90037642.400000006</v>
          </cell>
          <cell r="C3">
            <v>96742447.200000003</v>
          </cell>
          <cell r="D3">
            <v>2528.88</v>
          </cell>
        </row>
        <row r="4">
          <cell r="A4">
            <v>3</v>
          </cell>
          <cell r="B4">
            <v>90043418.200000003</v>
          </cell>
          <cell r="C4">
            <v>96741832.099999994</v>
          </cell>
          <cell r="D4">
            <v>2528.86</v>
          </cell>
        </row>
        <row r="5">
          <cell r="A5">
            <v>4</v>
          </cell>
          <cell r="B5">
            <v>90039879.900000006</v>
          </cell>
          <cell r="C5">
            <v>96726367.400000006</v>
          </cell>
          <cell r="D5">
            <v>2529.1999999999998</v>
          </cell>
        </row>
        <row r="6">
          <cell r="A6">
            <v>5</v>
          </cell>
          <cell r="B6">
            <v>90045687.900000006</v>
          </cell>
          <cell r="C6">
            <v>96720443</v>
          </cell>
          <cell r="D6">
            <v>2527.56</v>
          </cell>
        </row>
        <row r="7">
          <cell r="A7">
            <v>6</v>
          </cell>
          <cell r="B7">
            <v>90096598.799999997</v>
          </cell>
          <cell r="C7">
            <v>96742939.900000006</v>
          </cell>
          <cell r="D7">
            <v>2523.1999999999998</v>
          </cell>
        </row>
        <row r="8">
          <cell r="A8">
            <v>7</v>
          </cell>
          <cell r="B8">
            <v>90099688.700000003</v>
          </cell>
          <cell r="C8">
            <v>96764037.200000003</v>
          </cell>
          <cell r="D8">
            <v>2523.1999999999998</v>
          </cell>
        </row>
        <row r="9">
          <cell r="A9">
            <v>8</v>
          </cell>
          <cell r="B9">
            <v>0</v>
          </cell>
          <cell r="C9">
            <v>0</v>
          </cell>
        </row>
        <row r="10">
          <cell r="A10">
            <v>9</v>
          </cell>
          <cell r="B10">
            <v>109745132</v>
          </cell>
          <cell r="C10">
            <v>100715918</v>
          </cell>
          <cell r="D10">
            <v>2546.136</v>
          </cell>
        </row>
        <row r="11">
          <cell r="A11">
            <v>10</v>
          </cell>
          <cell r="B11">
            <v>109696839</v>
          </cell>
          <cell r="C11">
            <v>100691415</v>
          </cell>
          <cell r="D11">
            <v>2546.0740000000001</v>
          </cell>
        </row>
        <row r="12">
          <cell r="A12">
            <v>11</v>
          </cell>
          <cell r="B12">
            <v>109676477</v>
          </cell>
          <cell r="C12">
            <v>100680297</v>
          </cell>
          <cell r="D12">
            <v>2546.0659999999998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UPOS"/>
      <sheetName val="D. ENTRADA"/>
      <sheetName val="PPTO OFICIAL"/>
      <sheetName val="PPTO MMTO MVANT G4"/>
      <sheetName val="A.I.U"/>
      <sheetName val="FORMULARIO 1-PPTO OFICIAL"/>
      <sheetName val="PPTO MMTO MVANT G4 ACERO"/>
      <sheetName val="AIU PMA-DCyGE-PMT-BIOSEG"/>
      <sheetName val="DIAG.DIS.LAB"/>
      <sheetName val="BIOSEGURIDAD"/>
      <sheetName val="COSTOS SDA"/>
      <sheetName val="AJUSTES"/>
      <sheetName val="A.P.U."/>
      <sheetName val="APU-DIAGNOSTICOS"/>
      <sheetName val="APU-EYD-REHAB"/>
      <sheetName val="INSUMOS"/>
      <sheetName val="INSUMOS PMA- BIOSEG-DC-PMT"/>
      <sheetName val="F.M."/>
      <sheetName val="F.P"/>
    </sheetNames>
    <sheetDataSet>
      <sheetData sheetId="0"/>
      <sheetData sheetId="1">
        <row r="2">
          <cell r="D2" t="str">
            <v>INSTITUTO DE DESARROLLO URBANO</v>
          </cell>
        </row>
        <row r="3">
          <cell r="D3" t="str">
            <v>12 de Marzo de 2022</v>
          </cell>
        </row>
        <row r="4">
          <cell r="C4" t="str">
            <v>SUBDIRECCIÒN GENERAL</v>
          </cell>
          <cell r="D4" t="str">
            <v>DE INFRAESTRUCTURA</v>
          </cell>
        </row>
        <row r="5">
          <cell r="C5" t="str">
            <v>DIRECCIÒN TÈCNICA</v>
          </cell>
          <cell r="D5" t="str">
            <v>DE CONSERVACIÓN DE LA INFRAESTRUCTURA</v>
          </cell>
        </row>
        <row r="7">
          <cell r="D7" t="str">
            <v xml:space="preserve">EJECUTAR A PRECIOS UNITARIOS LAS OBRAS Y ACTIVIDADES NECESARIAS PARA LA CONSERVACIÓN DE LA MALLA VIAL ARTERIAL NO TRONCAL, EN LA CIUDAD DE BOGOTÁ D.C. GRUPO 4. </v>
          </cell>
        </row>
        <row r="8">
          <cell r="O8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1o de mayo con 73a 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ara"/>
      <sheetName val="ListadoPpto150324"/>
      <sheetName val="APU"/>
      <sheetName val="Resumen"/>
      <sheetName val="Diseños"/>
      <sheetName val="FM"/>
      <sheetName val="Hoja4"/>
    </sheetNames>
    <sheetDataSet>
      <sheetData sheetId="0"/>
      <sheetData sheetId="1"/>
      <sheetData sheetId="2"/>
      <sheetData sheetId="3">
        <row r="47">
          <cell r="G47">
            <v>939500</v>
          </cell>
        </row>
      </sheetData>
      <sheetData sheetId="4"/>
      <sheetData sheetId="5"/>
      <sheetData sheetId="6">
        <row r="60">
          <cell r="I60">
            <v>2.1480333333333332</v>
          </cell>
        </row>
      </sheetData>
      <sheetData sheetId="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  <sheetName val="DATOS_DE_ENTRADA"/>
      <sheetName val="DATOS_ENTRADA"/>
      <sheetName val="LISTADO_INSUMOS"/>
      <sheetName val="LISTADO_APU"/>
      <sheetName val="TARIFAS_PERSONAL"/>
      <sheetName val="PPTO_GRAL_G6"/>
      <sheetName val="PRELIMINARES_(2)"/>
      <sheetName val="AIU_(2)"/>
      <sheetName val="AIU_AMBIENTAL"/>
      <sheetName val="AIU_PGS"/>
      <sheetName val="AIU_PMT"/>
    </sheetNames>
    <sheetDataSet>
      <sheetData sheetId="0">
        <row r="13">
          <cell r="C13">
            <v>43967</v>
          </cell>
        </row>
      </sheetData>
      <sheetData sheetId="1"/>
      <sheetData sheetId="2"/>
      <sheetData sheetId="3">
        <row r="2">
          <cell r="B2">
            <v>0</v>
          </cell>
        </row>
      </sheetData>
      <sheetData sheetId="4"/>
      <sheetData sheetId="5"/>
      <sheetData sheetId="6"/>
      <sheetData sheetId="7"/>
      <sheetData sheetId="8"/>
      <sheetData sheetId="9">
        <row r="25">
          <cell r="F25">
            <v>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3">
          <cell r="C13">
            <v>43967</v>
          </cell>
        </row>
      </sheetData>
      <sheetData sheetId="28"/>
      <sheetData sheetId="29"/>
      <sheetData sheetId="30">
        <row r="2">
          <cell r="B2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FO-PE-089"/>
      <sheetName val="1.1 Repl."/>
      <sheetName val="1.1 Repl. (2)"/>
      <sheetName val="1.2 Cerramiento"/>
      <sheetName val="1.2 Cerramiento (2)"/>
      <sheetName val="2.1 Transp"/>
      <sheetName val="2.1 Transp (2)"/>
      <sheetName val="2.2 ExcMec"/>
      <sheetName val="2.2 ExcMec (2)"/>
      <sheetName val="2.3 ExcManual"/>
      <sheetName val="2.3 ExcManual (2)"/>
      <sheetName val="2.4. Dem.Concr(Anden)"/>
      <sheetName val="2.4. Dem.Concr(Anden) (2)MANUAL"/>
      <sheetName val="2.4. Dem.Concr(Anden) (2)COMPR"/>
      <sheetName val="2.5. Dem.sard"/>
      <sheetName val="2.5. Dem.sard (2)"/>
      <sheetName val="2.6. Dem.Concr"/>
      <sheetName val="2.6. Dem.Concr (2)MA"/>
      <sheetName val="2.6. Dem.Concr (2)COMP"/>
      <sheetName val="2.7. Dem.asf"/>
      <sheetName val="2.7. Dem.asf MAN"/>
      <sheetName val="2.7. Dem.asf COMP"/>
      <sheetName val="3.1 SBGA"/>
      <sheetName val="3.1 SBGA (2)"/>
      <sheetName val="3.2 BGA"/>
      <sheetName val="3.2 BGA (2)"/>
      <sheetName val="3.3. SBGC"/>
      <sheetName val="3.3. SBGC (2)"/>
      <sheetName val="3.4 Rajón"/>
      <sheetName val="3.4 Rajón (2)"/>
      <sheetName val="3.5 MD20 (2)"/>
      <sheetName val="3.5 ASFALTO MODIFICADO"/>
      <sheetName val="3.5 MD20 Conso"/>
      <sheetName val="3.5 MD20 DobleA"/>
      <sheetName val="3.6 CRL1"/>
      <sheetName val="3.6 CRL1 (2)"/>
      <sheetName val="3.7 CRR1"/>
      <sheetName val="3.7 CRR1 (2)"/>
      <sheetName val="3.8 SBGA"/>
      <sheetName val="3.9 BGA "/>
      <sheetName val="3.10 SBGC "/>
      <sheetName val="3.11 MD20"/>
      <sheetName val="3.12 CRR1"/>
      <sheetName val="3.13 CRL1"/>
      <sheetName val="3.14 GEOT"/>
      <sheetName val="3.14 GEOT T2100"/>
      <sheetName val="4.1 Sardinel A10"/>
      <sheetName val="4.1 Sardinel A10 (2)"/>
      <sheetName val="4.2 SBGC  "/>
      <sheetName val="4.3 BordA80"/>
      <sheetName val="4.3 BordA80 (2)"/>
      <sheetName val="4.4 Adoquin6"/>
      <sheetName val="4.4 Adoquin6 (2)"/>
      <sheetName val="4.5 Rampa B5"/>
      <sheetName val="4.5 Rampa B5 (2)"/>
      <sheetName val="4.6 Loseta"/>
      <sheetName val="4.6 Loseta (2)"/>
      <sheetName val="4.7 Adoquin8"/>
      <sheetName val="4.7 Adoquin8 (2)"/>
      <sheetName val="4.8 BordeA170"/>
      <sheetName val="4.8 BordeA170 (2)"/>
      <sheetName val="4.9BolardoM63"/>
      <sheetName val="4.9BolardoM63 (2)"/>
      <sheetName val="4.10 ContRaices"/>
      <sheetName val="4.10 ContRaices (2)"/>
      <sheetName val="4.11 Protec M91"/>
      <sheetName val="4.11 Protec M91 (2)"/>
      <sheetName val="4.12 BancaM31"/>
      <sheetName val="4.12 BancaM31 (2)"/>
      <sheetName val="4.13  Caneca"/>
      <sheetName val="4.13  Caneca (2)"/>
      <sheetName val="4.14 CONC3000PSI"/>
      <sheetName val="4.14 CONC3000PSI (2)"/>
      <sheetName val="4.15Tala claseI"/>
      <sheetName val="4.16Tala clase II"/>
      <sheetName val="4.17Tala clase III"/>
      <sheetName val="4.18Tala clase IV"/>
      <sheetName val="4.19 TrasladoArbol"/>
      <sheetName val="4.20 TrasladoArbol5-10"/>
      <sheetName val="4.21Palma 1,80"/>
      <sheetName val="4.21Palma 1,80 (2)"/>
      <sheetName val="4.22Ligusto 1,80"/>
      <sheetName val="4.22Ligusto 1,80 (2)"/>
      <sheetName val="4.23Pajarito 1,80"/>
      <sheetName val="4.23Pajarito 1,80 (2)"/>
      <sheetName val="4.24 Pasto"/>
      <sheetName val="4.24 Pasto (2)"/>
      <sheetName val="4.25PastoKikuyo"/>
      <sheetName val="4.25PastoKikuyo (2)"/>
      <sheetName val="5.1 Dem.Concr(Anden) "/>
      <sheetName val="5.2 Dem1Piso-teja"/>
      <sheetName val="5.3 Dem1Piso-Placa "/>
      <sheetName val="5.4Dem 2 y 3 Pisos"/>
      <sheetName val="5.5BodegaDoble altura"/>
      <sheetName val="5.6. Dem.Concr "/>
      <sheetName val="5.7. Dem.Muros15"/>
      <sheetName val="5.8. Dem.Muros25"/>
      <sheetName val="5.9 Transp "/>
      <sheetName val="5.10 ExcMec "/>
      <sheetName val="5.11 Descapote"/>
      <sheetName val="5.11 Descapote (2)"/>
      <sheetName val="5.12 LODOS"/>
      <sheetName val="6.1 Repl."/>
      <sheetName val="6,2 EXCA. MANUAL"/>
      <sheetName val="6,3 EXCA. MANUAL REDES"/>
      <sheetName val="6,4 DEMOLIC. CONCRETO"/>
      <sheetName val="6,5 BASE CONCRETO"/>
      <sheetName val="6,6 ZAPATA CONCRETO"/>
      <sheetName val="6,7 VIGA CIMENTACION CONC"/>
      <sheetName val="6,8 CAJA INSPECCION"/>
      <sheetName val="6,9 CAJA INSPEC. 80 X 80"/>
      <sheetName val="6,10 BAJANTE A. NEGRAS"/>
      <sheetName val="6,11 PUNTO DESAG. PVC 2&quot;"/>
      <sheetName val="6,12 PUNTO DESAG.PVC 3&quot;"/>
      <sheetName val="6,13 PUNTO DESAG.PVC 4&quot;"/>
      <sheetName val="6,14 PUNTO DESAG.PVC 4&quot; A.LLV"/>
      <sheetName val="6,15 PUNTO R 2&quot;"/>
      <sheetName val="6,16 TUBERIA PVC-S 2&quot;"/>
      <sheetName val="6,17 TUBERIA PVC-S 4&quot;"/>
      <sheetName val="6,18 TUBERIA PVC-S 2&quot;"/>
      <sheetName val="6,19 TUBERIA PVC-S 4&quot; "/>
      <sheetName val="6,20 TAPON LIMPIEZA 4&quot;"/>
      <sheetName val="6,21 TUBERIA A LL"/>
      <sheetName val="6,22 TUBERIA ALL 110MM"/>
      <sheetName val="6,23 SUMIDERO"/>
      <sheetName val="6,24 Rejilla"/>
      <sheetName val="6,25 CNEXION POZO"/>
      <sheetName val="6,26 BASE GRANULAR"/>
      <sheetName val="6,27 POLIETILENO"/>
      <sheetName val="6,28 ACERO"/>
      <sheetName val="6,29 MALLA ELECTDA M-131"/>
      <sheetName val="6,30 MALLA ELECTDA M-188"/>
      <sheetName val="6,31 PLACA CONTRAPISO"/>
      <sheetName val="6,32 COLUMNAS"/>
      <sheetName val="6,33 VIGA AEREA"/>
      <sheetName val="6,34 MURO CONTENCION"/>
      <sheetName val="6,35 PLACA STEEL"/>
      <sheetName val="6,36 JUNTA CONSTRCON"/>
      <sheetName val="6,37 MURO"/>
      <sheetName val="6,38 LAVADO LADRILLO"/>
      <sheetName val="6,39 MURO LADRILLO"/>
      <sheetName val="6,40 SUM E INS POSTE"/>
      <sheetName val="6,41 CAJA CS-274"/>
      <sheetName val="6,42 AP280"/>
      <sheetName val="6,43 BANCO DE DUCTO"/>
      <sheetName val="6,44 DUCTO CAMBIO"/>
      <sheetName val="6,45 ESTRUCTURA 202"/>
      <sheetName val="6,46 ESTRUCTURA 211"/>
      <sheetName val="6,47 ESTRUCTURA 320"/>
      <sheetName val="6,48 ESTRUCTURA 321"/>
      <sheetName val="6,49 MONTAJE POSTE"/>
      <sheetName val="6,50 RET TERMINAL"/>
      <sheetName val="6,51 DESCARGADORES"/>
      <sheetName val="6,52 RED MEDIA"/>
      <sheetName val="6,53 RED TRENZADA"/>
      <sheetName val="6,54 TRANSFORMADOR"/>
      <sheetName val="6,55 LAMPARA PARALUX"/>
      <sheetName val="6,56 LAMPARA HERMET"/>
      <sheetName val="6,57 BALA DULUX"/>
      <sheetName val="6,58 APLIQUE"/>
      <sheetName val="6,59 MODULO"/>
      <sheetName val="6,60 REFLECTOR"/>
      <sheetName val="6,61 GABINETE"/>
      <sheetName val="6,62 MEDIDOR"/>
      <sheetName val="6,63 PUESTA A TIERRA"/>
      <sheetName val="6,64 PUESTA TIERRA GENL"/>
      <sheetName val="6,65 ACOMETIDA"/>
      <sheetName val="6,66 ACOMETIDA 3F"/>
      <sheetName val="6,67 ACOMETIDA 3F5H"/>
      <sheetName val="6,68 ACOMETIDA 3F5H CU"/>
      <sheetName val="6,69 ACOMETIDA 3F5H TH"/>
      <sheetName val="6,70 ACOMETIDA 3F5H THH"/>
      <sheetName val="6,71 ACOMETIDA ANTIFRAUDE"/>
      <sheetName val="6,72 SUM-TUB-CONDUIT"/>
      <sheetName val="6,73 SUM-TUB-CONDUIT 3-4&quot;"/>
      <sheetName val="6,74 SUM-TUB-CONDUIT 1&quot;"/>
      <sheetName val="6,75 SUM-TUB-CONDUIT 1 1-2&quot;"/>
      <sheetName val="6,76 TABLERO DE 12"/>
      <sheetName val="6,77 TABLERO DE 8"/>
      <sheetName val="6,78 SUMINIST.INST.TABLERO"/>
      <sheetName val="6,79 SUMINIST.INST.INTERRUP."/>
      <sheetName val="6,80 SUMINIST.INST.INETRRUP"/>
      <sheetName val="6,81 SUMINIST.INST.INETRRUP (2)"/>
      <sheetName val="6,82 SUMINIST.INST.INTERRUP TRI"/>
      <sheetName val="6,83 SALIDA ILUMINACION"/>
      <sheetName val="6,84 SALIDA TOMACORRIENTE"/>
      <sheetName val="6,85 SALIDA TOMACORRIENTE"/>
      <sheetName val="6,86 SALIDA TOMAC.NORM."/>
      <sheetName val="6,87 ALIDA TOMAC.GFCI"/>
      <sheetName val="6,88 SALIDA INTERRUP.SENC,"/>
      <sheetName val="6,89 SALIDA INTERRUP.DOBLE"/>
      <sheetName val="6,90 SUMIST.E INST. PROG."/>
      <sheetName val="6,91 SUMIST.E INST. ALARMA"/>
      <sheetName val="6,92 SALIDA SENSOR"/>
      <sheetName val="6,93 SUMINIST.INST.SIRENA"/>
      <sheetName val="6,94 SUMINIST.INST.PULSADOR "/>
      <sheetName val="6,95 SALIDA TOMA"/>
      <sheetName val="6,96 ANTENA TV"/>
      <sheetName val="6,97 CERTIFICACION"/>
      <sheetName val="6,98 MEDICION SIST."/>
      <sheetName val="6,99 PAÑETE LISO"/>
      <sheetName val="6,100 PERFILES TUB."/>
      <sheetName val="6,101 ACERO 60000 PSI"/>
      <sheetName val="6,102 PLATINAS Y ANGULOS"/>
      <sheetName val="6,103 IMPERMEABILIZACION"/>
      <sheetName val="6,104 MARQUESINA EN VIDRIO"/>
      <sheetName val="6,105 CIELO RASO"/>
      <sheetName val="6,106 CERAMICA PISO"/>
      <sheetName val="6,107 BALDOSA GRANO MAR."/>
      <sheetName val="6,108 G-ESCOBA"/>
      <sheetName val="6,109 BOCAPUERTA"/>
      <sheetName val="6,110 CERAMICA NEVADA"/>
      <sheetName val="6,111 CENEFA "/>
      <sheetName val="6,112 MUEBLE EN CONC"/>
      <sheetName val="6,113 INCRUSTACIONES"/>
      <sheetName val="6,114 ESPEJO"/>
      <sheetName val="6,115 SANITARIO"/>
      <sheetName val="6,116 LAVAMANOS"/>
      <sheetName val="6,117 GRIFERIA "/>
      <sheetName val="6,118 PUERTA EMT."/>
      <sheetName val="6,119 MUEBLE BAJO MESON"/>
      <sheetName val="6,120  MARCO METAL."/>
      <sheetName val="6,121 PUERTA METAL."/>
      <sheetName val="6,122 VENTANERIA"/>
      <sheetName val="6,123 PUERTA VIDRIO"/>
      <sheetName val="6,124 CERRADURA BELL"/>
      <sheetName val="6,125 CERRADURA CERROJO DOB."/>
      <sheetName val="6,126 ESTUCO Y VINILO 3 MANOS"/>
      <sheetName val="6,127 GRANIPLAS"/>
      <sheetName val="6,128 ANDEN EN CONCRETO"/>
      <sheetName val="7,1 DESCAPOTE"/>
      <sheetName val="7,2 EXCA. MANUAL"/>
      <sheetName val="7,3 BASE CONCRETO"/>
      <sheetName val="7,4 ZAPATA CONCRETO "/>
      <sheetName val="7,5 CONCRETO CICLOPEO"/>
      <sheetName val="7,6 VIGA CIMENTACION CONC"/>
      <sheetName val="7,7 ACERO (2)"/>
      <sheetName val="7,8 ALISTADO PISOS"/>
      <sheetName val="7,9 BASE GRANULARB200"/>
      <sheetName val="7,10 COLUMNAS EN CONCRETO"/>
      <sheetName val="7,11 VIGA AEREA "/>
      <sheetName val="7,12 placa maciza"/>
      <sheetName val="7,13 MALLA ELECTROS."/>
      <sheetName val="7,14 MURO LADRILLO"/>
      <sheetName val="7,15 HILADA REMATE"/>
      <sheetName val="7,16 FACHALETA ARQ."/>
      <sheetName val="7,17 LAVADO LADRILLO "/>
      <sheetName val="7,18ESMALTADO PISO"/>
      <sheetName val="7.19 PAÑETE LISO"/>
      <sheetName val="7,20 IMPERMEABILIZACION (2)"/>
      <sheetName val="7,21 VIDRIO SEG."/>
      <sheetName val="7,22  MARCO METAL. "/>
      <sheetName val="7,23 ESCALERA METAL."/>
      <sheetName val="7,24 EXCA. MANUAL (2)"/>
      <sheetName val="7,25 BASE CONCRETO (2"/>
      <sheetName val="7,26 CONCRETO CICLOPEO "/>
      <sheetName val="7,27 VIGA CIMENTACION CONC (2)"/>
      <sheetName val="7,28 ACERO (3)"/>
      <sheetName val="7,29 BASE GRANULARB200 (2)"/>
      <sheetName val="7,30 VIGA AEREA  (2)"/>
      <sheetName val="7,31 placa maciza "/>
      <sheetName val="7,32 HILADA REMATE"/>
      <sheetName val="7,33 MURO LADRILLO"/>
      <sheetName val="7,34 FACHALETA ARQ."/>
      <sheetName val="7,35 LAVADO LADRILLO  (2)"/>
      <sheetName val="7,36ESMALTADO PISO "/>
      <sheetName val="7.37 PAÑETE LISO "/>
      <sheetName val="7,38 REJA"/>
      <sheetName val="7,39 ESCUDO"/>
      <sheetName val="8.1ExcManual Zanja"/>
      <sheetName val="8.2ArenaPeña"/>
      <sheetName val="8.2ArenaPeña (2)"/>
      <sheetName val="8.3.B400"/>
      <sheetName val="8.3.B400 (2)"/>
      <sheetName val="8.4.B200"/>
      <sheetName val="8.4.B200 (2)"/>
      <sheetName val="8.5.HIDR"/>
      <sheetName val="8.5.HIDR (2)"/>
      <sheetName val="8.6.RDE21 12&quot;"/>
      <sheetName val="8.6.RDE21 12&quot; (2)"/>
      <sheetName val="8.7.RDE21 6&quot;"/>
      <sheetName val="8.7.RDE21 6&quot; (2)"/>
      <sheetName val="8.8. SCHD40 12&quot;"/>
      <sheetName val="8.9. SCHD40 6&quot;"/>
      <sheetName val="8.10.Caja Valvula 12&quot;"/>
      <sheetName val="8.11CHOROTE"/>
      <sheetName val="8.11CHOROTE (2)"/>
      <sheetName val="8.12 VALVULA COMPUERTA"/>
      <sheetName val="8.12 VALVULA COMPUERTA (2)"/>
      <sheetName val="8.13.Caja Valvula 6&quot;"/>
      <sheetName val="8.13.Caja Valvula 6&quot; (2)"/>
      <sheetName val="8.14.TEEHD12X6"/>
      <sheetName val="8.14.TEEHD12X6 (2)"/>
      <sheetName val="8.15.TEEHD6X6"/>
      <sheetName val="8.15.TEEHD6X6 (2)"/>
      <sheetName val="8.16CODO45.6&quot;"/>
      <sheetName val="8.16CODO45.6&quot; (2)"/>
      <sheetName val="8.17CODO90.6&quot;"/>
      <sheetName val="8.17CODO90.6&quot; (2)"/>
      <sheetName val="8.18CODO45.12&quot;"/>
      <sheetName val="8.18CODO45.12&quot; (2)"/>
      <sheetName val="8.19Emp6&quot;"/>
      <sheetName val="8.19Emp6&quot; (2)"/>
      <sheetName val="8.20Emp8&quot;"/>
      <sheetName val="8.20Emp8&quot; (2)"/>
      <sheetName val="8.21Emp6 a12&quot;"/>
      <sheetName val="8.21Emp6 a12&quot; (2)"/>
      <sheetName val="8.22EmpAcero6&quot;"/>
      <sheetName val="8.22EmpAcero6&quot; (2)"/>
      <sheetName val="8.23EmpAcero12&quot;"/>
      <sheetName val="8.23EmpAcero12&quot; (2)"/>
      <sheetName val="8.24Tapon6&quot;"/>
      <sheetName val="8.24Tapon6&quot; (2)"/>
      <sheetName val="8.25Tapon4&quot;"/>
      <sheetName val="8.25Tapon4&quot; (2)"/>
      <sheetName val="8.26Tapón1 1-2&quot;"/>
      <sheetName val="8.26Tapón1 1-2&quot; (2)"/>
      <sheetName val="8.27-RED12-8"/>
      <sheetName val="8.27-RED12-8 (2)"/>
      <sheetName val="8.28 Acom1-2&quot;"/>
      <sheetName val="8.28 Acom1-2&quot; (2)"/>
      <sheetName val="8.29Conc3000"/>
      <sheetName val="8.29Conc3000 (2)"/>
      <sheetName val="8.30PruebPresion"/>
      <sheetName val="8.30PruebPresion (2)"/>
      <sheetName val="9.1ExcManual Zanja"/>
      <sheetName val="9.2TRIT 12&quot;"/>
      <sheetName val="9.2TRIT 12&quot; (2)"/>
      <sheetName val="9.3.B400"/>
      <sheetName val="9.4.B200"/>
      <sheetName val="9.5TUB8&quot;"/>
      <sheetName val="9.5TUB8&quot; (2)"/>
      <sheetName val="9.6TUB10&quot;"/>
      <sheetName val="9.6TUB10&quot; (2)"/>
      <sheetName val="9.7TUB14&quot;"/>
      <sheetName val="9.7TUB14&quot; (2)"/>
      <sheetName val="9.8TUB16&quot;"/>
      <sheetName val="9.8TUB16&quot; (2)"/>
      <sheetName val="9.9TUB18&quot;"/>
      <sheetName val="9.9TUB18&quot; (2)"/>
      <sheetName val="9.10TUB27&quot;"/>
      <sheetName val="9.10TUB27&quot; (2)"/>
      <sheetName val="9.11TUB40&quot;"/>
      <sheetName val="9.11TUB40&quot; (2)"/>
      <sheetName val="9.12TUB44&quot;"/>
      <sheetName val="9.12TUB44&quot; (2)"/>
      <sheetName val="9.13TUB10&quot;"/>
      <sheetName val="9.13TUB10&quot; (2)"/>
      <sheetName val="9.14PLacafondo"/>
      <sheetName val="9.14PLacafondo (2)"/>
      <sheetName val="9.15CONO"/>
      <sheetName val="9.15CONO (2)"/>
      <sheetName val="9.16CARGUE"/>
      <sheetName val="9.16CARGUE (2)"/>
      <sheetName val="9.17CAMARA52"/>
      <sheetName val="9.18CAMARA49"/>
      <sheetName val="9.19CAMARA54"/>
      <sheetName val="9.20CAMARA55"/>
      <sheetName val="9.21 POZO"/>
      <sheetName val="9.21 POZO (2)"/>
      <sheetName val="9.22 SUMIDERO"/>
      <sheetName val="9.23 CAJA INSPECCION "/>
      <sheetName val="9.23 CAJA INSPECCION  (2)"/>
      <sheetName val="9.24TUB6&quot;"/>
      <sheetName val="9.24TUB6&quot; (2)"/>
      <sheetName val="10.1CS276"/>
      <sheetName val="10.1CS276 (2)"/>
      <sheetName val="10.1CS276 (3)"/>
      <sheetName val="10.2CS274"/>
      <sheetName val="10.2CS274 (2)"/>
      <sheetName val="10.2CS274 (3)"/>
      <sheetName val="10.3CS275"/>
      <sheetName val="10.3CS275 (2)"/>
      <sheetName val="10.3CS275 (3)"/>
      <sheetName val="10.4DUCTOS6+DUCTO3"/>
      <sheetName val="10.4DUCTOS6+DUCTO3 (2)"/>
      <sheetName val="10.5CARCAMO"/>
      <sheetName val="10.5CARCAMO (2)"/>
      <sheetName val="10.6CAJA"/>
      <sheetName val="10.6CAJA (2)"/>
      <sheetName val="10.7CURVA 34&quot;"/>
      <sheetName val="10.7CURVA 34&quot; (2)"/>
      <sheetName val="10.8CAMARA T14"/>
      <sheetName val="10.8CAMARA T14 (2)"/>
      <sheetName val="10.9CAMARA T14A"/>
      <sheetName val="10.9CAMARA T14A (2)"/>
      <sheetName val="10.10DUCTO4&quot;"/>
      <sheetName val="10.10DUCTO4&quot; (2)"/>
      <sheetName val="10.11CARCAMO"/>
      <sheetName val="10.11CARCAMO (2)"/>
      <sheetName val="10.12 CAMARA"/>
      <sheetName val="10.12 CAMARA (2)"/>
      <sheetName val="10.13DUCTO4&quot;"/>
      <sheetName val="10.13DUCTO4&quot; (2)"/>
      <sheetName val="11.1"/>
      <sheetName val="11.1 (2)"/>
      <sheetName val="11.2"/>
      <sheetName val="11.2 (2)"/>
      <sheetName val="11.3"/>
      <sheetName val="11.3 (2)"/>
      <sheetName val="11.4"/>
      <sheetName val="11.4 (2)"/>
      <sheetName val="11.5CajaPaso"/>
      <sheetName val="11.5CajaPaso (2)"/>
      <sheetName val="11.6PEDESTAL"/>
      <sheetName val="11.6PEDESTAL (2)"/>
      <sheetName val="11.7DUCTO3&quot;"/>
      <sheetName val="11.7DUCTO3&quot; (2)"/>
      <sheetName val="11.8"/>
      <sheetName val="11.9"/>
      <sheetName val="11.9 (2)"/>
      <sheetName val="11.10"/>
      <sheetName val="11.10 (2)"/>
      <sheetName val="11.11"/>
      <sheetName val="11.11 (2)"/>
      <sheetName val="11.12"/>
      <sheetName val="11.12 (2)"/>
      <sheetName val="11.13"/>
      <sheetName val="11.13 (2)"/>
      <sheetName val="11.14"/>
      <sheetName val="11.14 (2)"/>
      <sheetName val="11.15"/>
      <sheetName val="11.15 (2)"/>
      <sheetName val="12.1ACTAVECINDAD"/>
      <sheetName val="13.1 SBGA (2)"/>
      <sheetName val="13.2 BGA (2)"/>
      <sheetName val="13.3. SBGC (2)"/>
      <sheetName val="13,4 MD20 (2)"/>
      <sheetName val="13,5 CRR1 (2)"/>
      <sheetName val="13,6 CRL1 (2)"/>
      <sheetName val="13,7 Repl."/>
      <sheetName val="13,8 Descapote "/>
      <sheetName val="13,9 ExcMec (2)"/>
      <sheetName val="13,10 ExcManual (2)"/>
      <sheetName val="13,11. Dem.Concr(Anden) (2)"/>
      <sheetName val="13,12 Dem.asf (2)"/>
      <sheetName val="13,13 Transp (2)"/>
      <sheetName val="13.14 GEOT (2)"/>
      <sheetName val="13,15 SBGA"/>
      <sheetName val="13,16 BGA "/>
      <sheetName val="13,17 SBGC "/>
      <sheetName val="13.18 MD12"/>
      <sheetName val="13.19 FRANJA"/>
      <sheetName val="13.19 FRANJA (2)"/>
      <sheetName val="13,20 CRR1 "/>
      <sheetName val="13,21 BordA80 (2)"/>
      <sheetName val="13,22 Adoquin8 (2)"/>
      <sheetName val="13,23 Adoquin6 (2)"/>
      <sheetName val="13,24 CONC3000PSI "/>
      <sheetName val="13,25BancaM31 "/>
      <sheetName val="13.26BolardoM62"/>
      <sheetName val="13,27 ContRaices "/>
      <sheetName val="13.28FUCSIA"/>
      <sheetName val="13.29 Rampa B5"/>
      <sheetName val="13,30 SEÑAL"/>
      <sheetName val="13.31"/>
      <sheetName val="13.31 (2)"/>
      <sheetName val="13.32"/>
      <sheetName val="13.33"/>
      <sheetName val="13.34"/>
      <sheetName val="ANEXO 7A final"/>
      <sheetName val="Resumen valores"/>
      <sheetName val="Hoja1"/>
      <sheetName val="1_1_Repl_"/>
      <sheetName val="1_1_Repl__(2)"/>
      <sheetName val="1_2_Cerramiento"/>
      <sheetName val="1_2_Cerramiento_(2)"/>
      <sheetName val="2_1_Transp"/>
      <sheetName val="2_1_Transp_(2)"/>
      <sheetName val="2_2_ExcMec"/>
      <sheetName val="2_2_ExcMec_(2)"/>
      <sheetName val="2_3_ExcManual"/>
      <sheetName val="2_3_ExcManual_(2)"/>
      <sheetName val="2_4__Dem_Concr(Anden)"/>
      <sheetName val="2_4__Dem_Concr(Anden)_(2)MANUAL"/>
      <sheetName val="2_4__Dem_Concr(Anden)_(2)COMPR"/>
      <sheetName val="2_5__Dem_sard"/>
      <sheetName val="2_5__Dem_sard_(2)"/>
      <sheetName val="2_6__Dem_Concr"/>
      <sheetName val="2_6__Dem_Concr_(2)MA"/>
      <sheetName val="2_6__Dem_Concr_(2)COMP"/>
      <sheetName val="2_7__Dem_asf"/>
      <sheetName val="2_7__Dem_asf_MAN"/>
      <sheetName val="2_7__Dem_asf_COMP"/>
      <sheetName val="3_1_SBGA"/>
      <sheetName val="3_1_SBGA_(2)"/>
      <sheetName val="3_2_BGA"/>
      <sheetName val="3_2_BGA_(2)"/>
      <sheetName val="3_3__SBGC"/>
      <sheetName val="3_3__SBGC_(2)"/>
      <sheetName val="3_4_Rajón"/>
      <sheetName val="3_4_Rajón_(2)"/>
      <sheetName val="3_5_MD20_(2)"/>
      <sheetName val="3_5_ASFALTO_MODIFICADO"/>
      <sheetName val="3_5_MD20_Conso"/>
      <sheetName val="3_5_MD20_DobleA"/>
      <sheetName val="3_6_CRL1"/>
      <sheetName val="3_6_CRL1_(2)"/>
      <sheetName val="3_7_CRR1"/>
      <sheetName val="3_7_CRR1_(2)"/>
      <sheetName val="3_8_SBGA"/>
      <sheetName val="3_9_BGA_"/>
      <sheetName val="3_10_SBGC_"/>
      <sheetName val="3_11_MD20"/>
      <sheetName val="3_12_CRR1"/>
      <sheetName val="3_13_CRL1"/>
      <sheetName val="3_14_GEOT"/>
      <sheetName val="3_14_GEOT_T2100"/>
      <sheetName val="4_1_Sardinel_A10"/>
      <sheetName val="4_1_Sardinel_A10_(2)"/>
      <sheetName val="4_2_SBGC__"/>
      <sheetName val="4_3_BordA80"/>
      <sheetName val="4_3_BordA80_(2)"/>
      <sheetName val="4_4_Adoquin6"/>
      <sheetName val="4_4_Adoquin6_(2)"/>
      <sheetName val="4_5_Rampa_B5"/>
      <sheetName val="4_5_Rampa_B5_(2)"/>
      <sheetName val="4_6_Loseta"/>
      <sheetName val="4_6_Loseta_(2)"/>
      <sheetName val="4_7_Adoquin8"/>
      <sheetName val="4_7_Adoquin8_(2)"/>
      <sheetName val="4_8_BordeA170"/>
      <sheetName val="4_8_BordeA170_(2)"/>
      <sheetName val="4_9BolardoM63"/>
      <sheetName val="4_9BolardoM63_(2)"/>
      <sheetName val="4_10_ContRaices"/>
      <sheetName val="4_10_ContRaices_(2)"/>
      <sheetName val="4_11_Protec_M91"/>
      <sheetName val="4_11_Protec_M91_(2)"/>
      <sheetName val="4_12_BancaM31"/>
      <sheetName val="4_12_BancaM31_(2)"/>
      <sheetName val="4_13__Caneca"/>
      <sheetName val="4_13__Caneca_(2)"/>
      <sheetName val="4_14_CONC3000PSI"/>
      <sheetName val="4_14_CONC3000PSI_(2)"/>
      <sheetName val="4_15Tala_claseI"/>
      <sheetName val="4_16Tala_clase_II"/>
      <sheetName val="4_17Tala_clase_III"/>
      <sheetName val="4_18Tala_clase_IV"/>
      <sheetName val="4_19_TrasladoArbol"/>
      <sheetName val="4_20_TrasladoArbol5-10"/>
      <sheetName val="4_21Palma_1,80"/>
      <sheetName val="4_21Palma_1,80_(2)"/>
      <sheetName val="4_22Ligusto_1,80"/>
      <sheetName val="4_22Ligusto_1,80_(2)"/>
      <sheetName val="4_23Pajarito_1,80"/>
      <sheetName val="4_23Pajarito_1,80_(2)"/>
      <sheetName val="4_24_Pasto"/>
      <sheetName val="4_24_Pasto_(2)"/>
      <sheetName val="4_25PastoKikuyo"/>
      <sheetName val="4_25PastoKikuyo_(2)"/>
      <sheetName val="5_1_Dem_Concr(Anden)_"/>
      <sheetName val="5_2_Dem1Piso-teja"/>
      <sheetName val="5_3_Dem1Piso-Placa_"/>
      <sheetName val="5_4Dem_2_y_3_Pisos"/>
      <sheetName val="5_5BodegaDoble_altura"/>
      <sheetName val="5_6__Dem_Concr_"/>
      <sheetName val="5_7__Dem_Muros15"/>
      <sheetName val="5_8__Dem_Muros25"/>
      <sheetName val="5_9_Transp_"/>
      <sheetName val="5_10_ExcMec_"/>
      <sheetName val="5_11_Descapote"/>
      <sheetName val="5_11_Descapote_(2)"/>
      <sheetName val="5_12_LODOS"/>
      <sheetName val="6_1_Repl_"/>
      <sheetName val="6,2_EXCA__MANUAL"/>
      <sheetName val="6,3_EXCA__MANUAL_REDES"/>
      <sheetName val="6,4_DEMOLIC__CONCRETO"/>
      <sheetName val="6,5_BASE_CONCRETO"/>
      <sheetName val="6,6_ZAPATA_CONCRETO"/>
      <sheetName val="6,7_VIGA_CIMENTACION_CONC"/>
      <sheetName val="6,8_CAJA_INSPECCION"/>
      <sheetName val="6,9_CAJA_INSPEC__80_X_80"/>
      <sheetName val="6,10_BAJANTE_A__NEGRAS"/>
      <sheetName val="6,11_PUNTO_DESAG__PVC_2&quot;"/>
      <sheetName val="6,12_PUNTO_DESAG_PVC_3&quot;"/>
      <sheetName val="6,13_PUNTO_DESAG_PVC_4&quot;"/>
      <sheetName val="6,14_PUNTO_DESAG_PVC_4&quot;_A_LLV"/>
      <sheetName val="6,15_PUNTO_R_2&quot;"/>
      <sheetName val="6,16_TUBERIA_PVC-S_2&quot;"/>
      <sheetName val="6,17_TUBERIA_PVC-S_4&quot;"/>
      <sheetName val="6,18_TUBERIA_PVC-S_2&quot;"/>
      <sheetName val="6,19_TUBERIA_PVC-S_4&quot;_"/>
      <sheetName val="6,20_TAPON_LIMPIEZA_4&quot;"/>
      <sheetName val="6,21_TUBERIA_A_LL"/>
      <sheetName val="6,22_TUBERIA_ALL_110MM"/>
      <sheetName val="6,23_SUMIDERO"/>
      <sheetName val="6,24_Rejilla"/>
      <sheetName val="6,25_CNEXION_POZO"/>
      <sheetName val="6,26_BASE_GRANULAR"/>
      <sheetName val="6,27_POLIETILENO"/>
      <sheetName val="6,28_ACERO"/>
      <sheetName val="6,29_MALLA_ELECTDA_M-131"/>
      <sheetName val="6,30_MALLA_ELECTDA_M-188"/>
      <sheetName val="6,31_PLACA_CONTRAPISO"/>
      <sheetName val="6,32_COLUMNAS"/>
      <sheetName val="6,33_VIGA_AEREA"/>
      <sheetName val="6,34_MURO_CONTENCION"/>
      <sheetName val="6,35_PLACA_STEEL"/>
      <sheetName val="6,36_JUNTA_CONSTRCON"/>
      <sheetName val="6,37_MURO"/>
      <sheetName val="6,38_LAVADO_LADRILLO"/>
      <sheetName val="6,39_MURO_LADRILLO"/>
      <sheetName val="6,40_SUM_E_INS_POSTE"/>
      <sheetName val="6,41_CAJA_CS-274"/>
      <sheetName val="6,42_AP280"/>
      <sheetName val="6,43_BANCO_DE_DUCTO"/>
      <sheetName val="6,44_DUCTO_CAMBIO"/>
      <sheetName val="6,45_ESTRUCTURA_202"/>
      <sheetName val="6,46_ESTRUCTURA_211"/>
      <sheetName val="6,47_ESTRUCTURA_320"/>
      <sheetName val="6,48_ESTRUCTURA_321"/>
      <sheetName val="6,49_MONTAJE_POSTE"/>
      <sheetName val="6,50_RET_TERMINAL"/>
      <sheetName val="6,51_DESCARGADORES"/>
      <sheetName val="6,52_RED_MEDIA"/>
      <sheetName val="6,53_RED_TRENZADA"/>
      <sheetName val="6,54_TRANSFORMADOR"/>
      <sheetName val="6,55_LAMPARA_PARALUX"/>
      <sheetName val="6,56_LAMPARA_HERMET"/>
      <sheetName val="6,57_BALA_DULUX"/>
      <sheetName val="6,58_APLIQUE"/>
      <sheetName val="6,59_MODULO"/>
      <sheetName val="6,60_REFLECTOR"/>
      <sheetName val="6,61_GABINETE"/>
      <sheetName val="6,62_MEDIDOR"/>
      <sheetName val="6,63_PUESTA_A_TIERRA"/>
      <sheetName val="6,64_PUESTA_TIERRA_GENL"/>
      <sheetName val="6,65_ACOMETIDA"/>
      <sheetName val="6,66_ACOMETIDA_3F"/>
      <sheetName val="6,67_ACOMETIDA_3F5H"/>
      <sheetName val="6,68_ACOMETIDA_3F5H_CU"/>
      <sheetName val="6,69_ACOMETIDA_3F5H_TH"/>
      <sheetName val="6,70_ACOMETIDA_3F5H_THH"/>
      <sheetName val="6,71_ACOMETIDA_ANTIFRAUDE"/>
      <sheetName val="6,72_SUM-TUB-CONDUIT"/>
      <sheetName val="6,73_SUM-TUB-CONDUIT_3-4&quot;"/>
      <sheetName val="6,74_SUM-TUB-CONDUIT_1&quot;"/>
      <sheetName val="6,75_SUM-TUB-CONDUIT_1_1-2&quot;"/>
      <sheetName val="6,76_TABLERO_DE_12"/>
      <sheetName val="6,77_TABLERO_DE_8"/>
      <sheetName val="6,78_SUMINIST_INST_TABLERO"/>
      <sheetName val="6,79_SUMINIST_INST_INTERRUP_"/>
      <sheetName val="6,80_SUMINIST_INST_INETRRUP"/>
      <sheetName val="6,81_SUMINIST_INST_INETRRUP_(2)"/>
      <sheetName val="6,82_SUMINIST_INST_INTERRUP_TRI"/>
      <sheetName val="6,83_SALIDA_ILUMINACION"/>
      <sheetName val="6,84_SALIDA_TOMACORRIENTE"/>
      <sheetName val="6,85_SALIDA_TOMACORRIENTE"/>
      <sheetName val="6,86_SALIDA_TOMAC_NORM_"/>
      <sheetName val="6,87_ALIDA_TOMAC_GFCI"/>
      <sheetName val="6,88_SALIDA_INTERRUP_SENC,"/>
      <sheetName val="6,89_SALIDA_INTERRUP_DOBLE"/>
      <sheetName val="6,90_SUMIST_E_INST__PROG_"/>
      <sheetName val="6,91_SUMIST_E_INST__ALARMA"/>
      <sheetName val="6,92_SALIDA_SENSOR"/>
      <sheetName val="6,93_SUMINIST_INST_SIRENA"/>
      <sheetName val="6,94_SUMINIST_INST_PULSADOR_"/>
      <sheetName val="6,95_SALIDA_TOMA"/>
      <sheetName val="6,96_ANTENA_TV"/>
      <sheetName val="6,97_CERTIFICACION"/>
      <sheetName val="6,98_MEDICION_SIST_"/>
      <sheetName val="6,99_PAÑETE_LISO"/>
      <sheetName val="6,100_PERFILES_TUB_"/>
      <sheetName val="6,101_ACERO_60000_PSI"/>
      <sheetName val="6,102_PLATINAS_Y_ANGULOS"/>
      <sheetName val="6,103_IMPERMEABILIZACION"/>
      <sheetName val="6,104_MARQUESINA_EN_VIDRIO"/>
      <sheetName val="6,105_CIELO_RASO"/>
      <sheetName val="6,106_CERAMICA_PISO"/>
      <sheetName val="6,107_BALDOSA_GRANO_MAR_"/>
      <sheetName val="6,108_G-ESCOBA"/>
      <sheetName val="6,109_BOCAPUERTA"/>
      <sheetName val="6,110_CERAMICA_NEVADA"/>
      <sheetName val="6,111_CENEFA_"/>
      <sheetName val="6,112_MUEBLE_EN_CONC"/>
      <sheetName val="6,113_INCRUSTACIONES"/>
      <sheetName val="6,114_ESPEJO"/>
      <sheetName val="6,115_SANITARIO"/>
      <sheetName val="6,116_LAVAMANOS"/>
      <sheetName val="6,117_GRIFERIA_"/>
      <sheetName val="6,118_PUERTA_EMT_"/>
      <sheetName val="6,119_MUEBLE_BAJO_MESON"/>
      <sheetName val="6,120__MARCO_METAL_"/>
      <sheetName val="6,121_PUERTA_METAL_"/>
      <sheetName val="6,122_VENTANERIA"/>
      <sheetName val="6,123_PUERTA_VIDRIO"/>
      <sheetName val="6,124_CERRADURA_BELL"/>
      <sheetName val="6,125_CERRADURA_CERROJO_DOB_"/>
      <sheetName val="6,126_ESTUCO_Y_VINILO_3_MANOS"/>
      <sheetName val="6,127_GRANIPLAS"/>
      <sheetName val="6,128_ANDEN_EN_CONCRETO"/>
      <sheetName val="7,1_DESCAPOTE"/>
      <sheetName val="7,2_EXCA__MANUAL"/>
      <sheetName val="7,3_BASE_CONCRETO"/>
      <sheetName val="7,4_ZAPATA_CONCRETO_"/>
      <sheetName val="7,5_CONCRETO_CICLOPEO"/>
      <sheetName val="7,6_VIGA_CIMENTACION_CONC"/>
      <sheetName val="7,7_ACERO_(2)"/>
      <sheetName val="7,8_ALISTADO_PISOS"/>
      <sheetName val="7,9_BASE_GRANULARB200"/>
      <sheetName val="7,10_COLUMNAS_EN_CONCRETO"/>
      <sheetName val="7,11_VIGA_AEREA_"/>
      <sheetName val="7,12_placa_maciza"/>
      <sheetName val="7,13_MALLA_ELECTROS_"/>
      <sheetName val="7,14_MURO_LADRILLO"/>
      <sheetName val="7,15_HILADA_REMATE"/>
      <sheetName val="7,16_FACHALETA_ARQ_"/>
      <sheetName val="7,17_LAVADO_LADRILLO_"/>
      <sheetName val="7,18ESMALTADO_PISO"/>
      <sheetName val="7_19_PAÑETE_LISO"/>
      <sheetName val="7,20_IMPERMEABILIZACION_(2)"/>
      <sheetName val="7,21_VIDRIO_SEG_"/>
      <sheetName val="7,22__MARCO_METAL__"/>
      <sheetName val="7,23_ESCALERA_METAL_"/>
      <sheetName val="7,24_EXCA__MANUAL_(2)"/>
      <sheetName val="7,25_BASE_CONCRETO_(2"/>
      <sheetName val="7,26_CONCRETO_CICLOPEO_"/>
      <sheetName val="7,27_VIGA_CIMENTACION_CONC_(2)"/>
      <sheetName val="7,28_ACERO_(3)"/>
      <sheetName val="7,29_BASE_GRANULARB200_(2)"/>
      <sheetName val="7,30_VIGA_AEREA__(2)"/>
      <sheetName val="7,31_placa_maciza_"/>
      <sheetName val="7,32_HILADA_REMATE"/>
      <sheetName val="7,33_MURO_LADRILLO"/>
      <sheetName val="7,34_FACHALETA_ARQ_"/>
      <sheetName val="7,35_LAVADO_LADRILLO__(2)"/>
      <sheetName val="7,36ESMALTADO_PISO_"/>
      <sheetName val="7_37_PAÑETE_LISO_"/>
      <sheetName val="7,38_REJA"/>
      <sheetName val="7,39_ESCUDO"/>
      <sheetName val="8_1ExcManual_Zanja"/>
      <sheetName val="8_2ArenaPeña"/>
      <sheetName val="8_2ArenaPeña_(2)"/>
      <sheetName val="8_3_B400"/>
      <sheetName val="8_3_B400_(2)"/>
      <sheetName val="8_4_B200"/>
      <sheetName val="8_4_B200_(2)"/>
      <sheetName val="8_5_HIDR"/>
      <sheetName val="8_5_HIDR_(2)"/>
      <sheetName val="8_6_RDE21_12&quot;"/>
      <sheetName val="8_6_RDE21_12&quot;_(2)"/>
      <sheetName val="8_7_RDE21_6&quot;"/>
      <sheetName val="8_7_RDE21_6&quot;_(2)"/>
      <sheetName val="8_8__SCHD40_12&quot;"/>
      <sheetName val="8_9__SCHD40_6&quot;"/>
      <sheetName val="8_10_Caja_Valvula_12&quot;"/>
      <sheetName val="8_11CHOROTE"/>
      <sheetName val="8_11CHOROTE_(2)"/>
      <sheetName val="8_12_VALVULA_COMPUERTA"/>
      <sheetName val="8_12_VALVULA_COMPUERTA_(2)"/>
      <sheetName val="8_13_Caja_Valvula_6&quot;"/>
      <sheetName val="8_13_Caja_Valvula_6&quot;_(2)"/>
      <sheetName val="8_14_TEEHD12X6"/>
      <sheetName val="8_14_TEEHD12X6_(2)"/>
      <sheetName val="8_15_TEEHD6X6"/>
      <sheetName val="8_15_TEEHD6X6_(2)"/>
      <sheetName val="8_16CODO45_6&quot;"/>
      <sheetName val="8_16CODO45_6&quot;_(2)"/>
      <sheetName val="8_17CODO90_6&quot;"/>
      <sheetName val="8_17CODO90_6&quot;_(2)"/>
      <sheetName val="8_18CODO45_12&quot;"/>
      <sheetName val="8_18CODO45_12&quot;_(2)"/>
      <sheetName val="8_19Emp6&quot;"/>
      <sheetName val="8_19Emp6&quot;_(2)"/>
      <sheetName val="8_20Emp8&quot;"/>
      <sheetName val="8_20Emp8&quot;_(2)"/>
      <sheetName val="8_21Emp6_a12&quot;"/>
      <sheetName val="8_21Emp6_a12&quot;_(2)"/>
      <sheetName val="8_22EmpAcero6&quot;"/>
      <sheetName val="8_22EmpAcero6&quot;_(2)"/>
      <sheetName val="8_23EmpAcero12&quot;"/>
      <sheetName val="8_23EmpAcero12&quot;_(2)"/>
      <sheetName val="8_24Tapon6&quot;"/>
      <sheetName val="8_24Tapon6&quot;_(2)"/>
      <sheetName val="8_25Tapon4&quot;"/>
      <sheetName val="8_25Tapon4&quot;_(2)"/>
      <sheetName val="8_26Tapón1_1-2&quot;"/>
      <sheetName val="8_26Tapón1_1-2&quot;_(2)"/>
      <sheetName val="8_27-RED12-8"/>
      <sheetName val="8_27-RED12-8_(2)"/>
      <sheetName val="8_28_Acom1-2&quot;"/>
      <sheetName val="8_28_Acom1-2&quot;_(2)"/>
      <sheetName val="8_29Conc3000"/>
      <sheetName val="8_29Conc3000_(2)"/>
      <sheetName val="8_30PruebPresion"/>
      <sheetName val="8_30PruebPresion_(2)"/>
      <sheetName val="9_1ExcManual_Zanja"/>
      <sheetName val="9_2TRIT_12&quot;"/>
      <sheetName val="9_2TRIT_12&quot;_(2)"/>
      <sheetName val="9_3_B400"/>
      <sheetName val="9_4_B200"/>
      <sheetName val="9_5TUB8&quot;"/>
      <sheetName val="9_5TUB8&quot;_(2)"/>
      <sheetName val="9_6TUB10&quot;"/>
      <sheetName val="9_6TUB10&quot;_(2)"/>
      <sheetName val="9_7TUB14&quot;"/>
      <sheetName val="9_7TUB14&quot;_(2)"/>
      <sheetName val="9_8TUB16&quot;"/>
      <sheetName val="9_8TUB16&quot;_(2)"/>
      <sheetName val="9_9TUB18&quot;"/>
      <sheetName val="9_9TUB18&quot;_(2)"/>
      <sheetName val="9_10TUB27&quot;"/>
      <sheetName val="9_10TUB27&quot;_(2)"/>
      <sheetName val="9_11TUB40&quot;"/>
      <sheetName val="9_11TUB40&quot;_(2)"/>
      <sheetName val="9_12TUB44&quot;"/>
      <sheetName val="9_12TUB44&quot;_(2)"/>
      <sheetName val="9_13TUB10&quot;"/>
      <sheetName val="9_13TUB10&quot;_(2)"/>
      <sheetName val="9_14PLacafondo"/>
      <sheetName val="9_14PLacafondo_(2)"/>
      <sheetName val="9_15CONO"/>
      <sheetName val="9_15CONO_(2)"/>
      <sheetName val="9_16CARGUE"/>
      <sheetName val="9_16CARGUE_(2)"/>
      <sheetName val="9_17CAMARA52"/>
      <sheetName val="9_18CAMARA49"/>
      <sheetName val="9_19CAMARA54"/>
      <sheetName val="9_20CAMARA55"/>
      <sheetName val="9_21_POZO"/>
      <sheetName val="9_21_POZO_(2)"/>
      <sheetName val="9_22_SUMIDERO"/>
      <sheetName val="9_23_CAJA_INSPECCION_"/>
      <sheetName val="9_23_CAJA_INSPECCION__(2)"/>
      <sheetName val="9_24TUB6&quot;"/>
      <sheetName val="9_24TUB6&quot;_(2)"/>
      <sheetName val="10_1CS276"/>
      <sheetName val="10_1CS276_(2)"/>
      <sheetName val="10_1CS276_(3)"/>
      <sheetName val="10_2CS274"/>
      <sheetName val="10_2CS274_(2)"/>
      <sheetName val="10_2CS274_(3)"/>
      <sheetName val="10_3CS275"/>
      <sheetName val="10_3CS275_(2)"/>
      <sheetName val="10_3CS275_(3)"/>
      <sheetName val="10_4DUCTOS6+DUCTO3"/>
      <sheetName val="10_4DUCTOS6+DUCTO3_(2)"/>
      <sheetName val="10_5CARCAMO"/>
      <sheetName val="10_5CARCAMO_(2)"/>
      <sheetName val="10_6CAJA"/>
      <sheetName val="10_6CAJA_(2)"/>
      <sheetName val="10_7CURVA_34&quot;"/>
      <sheetName val="10_7CURVA_34&quot;_(2)"/>
      <sheetName val="10_8CAMARA_T14"/>
      <sheetName val="10_8CAMARA_T14_(2)"/>
      <sheetName val="10_9CAMARA_T14A"/>
      <sheetName val="10_9CAMARA_T14A_(2)"/>
      <sheetName val="10_10DUCTO4&quot;"/>
      <sheetName val="10_10DUCTO4&quot;_(2)"/>
      <sheetName val="10_11CARCAMO"/>
      <sheetName val="10_11CARCAMO_(2)"/>
      <sheetName val="10_12_CAMARA"/>
      <sheetName val="10_12_CAMARA_(2)"/>
      <sheetName val="10_13DUCTO4&quot;"/>
      <sheetName val="10_13DUCTO4&quot;_(2)"/>
      <sheetName val="11_1"/>
      <sheetName val="11_1_(2)"/>
      <sheetName val="11_2"/>
      <sheetName val="11_2_(2)"/>
      <sheetName val="11_3"/>
      <sheetName val="11_3_(2)"/>
      <sheetName val="11_4"/>
      <sheetName val="11_4_(2)"/>
      <sheetName val="11_5CajaPaso"/>
      <sheetName val="11_5CajaPaso_(2)"/>
      <sheetName val="11_6PEDESTAL"/>
      <sheetName val="11_6PEDESTAL_(2)"/>
      <sheetName val="11_7DUCTO3&quot;"/>
      <sheetName val="11_7DUCTO3&quot;_(2)"/>
      <sheetName val="11_8"/>
      <sheetName val="11_9"/>
      <sheetName val="11_9_(2)"/>
      <sheetName val="11_10"/>
      <sheetName val="11_10_(2)"/>
      <sheetName val="11_11"/>
      <sheetName val="11_11_(2)"/>
      <sheetName val="11_12"/>
      <sheetName val="11_12_(2)"/>
      <sheetName val="11_13"/>
      <sheetName val="11_13_(2)"/>
      <sheetName val="11_14"/>
      <sheetName val="11_14_(2)"/>
      <sheetName val="11_15"/>
      <sheetName val="11_15_(2)"/>
      <sheetName val="12_1ACTAVECINDAD"/>
      <sheetName val="13_1_SBGA_(2)"/>
      <sheetName val="13_2_BGA_(2)"/>
      <sheetName val="13_3__SBGC_(2)"/>
      <sheetName val="13,4_MD20_(2)"/>
      <sheetName val="13,5_CRR1_(2)"/>
      <sheetName val="13,6_CRL1_(2)"/>
      <sheetName val="13,7_Repl_"/>
      <sheetName val="13,8_Descapote_"/>
      <sheetName val="13,9_ExcMec_(2)"/>
      <sheetName val="13,10_ExcManual_(2)"/>
      <sheetName val="13,11__Dem_Concr(Anden)_(2)"/>
      <sheetName val="13,12_Dem_asf_(2)"/>
      <sheetName val="13,13_Transp_(2)"/>
      <sheetName val="13_14_GEOT_(2)"/>
      <sheetName val="13,15_SBGA"/>
      <sheetName val="13,16_BGA_"/>
      <sheetName val="13,17_SBGC_"/>
      <sheetName val="13_18_MD12"/>
      <sheetName val="13_19_FRANJA"/>
      <sheetName val="13_19_FRANJA_(2)"/>
      <sheetName val="13,20_CRR1_"/>
      <sheetName val="13,21_BordA80_(2)"/>
      <sheetName val="13,22_Adoquin8_(2)"/>
      <sheetName val="13,23_Adoquin6_(2)"/>
      <sheetName val="13,24_CONC3000PSI_"/>
      <sheetName val="13,25BancaM31_"/>
      <sheetName val="13_26BolardoM62"/>
      <sheetName val="13,27_ContRaices_"/>
      <sheetName val="13_28FUCSIA"/>
      <sheetName val="13_29_Rampa_B5"/>
      <sheetName val="13,30_SEÑAL"/>
      <sheetName val="13_31"/>
      <sheetName val="13_31_(2)"/>
      <sheetName val="13_32"/>
      <sheetName val="13_33"/>
      <sheetName val="13_34"/>
      <sheetName val="ANEXO_7A_final"/>
      <sheetName val="Resumen_valores"/>
    </sheetNames>
    <sheetDataSet>
      <sheetData sheetId="0">
        <row r="1">
          <cell r="A1" t="str">
            <v>Descripción</v>
          </cell>
        </row>
        <row r="2">
          <cell r="A2" t="str">
            <v>Equipo de topografía</v>
          </cell>
        </row>
        <row r="3">
          <cell r="A3" t="str">
            <v>Vehículo para transporte</v>
          </cell>
        </row>
        <row r="4">
          <cell r="A4" t="str">
            <v>Topógrafo Inspector</v>
          </cell>
        </row>
        <row r="5">
          <cell r="A5" t="str">
            <v xml:space="preserve">Cadenero I </v>
          </cell>
        </row>
        <row r="6">
          <cell r="A6" t="str">
            <v xml:space="preserve">Cadenero II </v>
          </cell>
        </row>
        <row r="7">
          <cell r="A7" t="str">
            <v>Motorista</v>
          </cell>
        </row>
        <row r="8">
          <cell r="A8" t="str">
            <v>VARA DE CLAVO 3.00 M</v>
          </cell>
        </row>
        <row r="9">
          <cell r="A9" t="str">
            <v>CERCO EN ORDINARIO 2.90 X 0.08 X 0.08</v>
          </cell>
        </row>
        <row r="10">
          <cell r="A10" t="str">
            <v>CONCRETO GRAVA COMUN 2000 PSI (140 Kg/cm2)</v>
          </cell>
        </row>
        <row r="11">
          <cell r="A11" t="str">
            <v>DERECHOS DE BOTADERO CEMEX</v>
          </cell>
        </row>
        <row r="12">
          <cell r="A12" t="str">
            <v>TRANSPORTE DE PETREOS</v>
          </cell>
        </row>
        <row r="13">
          <cell r="A13" t="str">
            <v>PUNTILLA</v>
          </cell>
        </row>
        <row r="14">
          <cell r="A14" t="str">
            <v>AYUDANTE</v>
          </cell>
        </row>
        <row r="15">
          <cell r="A15" t="str">
            <v>OFICIAL</v>
          </cell>
        </row>
        <row r="16">
          <cell r="A16" t="str">
            <v xml:space="preserve">TEJA DE ZINC 0.8X2.40 </v>
          </cell>
        </row>
        <row r="17">
          <cell r="A17" t="str">
            <v>RETROEXCAVADORA SOBRE ORUGAS</v>
          </cell>
        </row>
        <row r="18">
          <cell r="A18" t="str">
            <v>COMPRESOR</v>
          </cell>
        </row>
        <row r="19">
          <cell r="A19" t="str">
            <v>MINICARGADOR</v>
          </cell>
        </row>
        <row r="20">
          <cell r="A20" t="str">
            <v>MOTONIVELADORA</v>
          </cell>
        </row>
        <row r="21">
          <cell r="A21" t="str">
            <v>VIBROCOMPACTADOR</v>
          </cell>
        </row>
        <row r="22">
          <cell r="A22" t="str">
            <v>SBGA PUESTA EN OBRA</v>
          </cell>
        </row>
        <row r="23">
          <cell r="A23" t="str">
            <v>CARROTANQUE IRRIGADOR DE AGUA</v>
          </cell>
        </row>
        <row r="24">
          <cell r="A24" t="str">
            <v>BGA PUESTA EN OBRA</v>
          </cell>
        </row>
        <row r="25">
          <cell r="A25" t="str">
            <v>SBGC PUESTA EN OBRA</v>
          </cell>
        </row>
        <row r="26">
          <cell r="A26" t="str">
            <v>RAJON PUESTO EN OBRA</v>
          </cell>
        </row>
        <row r="27">
          <cell r="A27" t="str">
            <v>MD20 PUESTA EN OBRA</v>
          </cell>
        </row>
        <row r="28">
          <cell r="A28" t="str">
            <v>COMPACTADOR DE LLANTAS</v>
          </cell>
        </row>
        <row r="29">
          <cell r="A29" t="str">
            <v>TERMINADORA DE ASFALTO</v>
          </cell>
        </row>
        <row r="30">
          <cell r="A30" t="str">
            <v>EMULSION ASFALTICA CRL-1</v>
          </cell>
        </row>
        <row r="31">
          <cell r="A31" t="str">
            <v>EQUIPO DE IRRIGACION</v>
          </cell>
        </row>
        <row r="32">
          <cell r="A32" t="str">
            <v>EMULSION ASFALTICA CRR-1</v>
          </cell>
        </row>
        <row r="33">
          <cell r="A33" t="str">
            <v>GEOTEXTIL TEJIDO FORTEX BX-30</v>
          </cell>
        </row>
        <row r="34">
          <cell r="A34" t="str">
            <v>SARDINEL PREFABRICADO A10 (800x200x500mm). Incluye Transporte</v>
          </cell>
        </row>
        <row r="35">
          <cell r="A35" t="str">
            <v>MORTERO 2000 PSI (140 Kg/cm2)</v>
          </cell>
        </row>
        <row r="36">
          <cell r="A36" t="str">
            <v>BORDILLO PREFABRICADO A80 (800x200x350mm). Incluye Transporte</v>
          </cell>
        </row>
        <row r="37">
          <cell r="A37" t="str">
            <v>ADOQUIN DE ARCILLA 20x10x6</v>
          </cell>
        </row>
        <row r="38">
          <cell r="A38" t="str">
            <v>TRANSPORTE DE LADRILLO</v>
          </cell>
        </row>
        <row r="39">
          <cell r="A39" t="str">
            <v>ARENA DE PEÑA PUESTA EN OBRA</v>
          </cell>
        </row>
        <row r="40">
          <cell r="A40" t="str">
            <v>LOSETA PREFABRICADA A50 (400x400x60mm). Incluye Transporte</v>
          </cell>
        </row>
        <row r="41">
          <cell r="A41" t="str">
            <v>ADOQUIN DE ARCILLA 20x10x8</v>
          </cell>
        </row>
        <row r="42">
          <cell r="A42" t="str">
            <v>LOSETA PREFABRICADA A60 (400x200x60mm). Incluye Transporte</v>
          </cell>
        </row>
        <row r="43">
          <cell r="A43" t="str">
            <v>SARDINEL BAJO A85 - RAMPAS (800x200x350mm). Incluye Transporte</v>
          </cell>
        </row>
        <row r="44">
          <cell r="A44" t="str">
            <v>SARDINEL ESPECIAL A100 - RAMPA A (600x200x500mm). Incluye Transporte</v>
          </cell>
        </row>
        <row r="45">
          <cell r="A45" t="str">
            <v>MORTERO 3000 PSI (210 Kg/cm2)</v>
          </cell>
        </row>
        <row r="46">
          <cell r="A46" t="str">
            <v>CONCRETO GRAVA COMUN 3000 PSI (210 Kg/cm2)</v>
          </cell>
        </row>
        <row r="47">
          <cell r="A47" t="str">
            <v>TABLA BURRA EN ORDINARIO 2.90 X 0.28 X 0.025</v>
          </cell>
        </row>
        <row r="48">
          <cell r="A48" t="str">
            <v>BORDE SEPARADOR VERDE A170 (1000x300x812mm). Incluye Transporte</v>
          </cell>
        </row>
        <row r="49">
          <cell r="A49" t="str">
            <v>MORTERO 1:5 (Hecho en Obra)</v>
          </cell>
        </row>
        <row r="50">
          <cell r="A50" t="str">
            <v>BOLARDO ALTO EN HIERRO M63. Incluye Transporte</v>
          </cell>
        </row>
        <row r="51">
          <cell r="A51" t="str">
            <v>BORDE CONTENEDOR DE RAICES A70 (1080x120x135mm). Incluye Transporte</v>
          </cell>
        </row>
        <row r="52">
          <cell r="A52" t="str">
            <v>LADRILLO TOLETE RECOCIDO 24x12x6</v>
          </cell>
        </row>
        <row r="53">
          <cell r="A53" t="str">
            <v>LADRILLO TOLETE COMUN</v>
          </cell>
        </row>
        <row r="54">
          <cell r="A54" t="str">
            <v>GRAVILLA PUESTA EN OBRA</v>
          </cell>
        </row>
        <row r="55">
          <cell r="A55" t="str">
            <v>PROTECTOR DE ARBOL DE DOS TUBOS M91. Incluye Transporte</v>
          </cell>
        </row>
        <row r="56">
          <cell r="A56" t="str">
            <v>CONCRETO GRAVA COMUN 1500 PSI (105 Kg/cm2)</v>
          </cell>
        </row>
        <row r="57">
          <cell r="A57" t="str">
            <v>BANCA EN CONCRETO SIN ESPALDAR M31. Incluye Transporte</v>
          </cell>
        </row>
        <row r="58">
          <cell r="A58" t="str">
            <v>CANECA EN MALLA METALICA M12. Incluye Transporte</v>
          </cell>
        </row>
        <row r="59">
          <cell r="A59" t="str">
            <v>AGUA</v>
          </cell>
        </row>
        <row r="60">
          <cell r="A60" t="str">
            <v>CEMENTO</v>
          </cell>
        </row>
        <row r="61">
          <cell r="A61" t="str">
            <v>TRITURADO 3/4" PUESTO EN OBRA</v>
          </cell>
        </row>
        <row r="62">
          <cell r="A62" t="str">
            <v>ARENA DE RÍO PUESTA EN OBRA</v>
          </cell>
        </row>
        <row r="63">
          <cell r="A63" t="str">
            <v>MEZCLADORA A GASOLINA (1.5 Bultos)</v>
          </cell>
        </row>
        <row r="64">
          <cell r="A64" t="str">
            <v>RETROEXCAVADORA CON MARTILLO</v>
          </cell>
        </row>
        <row r="65">
          <cell r="A65" t="str">
            <v>TRANSPORTE Y DISPOSICION FINAL DE LODOS SITIO AUTORIZADO CAR</v>
          </cell>
        </row>
        <row r="66">
          <cell r="A66" t="str">
            <v>APISONADOR TIPO CANGURO</v>
          </cell>
        </row>
        <row r="67">
          <cell r="A67" t="str">
            <v>B400 PUESTO EN OBRA</v>
          </cell>
        </row>
        <row r="68">
          <cell r="A68" t="str">
            <v>B200 PUESTO EN OBRA</v>
          </cell>
        </row>
        <row r="69">
          <cell r="A69" t="str">
            <v xml:space="preserve">HIDRANTE EXTREMO BRIDA D=6`` TIPO POSTE
</v>
          </cell>
        </row>
        <row r="70">
          <cell r="A70" t="str">
            <v>TUBERIA PVC U.M. TIPO PLATINO D=12`` RDE 21</v>
          </cell>
        </row>
        <row r="71">
          <cell r="A71" t="str">
            <v>LUBRICANTE TUBERÍAS X 500 G</v>
          </cell>
        </row>
        <row r="72">
          <cell r="A72" t="str">
            <v>TUBERIA PVC U.M. TIPO PLATINO D=6`` RDE 21</v>
          </cell>
        </row>
        <row r="73">
          <cell r="A73" t="str">
            <v>TEE HD EXTREMO LISO 12"x6" (300x150mm)</v>
          </cell>
        </row>
        <row r="74">
          <cell r="A74" t="str">
            <v xml:space="preserve">TEE HD EXTREMO LISO 6"x6" </v>
          </cell>
        </row>
        <row r="75">
          <cell r="A75" t="str">
            <v>CODO HD EXTREMO LISO 45ºX6``</v>
          </cell>
        </row>
        <row r="76">
          <cell r="A76" t="str">
            <v>CODO HD EXTREMO LISO 90ºX6``</v>
          </cell>
        </row>
        <row r="77">
          <cell r="A77" t="str">
            <v>CODO HD EXTREMO LISO 45ºX12``</v>
          </cell>
        </row>
        <row r="78">
          <cell r="A78" t="str">
            <v>TAPON HD EXTREMO LISO D=6"</v>
          </cell>
        </row>
        <row r="79">
          <cell r="A79" t="str">
            <v>TAPON HD EXTREMO LISO D=4"</v>
          </cell>
        </row>
        <row r="80">
          <cell r="A80" t="str">
            <v>TAPON PVC U.M. T PLATINO D=3"</v>
          </cell>
        </row>
        <row r="81">
          <cell r="A81" t="str">
            <v>REDUCCION CONCENTRICA HD E.L. 12"x8" (300x200mm)</v>
          </cell>
        </row>
        <row r="82">
          <cell r="A82" t="str">
            <v>COLLAR DE DERIVACIÓN 4"X1/2"</v>
          </cell>
        </row>
        <row r="83">
          <cell r="A83" t="str">
            <v>REGISTRO DE INCORPORACION 1/2"</v>
          </cell>
        </row>
        <row r="84">
          <cell r="A84" t="str">
            <v>REGISTRO DE CORTE 1/2"</v>
          </cell>
        </row>
        <row r="85">
          <cell r="A85" t="str">
            <v>ADAPTADOR MACHO PF+UAD 1/2"</v>
          </cell>
        </row>
        <row r="86">
          <cell r="A86" t="str">
            <v>MANGUERA 1/2" PF+UAD</v>
          </cell>
        </row>
        <row r="87">
          <cell r="A87" t="str">
            <v xml:space="preserve">TRITURADO 1/2" </v>
          </cell>
        </row>
        <row r="88">
          <cell r="A88" t="str">
            <v>TUBERIA CONCRETO CL II 8" SIN REFUERZO</v>
          </cell>
        </row>
        <row r="89">
          <cell r="A89" t="str">
            <v>TUBERIA CONCRETO CL II 10" SIN REFUERZO</v>
          </cell>
        </row>
        <row r="90">
          <cell r="A90" t="str">
            <v>TUBERIA CONCRETO CL II 14" SIN REFUERZO</v>
          </cell>
        </row>
        <row r="91">
          <cell r="A91" t="str">
            <v>TUBERIA CONCRETO CL II 16" SIN REFUERZO</v>
          </cell>
        </row>
        <row r="92">
          <cell r="A92" t="str">
            <v>TUBERIA CONCRETO CL II 18" SIN REFUERZO</v>
          </cell>
        </row>
        <row r="93">
          <cell r="A93" t="str">
            <v>TUBERIA CONCRETO CL IV 27" REFORZADA</v>
          </cell>
        </row>
        <row r="94">
          <cell r="A94" t="str">
            <v>TUBERIA CONCRETO CL IV 40" REFORZADA</v>
          </cell>
        </row>
        <row r="95">
          <cell r="A95" t="str">
            <v>TUBERIA CONCRETO CL IV 44" REFORZADA</v>
          </cell>
        </row>
        <row r="96">
          <cell r="A96" t="str">
            <v>TUBERIA EXTRAREFORZADA D=10"</v>
          </cell>
        </row>
        <row r="97">
          <cell r="A97" t="str">
            <v>CONCRETO GRAVA COMUN 4000 PSI (280 Kg/cm2)</v>
          </cell>
        </row>
        <row r="98">
          <cell r="A98" t="str">
            <v>ACERO FIGURADO F'y=60000 PSI</v>
          </cell>
        </row>
        <row r="99">
          <cell r="A99" t="str">
            <v>VIBRADOR TIPO AGUJA</v>
          </cell>
        </row>
        <row r="100">
          <cell r="A100" t="str">
            <v>CONO PREFABRICADO POZO DE INSPECCION</v>
          </cell>
        </row>
        <row r="101">
          <cell r="A101" t="str">
            <v>CARGUE 1,0 POZO DE INSPECCION</v>
          </cell>
        </row>
        <row r="102">
          <cell r="A102" t="str">
            <v>TAPA 0,70 POZO DE INSPECCION</v>
          </cell>
        </row>
        <row r="103">
          <cell r="A103" t="str">
            <v>PLACA CUBIERTA POZO D=1.70m, e=0.25m</v>
          </cell>
        </row>
        <row r="104">
          <cell r="A104" t="str">
            <v>FORMALETA PLACA DE FONDO</v>
          </cell>
        </row>
        <row r="105">
          <cell r="A105" t="str">
            <v>IMPERMEABILIZANTE INTEGRAL PARA CONCRETOS/MORTEROS</v>
          </cell>
        </row>
        <row r="106">
          <cell r="A106" t="str">
            <v>GEOTEXTIL NT 2500</v>
          </cell>
        </row>
        <row r="107">
          <cell r="A107" t="str">
            <v>TUBERIA CONCRETO CL I 6" SIN REFUERZO</v>
          </cell>
        </row>
        <row r="108">
          <cell r="A108" t="str">
            <v>CONCRETO GRAVA COMUN 2500 PSI (175 Kg/cm2)</v>
          </cell>
        </row>
        <row r="109">
          <cell r="A109" t="str">
            <v>MARCO Y TAPAS CAJA INSPECCION DOBLE CODENSA CS276</v>
          </cell>
        </row>
        <row r="110">
          <cell r="A110" t="str">
            <v>RECEBO PUESTO EN OBRA</v>
          </cell>
        </row>
        <row r="111">
          <cell r="A111" t="str">
            <v>MARCO Y TAPA CAJA INSPECCION SENCILL CODENSA CS275</v>
          </cell>
        </row>
        <row r="112">
          <cell r="A112" t="str">
            <v>DUCTO PVC TIPO TDP D=6"</v>
          </cell>
        </row>
        <row r="113">
          <cell r="A113" t="str">
            <v>DUCTO PVC TIPO TDP D=3"</v>
          </cell>
        </row>
        <row r="114">
          <cell r="A114" t="str">
            <v>CURVA 3/4"</v>
          </cell>
        </row>
        <row r="115">
          <cell r="A115" t="str">
            <v>BLOQUE CAMARA TELEFONICA ETB</v>
          </cell>
        </row>
        <row r="116">
          <cell r="A116" t="str">
            <v xml:space="preserve">MORTERO 1:3 </v>
          </cell>
        </row>
        <row r="117">
          <cell r="A117" t="str">
            <v>MARCO Y TAPA CIRCULAR CAMARA INSPECCION ETB PL0025</v>
          </cell>
        </row>
        <row r="118">
          <cell r="A118" t="str">
            <v>REPISA EN ORDINARIO 2,90X0,08X0,04</v>
          </cell>
        </row>
        <row r="119">
          <cell r="A119" t="str">
            <v>TABLA CHAPA EN ORDINARIO 2.90 X 0.28 X 0.02</v>
          </cell>
        </row>
        <row r="120">
          <cell r="A120" t="str">
            <v>DUCTO PVC TIPO TDP D=4"</v>
          </cell>
        </row>
        <row r="121">
          <cell r="A121" t="str">
            <v>MARCO-TAPA CAJA PASO SENCILLA SEMAFORIZACION</v>
          </cell>
        </row>
        <row r="122">
          <cell r="A122" t="str">
            <v>GRAVA 3/4" PUESTA EN OBRA</v>
          </cell>
        </row>
        <row r="123">
          <cell r="A123" t="str">
            <v>BOLARDO BAJO EN HIERRO M62</v>
          </cell>
        </row>
        <row r="124">
          <cell r="A124" t="str">
            <v>PIEZA REMATE A105 - RAMPA A (800x400x275mm)</v>
          </cell>
        </row>
        <row r="125">
          <cell r="A125" t="str">
            <v>DURMIENTES 4 X 4</v>
          </cell>
        </row>
        <row r="126">
          <cell r="A126" t="str">
            <v>TOPOGRAFIA PERMANENTE /INCLUYE TOPOGRAFO 2 CADENEROS Y EQUIPO TOPOGRAFICO ESTACION Y NIVEL</v>
          </cell>
        </row>
        <row r="127">
          <cell r="A127" t="str">
            <v>CONCRETO 2000 PSI HECHO EN OBRA</v>
          </cell>
        </row>
        <row r="128">
          <cell r="A128" t="str">
            <v>MARCO Y TAPA CAJA DE INSPECCION 0,60 X 0,60 CMS (MARCO EN ANGULO DE 2 1/2" X 2 1/2" X 3/16 TAPA REFORZADA EN PLATINA DE 3" X 3/16 CON PARRILLA DE VARILLA 3/8" CADA 10 CMS FUNDIDA</v>
          </cell>
        </row>
        <row r="129">
          <cell r="A129" t="str">
            <v>MARCO Y TAPA CAJA DE INSPECCION 0,80 X 0,80 CMS (MARCO EN ANGULO DE 2 1/2" X 2 1/2" X 3/16 TAPA REFORZADA EN PLATINA DE 3" X 3/16 CON PARRILLA DE VARILLA 3/8" CADA 10 CMS FUNDIDA</v>
          </cell>
        </row>
        <row r="130">
          <cell r="A130" t="str">
            <v xml:space="preserve">TUBO PVC SANITARIO 4" </v>
          </cell>
        </row>
        <row r="131">
          <cell r="A131" t="str">
            <v>SOLDADURA PVC LIQUIDA 1/4</v>
          </cell>
        </row>
        <row r="132">
          <cell r="A132" t="str">
            <v>LIMPIADOR REM PVC 750 GRAMOS (1/4)</v>
          </cell>
        </row>
        <row r="133">
          <cell r="A133" t="str">
            <v>UNION SANITARIA 4" PVC</v>
          </cell>
        </row>
        <row r="134">
          <cell r="A134" t="str">
            <v>CODO 90 " CXC SANITARIO 4"</v>
          </cell>
        </row>
        <row r="135">
          <cell r="A135" t="str">
            <v>ABRAZADERA EN ACERO</v>
          </cell>
        </row>
        <row r="136">
          <cell r="A136" t="str">
            <v xml:space="preserve">TUBO PVC SANITARIO 2" </v>
          </cell>
        </row>
        <row r="137">
          <cell r="A137" t="str">
            <v>YEE SANITARIA 2"</v>
          </cell>
        </row>
        <row r="138">
          <cell r="A138" t="str">
            <v>CODO 90 CXC SANITARIO 2"</v>
          </cell>
        </row>
        <row r="139">
          <cell r="A139" t="str">
            <v xml:space="preserve">TUBO PVC SANITARIO 3" </v>
          </cell>
        </row>
        <row r="140">
          <cell r="A140" t="str">
            <v>YEE SANITARIA 3"</v>
          </cell>
        </row>
        <row r="141">
          <cell r="A141" t="str">
            <v>CODO 90 CXC SANITARIO 3"</v>
          </cell>
        </row>
        <row r="142">
          <cell r="A142" t="str">
            <v xml:space="preserve">TUBO PVC SANITARIO 4" </v>
          </cell>
        </row>
        <row r="143">
          <cell r="A143" t="str">
            <v>YEE SANITARIA 4"</v>
          </cell>
        </row>
        <row r="144">
          <cell r="A144" t="str">
            <v>CODO 90 CXC SANITARIO 4"</v>
          </cell>
        </row>
        <row r="145">
          <cell r="A145" t="str">
            <v xml:space="preserve">TUBO PVC ALL VENTILACION 2" </v>
          </cell>
        </row>
        <row r="146">
          <cell r="A146" t="str">
            <v>UNION SANITARIA 2" PVC</v>
          </cell>
        </row>
        <row r="147">
          <cell r="A147" t="str">
            <v>CODO 90 1/4 CXE SANITARIO 2"</v>
          </cell>
        </row>
        <row r="148">
          <cell r="A148" t="str">
            <v xml:space="preserve">TUBO PVC ALL VENTILACION 4" </v>
          </cell>
        </row>
        <row r="149">
          <cell r="A149" t="str">
            <v xml:space="preserve">TUBO PVC ALL SANITARIO  4" </v>
          </cell>
        </row>
        <row r="150">
          <cell r="A150" t="str">
            <v>ADAPTADOR DE LIMPIEZA</v>
          </cell>
        </row>
        <row r="151">
          <cell r="A151" t="str">
            <v>ANDAMIO  METALICO TUBULAR (SECCION DE 2 MARCOS DE 1,50*1,50M. CON 2 CRUCETAS DE 2,30M)</v>
          </cell>
        </row>
        <row r="152">
          <cell r="A152" t="str">
            <v>TUBO ALCANTARILLADO NOVAFORT PVC 110 MM</v>
          </cell>
        </row>
        <row r="153">
          <cell r="A153" t="str">
            <v>CINTA DE DEMARCACION 10M</v>
          </cell>
        </row>
        <row r="154">
          <cell r="A154" t="str">
            <v>MORTERO 1:4 (Hecho en Obra)</v>
          </cell>
        </row>
        <row r="155">
          <cell r="A155" t="str">
            <v>REJILLA SUMIDEROS PLAQUETA (PEATONAL) A=40CM L=40CM REF. P40402 TIPO TITAN</v>
          </cell>
        </row>
        <row r="156">
          <cell r="A156" t="str">
            <v>CEMENTO BLANCO</v>
          </cell>
        </row>
        <row r="157">
          <cell r="A157" t="str">
            <v>REJILLA ALUMINIO 6"X4" CUPULA TRADICIONAL CON SOSCO REF C-6"X4 TIPO COLREJILLAS</v>
          </cell>
        </row>
        <row r="158">
          <cell r="A158" t="str">
            <v>POLIETILENO N0-6</v>
          </cell>
        </row>
        <row r="159">
          <cell r="A159" t="str">
            <v>ALAMBRE NEGRO N0-18</v>
          </cell>
        </row>
        <row r="160">
          <cell r="A160" t="str">
            <v>MALLA ELECTROSOLDADA M-131 Q-3.1  5MM 15X15CM</v>
          </cell>
        </row>
        <row r="161">
          <cell r="A161" t="str">
            <v>MALLA ELECTROSOLDADA M-188 Q-5 6MM 15X15CM</v>
          </cell>
        </row>
        <row r="162">
          <cell r="A162" t="str">
            <v>LISTON 2X4</v>
          </cell>
        </row>
        <row r="163">
          <cell r="A163" t="str">
            <v>LISTON CEDRO MACHO 5CM X 2,5 CM X3M</v>
          </cell>
        </row>
        <row r="164">
          <cell r="A164" t="str">
            <v>SIKA ANTISOL ROJO</v>
          </cell>
        </row>
        <row r="165">
          <cell r="A165" t="str">
            <v>SIKA SEPAROL</v>
          </cell>
        </row>
        <row r="166">
          <cell r="A166" t="str">
            <v>POLIETILENO NEGRO CALIBRE 3,5</v>
          </cell>
        </row>
        <row r="167">
          <cell r="A167" t="str">
            <v>TABLA CHAPA EN CEDRO MACHO 30 CM X 2 CM X 3M</v>
          </cell>
        </row>
        <row r="168">
          <cell r="A168" t="str">
            <v>MORDAZA METALICA</v>
          </cell>
        </row>
        <row r="169">
          <cell r="A169" t="str">
            <v>PARAL LARGO 2X3.50 M</v>
          </cell>
        </row>
        <row r="170">
          <cell r="A170" t="str">
            <v>FORMALETA BORDE VIGAS AEREAS INCLUYE PARAL</v>
          </cell>
        </row>
        <row r="171">
          <cell r="A171" t="str">
            <v>FORMALETA TABLEMAC 4MM SUPERT O EQUIVALENTE</v>
          </cell>
        </row>
        <row r="172">
          <cell r="A172" t="str">
            <v>LAMINA METAL DECK LAMINA 2" CAL,22-TIPO ACESCO</v>
          </cell>
        </row>
        <row r="173">
          <cell r="A173" t="str">
            <v>CORTADORA DE CONCRETO CON COMBUSTIBLE + DISCO DE CORTE</v>
          </cell>
        </row>
        <row r="174">
          <cell r="A174" t="str">
            <v>DISCO DIAMANTADO DE 14"</v>
          </cell>
        </row>
        <row r="175">
          <cell r="A175" t="str">
            <v>SIKAFLEX PRO 3 WF TUBO 600 CC</v>
          </cell>
        </row>
        <row r="176">
          <cell r="A176" t="str">
            <v>EQUIPO HIDROLAVADORA ELECTRICA INDUSTRIAL</v>
          </cell>
        </row>
        <row r="177">
          <cell r="A177" t="str">
            <v xml:space="preserve">HIDROFUGO TIPO SILICONITE DE PINTUCO </v>
          </cell>
        </row>
        <row r="178">
          <cell r="A178" t="str">
            <v>CORTADORA DE LADRILLO INCLUYE DISCO</v>
          </cell>
        </row>
        <row r="179">
          <cell r="A179" t="str">
            <v>LADRILLO FACHADA PRENSADO MACIZO GRAN FORMATO TIERRA (39X11.5X5.5CM)ARCILLA</v>
          </cell>
        </row>
        <row r="180">
          <cell r="A180" t="str">
            <v>GRAFIL 5.5 MM</v>
          </cell>
        </row>
        <row r="181">
          <cell r="A181" t="str">
            <v>ANCLAJES 1/2" X 8" (INCLUYE PERFORACION Y ADHESIVO EPOXICO)</v>
          </cell>
        </row>
        <row r="182">
          <cell r="A182" t="str">
            <v>GRUA CON BRAZO HIDRAULICO</v>
          </cell>
        </row>
        <row r="183">
          <cell r="A183" t="str">
            <v>POSTE DE CONCRETO 12 METROS 750KG HOMOLOGADO</v>
          </cell>
        </row>
        <row r="184">
          <cell r="A184" t="str">
            <v>PINTURA ACRILICA A BASE SOLVENTES DE RAPIDO SECAMIENTO TIPO PINTUCO ACRILICO</v>
          </cell>
        </row>
        <row r="185">
          <cell r="A185" t="str">
            <v>MARCO Y TAPA CAJA INSPECCION  DE 0,30X0.30M (MARCO EN ANGULO 1 1/2X1 1/2" 1/8" TAPA REFORZADA EN PLATINA DE 2" 1/8  CON PARRILLA EN VARILLA DE 3/8 CADA 10CM</v>
          </cell>
        </row>
        <row r="186">
          <cell r="A186" t="str">
            <v>DUCTO TDP 2"</v>
          </cell>
        </row>
        <row r="187">
          <cell r="A187" t="str">
            <v>BANDA PLASTICA SEÑALIZACION SEGÚN NORMA CS-273</v>
          </cell>
        </row>
        <row r="188">
          <cell r="A188" t="str">
            <v>LIMPIADOR REM PVC 750 GRMS (1/4)</v>
          </cell>
        </row>
        <row r="189">
          <cell r="A189" t="str">
            <v>SOLDADURA PVC LIQUIDA 1/4</v>
          </cell>
        </row>
        <row r="190">
          <cell r="A190" t="str">
            <v>SBG4 PUESTA EN OBRA</v>
          </cell>
        </row>
        <row r="191">
          <cell r="A191" t="str">
            <v>MDC1 PUESTA EN OBRA</v>
          </cell>
        </row>
        <row r="192">
          <cell r="A192" t="str">
            <v>MDC3 PUESTA EN OBRA</v>
          </cell>
        </row>
        <row r="193">
          <cell r="A193" t="str">
            <v>B600 PUESTO EN OBRA</v>
          </cell>
        </row>
        <row r="194">
          <cell r="A194" t="str">
            <v>TUBO CONDUIT IMC 2"</v>
          </cell>
        </row>
        <row r="195">
          <cell r="A195" t="str">
            <v>CAPACETE ROSCADO EN ALUMINIO PARA TUBERIA IMC GALVANIZADA DE 2"</v>
          </cell>
        </row>
        <row r="196">
          <cell r="A196" t="str">
            <v>HEBILLA BANDIT DE ACERO INOXIDABLE 1/2</v>
          </cell>
        </row>
        <row r="197">
          <cell r="A197" t="str">
            <v>CINTA EN ACERO INOXIDABLE 1/2</v>
          </cell>
        </row>
        <row r="198">
          <cell r="A198" t="str">
            <v>CURVA GRAN RADIO 90 PVC DUCTO 2" TIPO PAVCO</v>
          </cell>
        </row>
        <row r="199">
          <cell r="A199" t="str">
            <v>TERMINAL CAMPANA PVC DUCTO 2"</v>
          </cell>
        </row>
        <row r="200">
          <cell r="A200" t="str">
            <v>UNION PVC DUCTO 2"</v>
          </cell>
        </row>
        <row r="201">
          <cell r="A201" t="str">
            <v>AISLADOR DE PIN ANSI 55-5 EN MATERIAL POLIMARICO</v>
          </cell>
        </row>
        <row r="202">
          <cell r="A202" t="str">
            <v>CRUCETA METALICA EN ANGULO GALVANIZANO DE 2 1/2" X 3/16" X 2M</v>
          </cell>
        </row>
        <row r="203">
          <cell r="A203" t="str">
            <v>DIAGONAL RECTA DE ANGULO DE HIERRO GALVANIZADO DE 38X38X5 MM (1 1/2" X 1 1/2" X3 1/6") 68CM</v>
          </cell>
        </row>
        <row r="204">
          <cell r="A204" t="str">
            <v xml:space="preserve">ESPIGO DE ACERO GALVANIZADO PARA CRUCETA METALICA </v>
          </cell>
        </row>
        <row r="205">
          <cell r="A205" t="str">
            <v>TORNILLO DE ACREO GALVANIZADO 1/2" X 1 1/2". INCLUYE 2 TUERCAS 2 ARANDELAS</v>
          </cell>
        </row>
        <row r="206">
          <cell r="A206" t="str">
            <v>TORNILLO DE ACREO GALVANIZADO 5/8" X 8". INCLUYE 2 TUERCAS 2 ARANDELAS</v>
          </cell>
        </row>
        <row r="207">
          <cell r="A207" t="str">
            <v>AISLADOR DE SUSPENSION ANSI 52-1 EN MATERIAL POLIMARICO</v>
          </cell>
        </row>
        <row r="208">
          <cell r="A208" t="str">
            <v>GRAPA TERMINAL TIPO RECTO 3/0-266,8</v>
          </cell>
        </row>
        <row r="209">
          <cell r="A209" t="str">
            <v>PERNO DE OJO CERRADO 5/8"X20"</v>
          </cell>
        </row>
        <row r="210">
          <cell r="A210" t="str">
            <v>CONECTOR TIPO CUÑA</v>
          </cell>
        </row>
        <row r="211">
          <cell r="A211" t="str">
            <v>ESPARRAGO 5/8" X 20" INCLUYE 2 TUERCAS 2 ARANDELAS</v>
          </cell>
        </row>
        <row r="212">
          <cell r="A212" t="str">
            <v>TORNILLO DE ACREO GALVANIZADO 5/8" X 10". INCLUYE 2 TUERCAS 2 ARANDELAS</v>
          </cell>
        </row>
        <row r="213">
          <cell r="A213" t="str">
            <v>TORNILLO DE ACREO GALVANIZADO 5/8" X 5". INCLUYE 2 TUERCAS 2 ARANDELAS</v>
          </cell>
        </row>
        <row r="214">
          <cell r="A214" t="str">
            <v>AMARRE PLASTICOMPARA CABLE TRENZADO 20X4 8MM</v>
          </cell>
        </row>
        <row r="215">
          <cell r="A215" t="str">
            <v>GRAPA DE SUSPENSIÓN PARA CABLE TRENZADO DE T.B</v>
          </cell>
        </row>
        <row r="216">
          <cell r="A216" t="str">
            <v>PERNO DE OJO  5/8"X8"</v>
          </cell>
        </row>
        <row r="217">
          <cell r="A217" t="str">
            <v>CONECTOR DE TORNILLO CON CHAQUETA AISLANTE</v>
          </cell>
        </row>
        <row r="218">
          <cell r="A218" t="str">
            <v>PERCHA TIPO PESADO DE 1 PUESTO</v>
          </cell>
        </row>
        <row r="219">
          <cell r="A219" t="str">
            <v>CRUCETA METALICA EN ANGULO GALVANIZANO DE 2 1/2" X 3/16" X 2M</v>
          </cell>
        </row>
        <row r="220">
          <cell r="A220" t="str">
            <v>GRAPA DE OPERAR EN CALIENTE MARCA GB</v>
          </cell>
        </row>
        <row r="221">
          <cell r="A221" t="str">
            <v>HEBILLA BANDIT DE ACERO INOXIDABLE 5/8"</v>
          </cell>
        </row>
        <row r="222">
          <cell r="A222" t="str">
            <v>CINTA DE ACERO INOXIDABLE 5/8"</v>
          </cell>
        </row>
        <row r="223">
          <cell r="A223" t="str">
            <v>CABLE DE COBRE DESNUDO N0 4 AWG</v>
          </cell>
        </row>
        <row r="224">
          <cell r="A224" t="str">
            <v>CORTACIRCUITOS 15KV-100A</v>
          </cell>
        </row>
        <row r="225">
          <cell r="A225" t="str">
            <v>DESCARGADOR DE SOBRETENSION DE LINEA 10KV-10KA POLIMERICO OXIDO DE ZINC</v>
          </cell>
        </row>
        <row r="226">
          <cell r="A226" t="str">
            <v>CONECTOR DE TORNILLO CON CHAQUETE AISLANTE</v>
          </cell>
        </row>
        <row r="227">
          <cell r="A227" t="str">
            <v>PERNO O TORNILLO DE CARRIAJE 5/8" X 1 1/2"+ TUERCA</v>
          </cell>
        </row>
        <row r="228">
          <cell r="A228" t="str">
            <v>TORNILLO DE ACERO GALVANIZADO 1/2" X 1 1/2" INCLUYE 2 TUERCA 2 ARANDELAS</v>
          </cell>
        </row>
        <row r="229">
          <cell r="A229" t="str">
            <v>TORNILLO DE ACERO GALVANIZADO 5/8"" X 8" INCLUYE 2 TUERCA 2 ARANDELAS</v>
          </cell>
        </row>
        <row r="230">
          <cell r="A230" t="str">
            <v>TORNILLO DE ACERO GALVANIZADO 5/8" X 5" INCLUYE 2 TUERCA 2 ARANDELAS</v>
          </cell>
        </row>
        <row r="231">
          <cell r="A231" t="str">
            <v>VARILLA COPPERWELD DE 5/8" X 2.40 COBRE</v>
          </cell>
        </row>
        <row r="232">
          <cell r="A232" t="str">
            <v>CONECTOR PARA VARILLA 5/8"</v>
          </cell>
        </row>
        <row r="233">
          <cell r="A233" t="str">
            <v>ALAMBRE COBRE DESNUDO N04 AWG</v>
          </cell>
        </row>
        <row r="234">
          <cell r="A234" t="str">
            <v>ABRAZADERA EN U TIPO 2</v>
          </cell>
        </row>
        <row r="235">
          <cell r="A235" t="str">
            <v>ABRAZADERA O COLLARIN DE 7-8 UNA SALIDA-PL 1/4" IDEM TIPO 3</v>
          </cell>
        </row>
        <row r="236">
          <cell r="A236" t="str">
            <v>AISLADOR PORCELANA TIPO TENSOR ANSI 54-2</v>
          </cell>
        </row>
        <row r="237">
          <cell r="A237" t="str">
            <v>VARILLA DE ANCLAJE DE 3/4" X 180CM</v>
          </cell>
        </row>
        <row r="238">
          <cell r="A238" t="str">
            <v>GUARDACABO PARA RETENIDAS</v>
          </cell>
        </row>
        <row r="239">
          <cell r="A239" t="str">
            <v>GRAPA PRENSADORA DE TRES TORNILLOS</v>
          </cell>
        </row>
        <row r="240">
          <cell r="A240" t="str">
            <v>CABLE SUPER GX DE 9.53 MM (3/8") GALVANIZADO O CABLE PARA RETENIDA DE 3/8" GALVANIZADO</v>
          </cell>
        </row>
        <row r="241">
          <cell r="A241" t="str">
            <v>VIGUETA DE ANCLAJE</v>
          </cell>
        </row>
        <row r="242">
          <cell r="A242" t="str">
            <v>ABRAZADERA SIN SALIDA TIPO 2</v>
          </cell>
        </row>
        <row r="243">
          <cell r="A243" t="str">
            <v>DESCARGADOR DE SOBRETENSION DE LINEA 10KV - 10KA POLIMERICO OXIDO DE ZINC</v>
          </cell>
        </row>
        <row r="244">
          <cell r="A244" t="str">
            <v>ALAMBRE COBRE DESNUDO N0-4 AWG</v>
          </cell>
        </row>
        <row r="245">
          <cell r="A245" t="str">
            <v>CRUCETA METALICA DE ANGULO GALVANIZADO DE 2 1/2" X 3 1/6"  X 2M</v>
          </cell>
        </row>
        <row r="246">
          <cell r="A246" t="str">
            <v>DIAGONAL RECTA DE ANGULO DE HIERRO GALVANIZADO DE 38X38X5MM (1 1/2"X 1 1/2"X3/16")68CM</v>
          </cell>
        </row>
        <row r="247">
          <cell r="A247" t="str">
            <v>CABLE DE ALUMINIO DESNUDO CON ALMA ACERO GALVANIZADO ACSR N0 1/0 AWG</v>
          </cell>
        </row>
        <row r="248">
          <cell r="A248" t="str">
            <v>CABLE CUADRUPLEX AUTOSOPORTADOS 90C 600V N0 2X4+4 CONDUCTOR DE ALUMINIO AISLADO EN POLIETILENO RETICULADO (XLP)</v>
          </cell>
        </row>
        <row r="249">
          <cell r="A249" t="str">
            <v xml:space="preserve">LAMPARA PARALUX 2X32W. BL CM BALASTO ELECTRONICO 2X32T8. INCLUYE 2 TUBOS FLUORESCENTE 32W T8 120 V OSR SEGURIDAD 2249-9HS </v>
          </cell>
        </row>
        <row r="250">
          <cell r="A250" t="str">
            <v>ACCESORIOS DE FIJACION</v>
          </cell>
        </row>
        <row r="251">
          <cell r="A251" t="str">
            <v>LAMPARA HERMETICA POLICARBONATO MARCA PHILIPS  IP65, 2X32W. BALASTO ELECTRONICO 2X32T8. INCLUYE 2 TUBOS FLUORESCENTE 32W T8</v>
          </cell>
        </row>
        <row r="252">
          <cell r="A252" t="str">
            <v>BALA DULUX FC HIGH LIGHTS 2X26W. ARO BLANCO Y VIDRIO DECORATIVO. INCLUYE 2 BOMBILLAS AHORRADORAS 26W. E27 Y BALASTO ELECTRONICO.</v>
          </cell>
        </row>
        <row r="253">
          <cell r="A253" t="str">
            <v>APLIQUE TORTUGA APTO PARA USO A LA INTEMPERIE. BOMBILLO AHORRADOR 26W E27.</v>
          </cell>
        </row>
        <row r="254">
          <cell r="A254" t="str">
            <v>MODULO DE ILUMINACION DE EMERGENCIA PARA BALASTO T8 O T5 (2X32, 2x 54 W )</v>
          </cell>
        </row>
        <row r="255">
          <cell r="A255" t="str">
            <v>REFLECTOR DE 250 VATIOS - SODIO ALTA PRESION - 208/240 VOLTIOS-SODIO ALTA PRESION-CUADRADO-CERRADO - ESTRIBOS - COMPLETO: CHASIS, BOMBILLA, ARRANCADOR, ETC. ACCESORIOS DE FIJACION E INSTALACION  -REFERENCIA RRA ROY ALPHA</v>
          </cell>
        </row>
        <row r="256">
          <cell r="A256" t="str">
            <v>BASE Y FOTOCELDA TIPO EXTERIOR PARA ALUMBRADO INSTALADA</v>
          </cell>
        </row>
        <row r="257">
          <cell r="A257" t="str">
            <v>GABINETE FABRICADO EN LAMINA COLD ROLLED CAL 18-16. ALOJA E INCLUYE SISTEMA DE CONTROL ENCENDIDO / APAGADO ILUMINACION EXTERIORES MEDIANTE PROGRAMADOR HORARIO/SEMANAL REF:TAP-D21P. DIM SUGERIDA 40X30X20CMS</v>
          </cell>
        </row>
        <row r="258">
          <cell r="A258" t="str">
            <v>INSUMOS VARIOS (GABINETE 40*30*25)</v>
          </cell>
        </row>
        <row r="259">
          <cell r="A259" t="str">
            <v>SISTEMA DE CONTROL ENCENDIDO APAGADO LUMINACION EXTRERIORES MEDIANTE PROGRAMADOR HORARIO SEMANAL REF: TAP  021P</v>
          </cell>
        </row>
        <row r="260">
          <cell r="A260" t="str">
            <v>MEDIDOR TRIFASICO Electromagnetico de 20 a 100 AMP, calibrado y certificado  por CIDET</v>
          </cell>
        </row>
        <row r="261">
          <cell r="A261" t="str">
            <v>CABLE DE COBRE DESNUDO N0-2 AWG</v>
          </cell>
        </row>
        <row r="262">
          <cell r="A262" t="str">
            <v>SUELO ARTIFICIAL CEMENTO CONDUCTOR CELEC</v>
          </cell>
        </row>
        <row r="263">
          <cell r="A263" t="str">
            <v>SOLDADURA EXOTERMICA TIPO CADWELD DE 115 GRAMOS</v>
          </cell>
        </row>
        <row r="264">
          <cell r="A264" t="str">
            <v>BORDA TERMUNAL PONCHAR MARCA 3M O PANDUIT BARRIL LARGO PARA CABLE N-2AWG</v>
          </cell>
        </row>
        <row r="265">
          <cell r="A265" t="str">
            <v>VARILLA COPPERWELD DE 5/8 X 2.40 COBRE</v>
          </cell>
        </row>
        <row r="266">
          <cell r="A266" t="str">
            <v>CABLE DE COBRE DESNUDO N0-2/0 AWG</v>
          </cell>
        </row>
        <row r="267">
          <cell r="A267" t="str">
            <v>BORNA TERMINAL PONCHAR MARCA 3M 6 PANDUIT BARRIL LARGO PARA CABLE N0 2/0AWG</v>
          </cell>
        </row>
        <row r="268">
          <cell r="A268" t="str">
            <v>CABLE DE COBRE N-6 THHN AWG NEGRO</v>
          </cell>
        </row>
        <row r="269">
          <cell r="A269" t="str">
            <v>CABLE DE COBRE DESNUDO N0-8 AWG</v>
          </cell>
        </row>
        <row r="270">
          <cell r="A270" t="str">
            <v>CABLE DE COBRE N-8 THHN AWG NEGRO</v>
          </cell>
        </row>
        <row r="271">
          <cell r="A271" t="str">
            <v>CABLE DE COBRE N-10 THHN AWG NEGRO</v>
          </cell>
        </row>
        <row r="272">
          <cell r="A272" t="str">
            <v>CABLE DE COBRE DESNUDO N0-10 AWG</v>
          </cell>
        </row>
        <row r="273">
          <cell r="A273" t="str">
            <v>CABLE DE COBRE N-5 THHN AWG NEGRO</v>
          </cell>
        </row>
        <row r="274">
          <cell r="A274" t="str">
            <v>CABLE ACOMETIDA ANTIFRAUDE 3X6+6 AWG 600 V (PE/PVC)</v>
          </cell>
        </row>
        <row r="275">
          <cell r="A275" t="str">
            <v>TUBO CONDUIT PVC 1/2"</v>
          </cell>
        </row>
        <row r="276">
          <cell r="A276" t="str">
            <v>ACCESORIOS TUBERIA PVC CONDUIT 1/2" ( UNION Y ADAPTADORES TERMINAL)</v>
          </cell>
        </row>
        <row r="277">
          <cell r="A277" t="str">
            <v>TUBO CONDUIT PVC 3/4"</v>
          </cell>
        </row>
        <row r="278">
          <cell r="A278" t="str">
            <v>ACCESORIOS TUBERIA PVC CONDUIT 1/2" ( UNION Y ADAPTADORES TERMINAL)</v>
          </cell>
        </row>
        <row r="279">
          <cell r="A279" t="str">
            <v>TUBO CONDUIT PVC 1"</v>
          </cell>
        </row>
        <row r="280">
          <cell r="A280" t="str">
            <v>ACCESORIOS TUBERIA PVC CONDUIT 1" ( UNION Y ADAPTADORES TERMINAL)</v>
          </cell>
        </row>
        <row r="281">
          <cell r="A281" t="str">
            <v>TUBO CONDUIT PVC 1 1/2"</v>
          </cell>
        </row>
        <row r="282">
          <cell r="A282" t="str">
            <v>ACCESORIOS TUBERIA PVC CONDUIT 1/2" ( UNION Y ADAPTADORES TERMINAL)</v>
          </cell>
        </row>
        <row r="283">
          <cell r="A283" t="str">
            <v>TABLERO DE 8 CIRCUITOS 2F4H, CON PUERTA. BARRAJE PARA 200A BARRA NEUTRO Y BARRA TIERRA  Calidad Legrand, Siemens, SqareD o superior de marca reconocida y homologada por el CIDET</v>
          </cell>
        </row>
        <row r="284">
          <cell r="A284" t="str">
            <v>TABLERO DE 12 CIRCUITOS 3F5H, CON PUERTA Y ESPACIO PARA TOTALIZADOR, BARRAJE PARA 200A BARRA NEUTRO Y BARRA TIERRA  Calidad Legrand, Siemens, SqareD o superior de marca reconocida y homologada por el CIDET</v>
          </cell>
        </row>
        <row r="285">
          <cell r="A285" t="str">
            <v>FORMALETA ENTRE PISOS CON PARAL LARGO DE 2,00 A 3.50 M (POR M2)</v>
          </cell>
        </row>
        <row r="286">
          <cell r="A286" t="str">
            <v>CASETON DE GUADUA 80X27 CM (PLACA H=0 ,35 M)</v>
          </cell>
        </row>
        <row r="287">
          <cell r="A287" t="str">
            <v>TABLERO DE 12 CIRCUITOS 1F3H. BARRAJE PARA 75A BARRA NEUTRO Y BARRA TIERRA  CALIDAD LEGRAND SIEMENS, SQARE O SUPERIOR DE MARCA RECONOCIDA Y HOMOLOGADA POR EL CIDET</v>
          </cell>
        </row>
        <row r="288">
          <cell r="A288" t="str">
            <v>INTERRUPTOR ENCHUFABLE DE 1 X 20A 240V - 10 KA</v>
          </cell>
        </row>
        <row r="289">
          <cell r="A289" t="str">
            <v>INTERRUPTOR ENCHUFABLE DE 1 X 30A 240V - 10 KA</v>
          </cell>
        </row>
        <row r="290">
          <cell r="A290" t="str">
            <v>INTERRUPTOR ENCHUFABLE DE 3 X 20A 240V - 10 KA</v>
          </cell>
        </row>
        <row r="291">
          <cell r="A291" t="str">
            <v>INTERRUPTOR INDUSTRIAL EN CAJA MOLDEADA 3X 20A. 25KA CALIDAD LEGRAND MERLIN CERIN MITSUBISHI SOEMENS SQUAR O SUPERIOR MARCA ECONOCIDA HOMOLOGADA POR EL CIDET</v>
          </cell>
        </row>
        <row r="292">
          <cell r="A292" t="str">
            <v>ADAPTADOR TERMINAL PVC 3/4"</v>
          </cell>
        </row>
        <row r="293">
          <cell r="A293" t="str">
            <v>ALAMBRE COBRE DESNUDO No. 12 AWG</v>
          </cell>
        </row>
        <row r="294">
          <cell r="A294" t="str">
            <v>ALAMBRE COBRE No. 12 THHN AWG</v>
          </cell>
        </row>
        <row r="295">
          <cell r="A295" t="str">
            <v>TAPA CIEGA CON IMPACTO GALVANIZADA CUADRADA 4*4"</v>
          </cell>
        </row>
        <row r="296">
          <cell r="A296" t="str">
            <v>CAJA OCTAGONAL GALVANIZADA (CAJA EMP GALV. OCTAGONAL 4")</v>
          </cell>
        </row>
        <row r="297">
          <cell r="A297" t="str">
            <v>CINTA AISLANTE 3M SUPER X 20M</v>
          </cell>
        </row>
        <row r="298">
          <cell r="A298" t="str">
            <v>ACCESORIOS TUBERIA IMC O RIGIDO 3/4" (UNION Y CURVA)</v>
          </cell>
        </row>
        <row r="299">
          <cell r="A299" t="str">
            <v>TOMA CORRIENTE CON POLO A TIERRA NORMA 5-15R</v>
          </cell>
        </row>
        <row r="300">
          <cell r="A300" t="str">
            <v>TOMA NARANJA GRADO HOSPITALARIO LEGRAND</v>
          </cell>
        </row>
        <row r="301">
          <cell r="A301" t="str">
            <v>CAJA METALICA GALVANIZADA (REF.2400)</v>
          </cell>
        </row>
        <row r="302">
          <cell r="A302" t="str">
            <v>TOMA CORRIENTE DOBLE CON PROTECCION FALLA A TIERRA GFCI MARCA SCHNEIDER O CALIDAD SUPERIOR</v>
          </cell>
        </row>
        <row r="303">
          <cell r="A303" t="str">
            <v>CAJA METALICA GALVANIZADA (REF.5800)</v>
          </cell>
        </row>
        <row r="304">
          <cell r="A304" t="str">
            <v>INTERRUPTOR SENCILLO</v>
          </cell>
        </row>
        <row r="305">
          <cell r="A305" t="str">
            <v>INTERRUPTOR DOBLE MARCA SCHNEIDER</v>
          </cell>
        </row>
        <row r="306">
          <cell r="A306" t="str">
            <v xml:space="preserve">PROGRAMADOR HORARIO ELECTRONICO </v>
          </cell>
        </row>
        <row r="307">
          <cell r="A307" t="str">
            <v>CAJA METALICA</v>
          </cell>
        </row>
        <row r="308">
          <cell r="A308" t="str">
            <v>ACCECSORIOS TUBERIA EMT 3/4" (UNION,CURVA,ADPATADOR TERMINAL)</v>
          </cell>
        </row>
        <row r="309">
          <cell r="A309" t="str">
            <v>CAJA METALICA EN LAMINA COLD ROLLED 12X12X5 CM TAPA CIEGA</v>
          </cell>
        </row>
        <row r="310">
          <cell r="A310" t="str">
            <v>TUBO CONDUIT GALVANIZADA EMT 3/4"</v>
          </cell>
        </row>
        <row r="311">
          <cell r="A311" t="str">
            <v>ACCESORIOS FIJACION TUBERIA EMT 3/4" (ABRAZADERAS GALVANIZADAS DOBLE ALA, CHAZO PUNTILLA NYLON 1/22X1/4")</v>
          </cell>
        </row>
        <row r="312">
          <cell r="A312" t="str">
            <v>CABLE GUIA PARA TUBERIA CONDUIT</v>
          </cell>
        </row>
        <row r="313">
          <cell r="A313" t="str">
            <v>CABLE COAXIAL RG-6 PARA SEÑAL DE TELEVISION APANTALLADO NIPPON</v>
          </cell>
        </row>
        <row r="314">
          <cell r="A314" t="str">
            <v>TOMA TV TIPO COAXILA 15 OHM MARCA SCHENEIDER O CALIDAD SUPERIOR</v>
          </cell>
        </row>
        <row r="315">
          <cell r="A315" t="str">
            <v>ANTENA DE TELEVISION AREA MULTICANAL DE 10 ELEMENTOS ALTA GANANCIA</v>
          </cell>
        </row>
        <row r="316">
          <cell r="A316" t="str">
            <v>TUBERIA ESTRUCTURAL A.S.T.M. A-500 GRADO C REDONDA, CUADRADA O RECTANGULAR SEGÚN DISEÑO TIPO COLMENA</v>
          </cell>
        </row>
        <row r="317">
          <cell r="A317" t="str">
            <v>ANTICORROSIVO PREMIUM TIPO PINTUCO REF513</v>
          </cell>
        </row>
        <row r="318">
          <cell r="A318" t="str">
            <v>ESMALTE SINTETICO PINTULUX TIPO PINTUCO SEGÚN COLOR DE DISEÑO</v>
          </cell>
        </row>
        <row r="319">
          <cell r="A319" t="str">
            <v>SOLDADURA ELECTRICA TIPO WESARCO SUPER E-6013 DE 1/8</v>
          </cell>
        </row>
        <row r="320">
          <cell r="A320" t="str">
            <v>PLATINAS ACERO A-36</v>
          </cell>
        </row>
        <row r="321">
          <cell r="A321" t="str">
            <v>PINTURA BITUMINOSA TIPO PINTUCO REF. ECP-100</v>
          </cell>
        </row>
        <row r="322">
          <cell r="A322" t="str">
            <v>IMPERMEABILIZACION TIPO MANTO MORTER PLAS AL 80 E-3,5 MM</v>
          </cell>
        </row>
        <row r="323">
          <cell r="A323" t="str">
            <v>CINTA PAPEL (72M)</v>
          </cell>
        </row>
        <row r="324">
          <cell r="A324" t="str">
            <v>PLACA YESO TIPO GYPLAC ESTANDAR 1/2" (12,7 MM) DE 1,22 X 2,44 MM</v>
          </cell>
        </row>
        <row r="325">
          <cell r="A325" t="str">
            <v>TORNILLO AUTOPERFORANTE EST.7/16"</v>
          </cell>
        </row>
        <row r="326">
          <cell r="A326" t="str">
            <v>TORNILLO AUTOPERFORANTE YESO 6 X 1</v>
          </cell>
        </row>
        <row r="327">
          <cell r="A327" t="str">
            <v>TORNILLO PTA BROCA EXTRAPL. EST, 8 X 12" (13MM)</v>
          </cell>
        </row>
        <row r="328">
          <cell r="A328" t="str">
            <v>MASILLA SUPERMASTIC USG</v>
          </cell>
        </row>
        <row r="329">
          <cell r="A329" t="str">
            <v>ANGULO 30X20 (2.44 M)</v>
          </cell>
        </row>
        <row r="330">
          <cell r="A330" t="str">
            <v>VIGUETA PRINCIPAL (2,44 MM) CAL. 24</v>
          </cell>
        </row>
        <row r="331">
          <cell r="A331" t="str">
            <v>PERFILOMEGA CAL. 26 - 2,44 M</v>
          </cell>
        </row>
        <row r="332">
          <cell r="A332" t="str">
            <v>INTERVINILO TIPO PINTUCO REF. SEGÚN COLOR DISEÑO</v>
          </cell>
        </row>
        <row r="333">
          <cell r="A333" t="str">
            <v>VINILTEX TIPO PINTUCO REF. SEGÚN COLOR DISEÑO</v>
          </cell>
        </row>
        <row r="334">
          <cell r="A334" t="str">
            <v>CERAMICA PISO PIEDRACID CAYONRED 45*45 - COLOR BLANCO</v>
          </cell>
        </row>
        <row r="335">
          <cell r="A335" t="str">
            <v>ALFALISTO GRIS</v>
          </cell>
        </row>
        <row r="336">
          <cell r="A336" t="str">
            <v>BOQUILLA ALFACOLOR 3-15</v>
          </cell>
        </row>
        <row r="337">
          <cell r="A337" t="str">
            <v>BALDOSA GRANO TRADICIONAL PERLATO CLARO PCL 5 DE 40 X 40 CM. TIPO ALFA CREMA</v>
          </cell>
        </row>
        <row r="338">
          <cell r="A338" t="str">
            <v>DILATACION EN BRONCE</v>
          </cell>
        </row>
        <row r="339">
          <cell r="A339" t="str">
            <v>ZOCALO GRANO DE MARMOL PERTALO CLARO PCL 5 DE 30 X 7,2 CM TIPO ALFA CREMA</v>
          </cell>
        </row>
        <row r="340">
          <cell r="A340" t="str">
            <v>DILATACION EN BRONCE PC09</v>
          </cell>
        </row>
        <row r="341">
          <cell r="A341" t="str">
            <v>GRAVILLAMONA (25 KILOS)</v>
          </cell>
        </row>
        <row r="342">
          <cell r="A342" t="str">
            <v>CERAMICA IMPORTADA NEVADA BLANCA BR 30*45-1 TIPO ALFA</v>
          </cell>
        </row>
        <row r="343">
          <cell r="A343" t="str">
            <v>ALFALISTO BLANCA</v>
          </cell>
        </row>
        <row r="344">
          <cell r="A344" t="str">
            <v>BOQUILLA ALFACOLOR -15</v>
          </cell>
        </row>
        <row r="345">
          <cell r="A345" t="str">
            <v>WIN PLASTICO</v>
          </cell>
        </row>
        <row r="346">
          <cell r="A346" t="str">
            <v>CENEFA PRECORTADA OXIDO 10*30,5-1 TIPO ALFA</v>
          </cell>
        </row>
        <row r="347">
          <cell r="A347" t="str">
            <v>JUEGO DE INCRUSTACIONES X 6 UND TIPO ELITE PORCELANA DE CORONA REF.06610100-1(PAPELERA.JABONERA LAVAMANOS, 2 GANCHOS, CEPILLERA, JABONERA DUCHA Y TOALLERO)</v>
          </cell>
        </row>
        <row r="348">
          <cell r="A348" t="str">
            <v>CONJUNTO SANITARIO TIPO ACUACER COLOR BLANCO REF.30038100-1 DE CORONA (INCLUYE SANITARIO, TAPA, TANQUE, GRIFERIA, ACCESO DECONEXION E INSTALACION)</v>
          </cell>
        </row>
        <row r="349">
          <cell r="A349" t="str">
            <v>LAVAMANOS NOVARA BLANCO REF 193011001 TIPO CORONA</v>
          </cell>
        </row>
        <row r="350">
          <cell r="A350" t="str">
            <v>CONJUNTO GRIFERIA LAVAMANOS CROMADA 8" GALAXIA TIPO GRIVAL (MEZCLADOR CIERRE COMPRESION, DESAGUE AUTOMATICO, SIFON BOTELLA, GRAPAS 2 UND)</v>
          </cell>
        </row>
        <row r="351">
          <cell r="A351" t="str">
            <v>PUERTA EMTAMBORADA EN LAMINA TRIPLEX OKUME - TIPO PIZANO OKUME ANCHO 0,51 A 0,75 M ALTO 1,80 A 2,40 M. HOJA LISA CON MARQUETE CHAPACANTO DURNA</v>
          </cell>
        </row>
        <row r="352">
          <cell r="A352" t="str">
            <v>MARQUETE CHAPACANTO OKUME</v>
          </cell>
        </row>
        <row r="353">
          <cell r="A353" t="str">
            <v>PINTUTRA HOJA PUERTA ANCHO 0,51 A 0,75M (DOS CARAS)</v>
          </cell>
        </row>
        <row r="354">
          <cell r="A354" t="str">
            <v>TINTILLA SELLADORA TIPO MINWAX</v>
          </cell>
        </row>
        <row r="355">
          <cell r="A355" t="str">
            <v>SELLADOR LIJABLE - TIPO PINTUCO</v>
          </cell>
        </row>
        <row r="356">
          <cell r="A356" t="str">
            <v>LACA PINTULACA - TIPO PINTUCO</v>
          </cell>
        </row>
        <row r="357">
          <cell r="A357" t="str">
            <v>BISAGRAS ALUMINIO</v>
          </cell>
        </row>
        <row r="358">
          <cell r="A358" t="str">
            <v>MUEBLO BAJO MESON ANCHO 0,60 M CON FACHADA: TABLEX ENCHAPADO TRIPLEX OKUME 19 MM. TIPO PIZANO INTERIOR MADECOR 15 MM TIPO PIZANO ACABADO TINTILLA SELLADOR (MINIMO SEIS MANOS) Y LACA PARA EL TABLEX, EL MADECOR SEGÚN PINTA SELECCIONADA DE CARTA DE COLORES M</v>
          </cell>
        </row>
        <row r="359">
          <cell r="A359" t="str">
            <v>PINTURA FACHADA EN TABLEX ENCHAPADO OKUME (DOS CARAS)</v>
          </cell>
        </row>
        <row r="360">
          <cell r="A360" t="str">
            <v>MARCO METALICO PUERTAS E 8,5 CM SENCILLO EN LAMINA COLD ROLLES¡D CAL. 18 PARA HOJA DE PUERTA CON ANCHO 0,51 A 0,75 M Y ALTURA 1,80 A 2,10 M (SUMINISTRO)</v>
          </cell>
        </row>
        <row r="361">
          <cell r="A361" t="str">
            <v>MORTERO 1:3 (ARENA SEMILAVADA DE PEÑA)</v>
          </cell>
        </row>
        <row r="362">
          <cell r="A362" t="str">
            <v>ANTICORROSIVO PREMIUM - TIPO PINTUCO REF. 513</v>
          </cell>
        </row>
        <row r="363">
          <cell r="A363" t="str">
            <v>ESMALTE SINTETICO PINTULUX - TIPO PINTUCO REF. SEGÚN COLOR DISEÑO</v>
          </cell>
        </row>
        <row r="364">
          <cell r="A364" t="str">
            <v>CERRADURA BELL WOOD POMO MADERA - BAÑO  Tipo Schalage Ref. A40S - Acabado según diseño.</v>
          </cell>
        </row>
        <row r="365">
          <cell r="A365" t="str">
            <v>CERRADURA CERROJO DOBLE LLAVE - Tipo Schalage Ref. B362PX . Acabado según diseño</v>
          </cell>
        </row>
        <row r="366">
          <cell r="A366" t="str">
            <v>ESTUCO PARA INTERIORES - TIPO PINTUCO REF. 117060</v>
          </cell>
        </row>
        <row r="367">
          <cell r="A367" t="str">
            <v>INTERVINILO - TIPO PINTUCO REF. SEGÚN COLOR DE DISEÑO</v>
          </cell>
        </row>
        <row r="368">
          <cell r="A368" t="str">
            <v>VINILTEX - TIPO PINTUCO REF. SEGÚN COLOR DE DISEÑO</v>
          </cell>
        </row>
        <row r="369">
          <cell r="A369" t="str">
            <v>PAB,ERIL PLIEGO 9" X 11"</v>
          </cell>
        </row>
        <row r="370">
          <cell r="A370" t="str">
            <v>GRANIPLAS (ESGRAFIADO) FACHADA COLORES INTERMEDIOS Y FUERTES</v>
          </cell>
        </row>
        <row r="371">
          <cell r="A371" t="str">
            <v>MALLA ELECTROSOLDADA M-084 Q-2 4 MM 15 X 15 CM</v>
          </cell>
        </row>
        <row r="372">
          <cell r="A372" t="str">
            <v>LADRILLO 1/4 X 26 TONOOCRE (25 X 6 CM) TIPO MOORE</v>
          </cell>
        </row>
        <row r="373">
          <cell r="A373" t="str">
            <v>PIEZA ESPECIAL EN "L" 25 X 12,5 X 6 CM. TONO OCRE TIPO MOORE</v>
          </cell>
        </row>
        <row r="374">
          <cell r="A374" t="str">
            <v>FORMALETA SARDINEL DESDE 0,20 HASTA 0,60 M DE ALTURA POR 2,00 M DE LONGITUD (POR METRO LINEAL)</v>
          </cell>
        </row>
        <row r="375">
          <cell r="A375" t="str">
            <v>TRANSPORTE DE PETREOS SUELTOS</v>
          </cell>
        </row>
        <row r="376">
          <cell r="A376" t="str">
            <v>PIEDRA MEDIA ZONGA PUESTA EN OBRA</v>
          </cell>
        </row>
        <row r="377">
          <cell r="A377" t="str">
            <v>MALLA ELECTROSOLDADA M-131 Q 3,1 5,0 MM 15 X 15 CM</v>
          </cell>
        </row>
        <row r="378">
          <cell r="A378" t="str">
            <v>LADRILLO ESTRUCTURAL PORTANTE PRENSADO 30 X 6 CM (29 X 12 X 9 CM) ARCILLA TIPOSANTAFE</v>
          </cell>
        </row>
        <row r="379">
          <cell r="A379" t="str">
            <v>GRAFIL 5,5 MM</v>
          </cell>
        </row>
        <row r="380">
          <cell r="A380" t="str">
            <v>GROUTING 17,5 MPA</v>
          </cell>
        </row>
        <row r="381">
          <cell r="A381" t="str">
            <v>LADRILLO FACHADA PRENSADO 30 X 6 CM (29X12X9 CM) ARCILLA TIPO SANTAFE</v>
          </cell>
        </row>
        <row r="382">
          <cell r="A382" t="str">
            <v>PABMERIL PLIEGO 9" X 11"</v>
          </cell>
        </row>
        <row r="383">
          <cell r="A383" t="str">
            <v>MARCO Y TAPA CAJA INSPECCION  SEGÚN NORMA CS 274 DE 0.72ML (MARCO EN ANGULO 2 1/2X 2 1/2" X 3/16" CON PARRILLA EN VARILLA 3/8" CADA 10CM</v>
          </cell>
        </row>
        <row r="384">
          <cell r="A384" t="str">
            <v>MARCO Y TAPA CAJA INSPECCION  SEGÚN NORMA CS 274 DE 0.72ML (MARCO EN ANGULO 2 1/2X 2 1/2" X 3/16" CON PARRILLA EN VARILLA 3/8" CADA 10CM</v>
          </cell>
        </row>
        <row r="385">
          <cell r="A385" t="str">
            <v>TUBO PVC SANITARIO 2"</v>
          </cell>
        </row>
        <row r="386">
          <cell r="A386" t="str">
            <v>PLACA DE IDENTIFICACION EN ALUMINIO ALTO RELIEVE DE 12X5CM SEGÚN NORMA CS 278-1</v>
          </cell>
        </row>
        <row r="387">
          <cell r="A387" t="str">
            <v>MARCO Y TAPA CAJA INSPECCION CS274</v>
          </cell>
        </row>
        <row r="388">
          <cell r="A388" t="str">
            <v>CONCRETO GRAVA COMUN 4000 PSI (280 Kg/cm2) IMPERMEABILIZADO</v>
          </cell>
        </row>
        <row r="389">
          <cell r="A389" t="str">
            <v>TAPA ALCANTARILLADO 0,69 PARA SUMIDERO NS047</v>
          </cell>
        </row>
        <row r="390">
          <cell r="A390" t="str">
            <v>REJILLA CONCRETO SUMIDERO NS047</v>
          </cell>
        </row>
        <row r="391">
          <cell r="A391" t="str">
            <v>MARCO REJILLA CONCRETO SUMIDERO NS047</v>
          </cell>
        </row>
        <row r="392">
          <cell r="A392" t="str">
            <v>BLOQUE DIVISORIO N5 (33X23X11,5) ARCILLA TIPO SANTAFE</v>
          </cell>
        </row>
        <row r="393">
          <cell r="A393" t="str">
            <v xml:space="preserve">TRANSFORMADOR DE DISTRIBUCION  TRIFASICO AUTROPROTEGIDO DE 15 kVA-DyN5, 60 Hz, 13.2 kV /208/120 VOLTIOS ONAN - USO INTEMPERIE- HOMOLOGADO -ACCESORIOS DE SUJECION -PROTOCOLO DE PRUEBAS.(DPS PRIMARIOS, INTERRUPTOR AUTOMATICO BAJA TENSION  INCORPORADO EN LA </v>
          </cell>
        </row>
        <row r="394">
          <cell r="A394" t="str">
            <v>MD12 PUESTA EN OBRA</v>
          </cell>
        </row>
        <row r="395">
          <cell r="A395" t="str">
            <v>ARENA DE PEÑA</v>
          </cell>
        </row>
        <row r="396">
          <cell r="A396" t="str">
            <v>GRAVILLA</v>
          </cell>
        </row>
        <row r="397">
          <cell r="A397" t="str">
            <v>TRITURADO 3/4"</v>
          </cell>
        </row>
        <row r="398">
          <cell r="A398" t="str">
            <v>ARENA DE RIO</v>
          </cell>
        </row>
        <row r="399">
          <cell r="A399" t="str">
            <v>DERECHOS DE BOTADERO SUELTO</v>
          </cell>
        </row>
        <row r="400">
          <cell r="A400" t="str">
            <v>RECEBO</v>
          </cell>
        </row>
        <row r="401">
          <cell r="A401" t="str">
            <v>B200</v>
          </cell>
        </row>
        <row r="402">
          <cell r="A402" t="str">
            <v>ARENA DE PEÑA</v>
          </cell>
        </row>
        <row r="403">
          <cell r="A403" t="str">
            <v>SBG4</v>
          </cell>
        </row>
        <row r="404">
          <cell r="A404" t="str">
            <v>B600</v>
          </cell>
        </row>
        <row r="405">
          <cell r="A405" t="str">
            <v>MDC1</v>
          </cell>
        </row>
        <row r="406">
          <cell r="A406" t="str">
            <v>MDC3</v>
          </cell>
        </row>
        <row r="407">
          <cell r="A407" t="str">
            <v>CONCRETO GRAVA COMUN 3500 PSI (245 Kg/cm2) Premezclado</v>
          </cell>
        </row>
        <row r="408">
          <cell r="A408" t="str">
            <v>MORTERO 3500 PSI (245 Kg/cm2)</v>
          </cell>
        </row>
        <row r="409">
          <cell r="A409" t="str">
            <v>FORMALETA MADERA PARA TAPAS-CAJAS Y CAMARAS</v>
          </cell>
        </row>
        <row r="410">
          <cell r="A410" t="str">
            <v>TUBO ALCANTARILLADO NOVAFORT PVC 110 MM</v>
          </cell>
        </row>
        <row r="411">
          <cell r="A411" t="str">
            <v>UNION PVC UM TIPO PLATINO D=6"</v>
          </cell>
        </row>
        <row r="412">
          <cell r="A412" t="str">
            <v>UNION REPARACION HD EXTREMO LISO D=6"</v>
          </cell>
        </row>
        <row r="413">
          <cell r="A413" t="str">
            <v>UNION PVC UM TIPO PLATINO D=8"</v>
          </cell>
        </row>
        <row r="414">
          <cell r="A414" t="str">
            <v>UNION REPARACION HD EXTREMO LISO D=8"</v>
          </cell>
        </row>
        <row r="415">
          <cell r="A415" t="str">
            <v>TUBERIA PVC UM TIPO PLATINO D=8" RDE 21</v>
          </cell>
        </row>
        <row r="416">
          <cell r="A416" t="str">
            <v>UNION PVC UM TIPO PLATINO D=12"</v>
          </cell>
        </row>
        <row r="417">
          <cell r="A417" t="str">
            <v>UNION REPARACION PVC UM TIPO PLATINO D=12"</v>
          </cell>
        </row>
        <row r="418">
          <cell r="A418" t="str">
            <v>UNION DRESSER HD=6"</v>
          </cell>
        </row>
        <row r="419">
          <cell r="A419" t="str">
            <v>UNION REPARACION PVC UM TIPO PLATINO D=6"</v>
          </cell>
        </row>
        <row r="420">
          <cell r="A420" t="str">
            <v>TEE HD EXTREMO LISO 12"x12" (300x300mm)</v>
          </cell>
        </row>
        <row r="421">
          <cell r="A421" t="str">
            <v>UNION DRESSER HD=12"</v>
          </cell>
        </row>
        <row r="422">
          <cell r="A422" t="str">
            <v>GEOTEXTIL NT 2000</v>
          </cell>
        </row>
        <row r="423">
          <cell r="A423" t="str">
            <v>Jornal ayudante</v>
          </cell>
        </row>
        <row r="424">
          <cell r="A424" t="str">
            <v>Jornal oficial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>
        <row r="46">
          <cell r="D46" t="str">
            <v>M3</v>
          </cell>
        </row>
      </sheetData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>
        <row r="46">
          <cell r="D46" t="str">
            <v>M3</v>
          </cell>
        </row>
      </sheetData>
      <sheetData sheetId="92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2103mar%20.xls"/>
      <sheetName val="PR_1"/>
      <sheetName val="TARIFAS"/>
      <sheetName val="Personalizar"/>
      <sheetName val="Equipo"/>
      <sheetName val="materiales"/>
      <sheetName val="otros"/>
      <sheetName val="FIBRA ÓPTICA"/>
      <sheetName val="FECHAS DE CORTE"/>
      <sheetName val="Informacion Gener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lt 1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16 GESTION DE HALLAZGOS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costos oficina"/>
      <sheetName val="ESTADO RED"/>
      <sheetName val="CARRETERAS"/>
      <sheetName val="GENERALIDADES "/>
    </sheetNames>
    <sheetDataSet>
      <sheetData sheetId="0" refreshError="1"/>
      <sheetData sheetId="1" refreshError="1"/>
      <sheetData sheetId="2">
        <row r="2">
          <cell r="A2">
            <v>1</v>
          </cell>
          <cell r="B2" t="str">
            <v>Accesorios Cámara Caída 8 "</v>
          </cell>
          <cell r="C2" t="str">
            <v>und</v>
          </cell>
          <cell r="D2">
            <v>15320</v>
          </cell>
        </row>
        <row r="3">
          <cell r="A3">
            <v>2</v>
          </cell>
          <cell r="B3" t="str">
            <v>Mezcla densa MD20-2005</v>
          </cell>
          <cell r="C3" t="str">
            <v>m3</v>
          </cell>
          <cell r="D3">
            <v>330600</v>
          </cell>
        </row>
        <row r="4">
          <cell r="A4">
            <v>3</v>
          </cell>
          <cell r="B4" t="str">
            <v>Sub base granular SBG-4</v>
          </cell>
          <cell r="C4" t="str">
            <v>m3</v>
          </cell>
          <cell r="D4">
            <v>29000</v>
          </cell>
        </row>
        <row r="5">
          <cell r="A5">
            <v>4</v>
          </cell>
          <cell r="B5" t="str">
            <v>Acero Fig 37000 Psi</v>
          </cell>
          <cell r="C5" t="str">
            <v>Kg.</v>
          </cell>
          <cell r="D5">
            <v>2030</v>
          </cell>
        </row>
        <row r="6">
          <cell r="A6">
            <v>5</v>
          </cell>
          <cell r="B6" t="str">
            <v xml:space="preserve">Acero Fig 60000 Psi </v>
          </cell>
          <cell r="C6" t="str">
            <v>Kg.</v>
          </cell>
          <cell r="D6">
            <v>2030</v>
          </cell>
        </row>
        <row r="7">
          <cell r="A7">
            <v>6</v>
          </cell>
          <cell r="B7" t="str">
            <v>Mezcla densa MD12-2005</v>
          </cell>
          <cell r="C7" t="str">
            <v>m3</v>
          </cell>
          <cell r="D7">
            <v>342200</v>
          </cell>
        </row>
        <row r="8">
          <cell r="A8">
            <v>7</v>
          </cell>
          <cell r="B8" t="str">
            <v>Adoquín arcilla A25 200*100 * 60 peatonal</v>
          </cell>
          <cell r="C8" t="str">
            <v>und</v>
          </cell>
          <cell r="D8">
            <v>379.2</v>
          </cell>
        </row>
        <row r="9">
          <cell r="A9">
            <v>8</v>
          </cell>
          <cell r="B9" t="str">
            <v>Alambre (Chipa)</v>
          </cell>
          <cell r="C9" t="str">
            <v>Kg.</v>
          </cell>
          <cell r="D9">
            <v>2050</v>
          </cell>
        </row>
        <row r="10">
          <cell r="A10">
            <v>9</v>
          </cell>
          <cell r="B10" t="str">
            <v>Anillo de caucho p/t clase única 27"</v>
          </cell>
          <cell r="C10" t="str">
            <v>und</v>
          </cell>
          <cell r="D10">
            <v>13894</v>
          </cell>
        </row>
        <row r="11">
          <cell r="A11">
            <v>10</v>
          </cell>
          <cell r="B11" t="str">
            <v>Anillo de caucho p/t clase única 30"</v>
          </cell>
          <cell r="C11" t="str">
            <v>und</v>
          </cell>
          <cell r="D11">
            <v>15679</v>
          </cell>
        </row>
        <row r="12">
          <cell r="A12">
            <v>11</v>
          </cell>
          <cell r="B12" t="str">
            <v>Anillo de caucho p/t clase única 36"</v>
          </cell>
          <cell r="C12" t="str">
            <v>und</v>
          </cell>
          <cell r="D12">
            <v>26259</v>
          </cell>
        </row>
        <row r="13">
          <cell r="A13">
            <v>12</v>
          </cell>
          <cell r="B13" t="str">
            <v>Anillo de caucho p/t clase única 40"</v>
          </cell>
          <cell r="C13" t="str">
            <v>und</v>
          </cell>
          <cell r="D13">
            <v>29319</v>
          </cell>
        </row>
        <row r="14">
          <cell r="A14">
            <v>13</v>
          </cell>
          <cell r="B14" t="str">
            <v>Anillo de caucho p/t reforzada 24"</v>
          </cell>
          <cell r="C14" t="str">
            <v>und</v>
          </cell>
          <cell r="D14">
            <v>11600</v>
          </cell>
        </row>
        <row r="15">
          <cell r="A15">
            <v>14</v>
          </cell>
          <cell r="B15" t="str">
            <v>Anillo de caucho p/t reforzada 27"</v>
          </cell>
          <cell r="C15" t="str">
            <v>und</v>
          </cell>
          <cell r="D15">
            <v>13894</v>
          </cell>
        </row>
        <row r="16">
          <cell r="A16">
            <v>15</v>
          </cell>
          <cell r="B16" t="str">
            <v>Anillo de caucho p/t reforzada 30"</v>
          </cell>
          <cell r="C16" t="str">
            <v>und</v>
          </cell>
          <cell r="D16">
            <v>15679</v>
          </cell>
        </row>
        <row r="17">
          <cell r="A17">
            <v>16</v>
          </cell>
          <cell r="B17" t="str">
            <v>Anillo de caucho p/t reforzada 36"</v>
          </cell>
          <cell r="C17" t="str">
            <v>und</v>
          </cell>
          <cell r="D17">
            <v>26259</v>
          </cell>
        </row>
        <row r="18">
          <cell r="A18">
            <v>17</v>
          </cell>
          <cell r="B18" t="str">
            <v>Anillo de caucho p/t reforzada 40"</v>
          </cell>
          <cell r="C18" t="str">
            <v>und</v>
          </cell>
          <cell r="D18">
            <v>29319</v>
          </cell>
        </row>
        <row r="19">
          <cell r="A19">
            <v>18</v>
          </cell>
          <cell r="B19" t="str">
            <v>Anillo de caucho p/t reforzada 44"</v>
          </cell>
          <cell r="C19" t="str">
            <v>und</v>
          </cell>
          <cell r="D19">
            <v>30466</v>
          </cell>
        </row>
        <row r="20">
          <cell r="A20">
            <v>19</v>
          </cell>
          <cell r="B20" t="str">
            <v>Anillo de caucho p/t reforzada 48"</v>
          </cell>
          <cell r="C20" t="str">
            <v>und</v>
          </cell>
          <cell r="D20">
            <v>33152</v>
          </cell>
        </row>
        <row r="21">
          <cell r="A21">
            <v>20</v>
          </cell>
          <cell r="B21" t="str">
            <v>Anillo de caucho p/t reforzada 52"</v>
          </cell>
          <cell r="C21" t="str">
            <v>und</v>
          </cell>
          <cell r="D21">
            <v>35692</v>
          </cell>
        </row>
        <row r="22">
          <cell r="A22">
            <v>21</v>
          </cell>
          <cell r="B22" t="str">
            <v>Anillo de caucho p/t reforzada 56"</v>
          </cell>
          <cell r="C22" t="str">
            <v>und</v>
          </cell>
          <cell r="D22">
            <v>38242</v>
          </cell>
        </row>
        <row r="23">
          <cell r="A23">
            <v>22</v>
          </cell>
          <cell r="B23" t="str">
            <v>Anillo de caucho p/t reforzada 60"</v>
          </cell>
          <cell r="C23" t="str">
            <v>und</v>
          </cell>
          <cell r="D23">
            <v>40791</v>
          </cell>
        </row>
        <row r="24">
          <cell r="A24">
            <v>23</v>
          </cell>
          <cell r="B24" t="str">
            <v>Anillo de caucho p/t reforzada 64"</v>
          </cell>
          <cell r="C24" t="str">
            <v>und</v>
          </cell>
          <cell r="D24">
            <v>43341</v>
          </cell>
        </row>
        <row r="25">
          <cell r="A25">
            <v>24</v>
          </cell>
          <cell r="B25" t="str">
            <v>Anillo de caucho p/t reforzada 68"</v>
          </cell>
          <cell r="C25" t="str">
            <v>und</v>
          </cell>
          <cell r="D25">
            <v>47164</v>
          </cell>
        </row>
        <row r="26">
          <cell r="A26">
            <v>25</v>
          </cell>
          <cell r="B26" t="str">
            <v>Anillo de caucho p/t reforzada 72"</v>
          </cell>
          <cell r="C26" t="str">
            <v>und</v>
          </cell>
          <cell r="D26">
            <v>53194</v>
          </cell>
        </row>
        <row r="27">
          <cell r="A27">
            <v>26</v>
          </cell>
          <cell r="B27" t="str">
            <v>Anillo de caucho p/t reforzada 80"</v>
          </cell>
          <cell r="C27" t="str">
            <v>und</v>
          </cell>
          <cell r="D27">
            <v>70110</v>
          </cell>
        </row>
        <row r="28">
          <cell r="A28">
            <v>27</v>
          </cell>
          <cell r="B28" t="str">
            <v>Anillo de caucho p/t reforzada 86"</v>
          </cell>
          <cell r="C28" t="str">
            <v>und</v>
          </cell>
          <cell r="D28">
            <v>72659</v>
          </cell>
        </row>
        <row r="29">
          <cell r="A29">
            <v>28</v>
          </cell>
          <cell r="B29" t="str">
            <v>Anillo de caucho p/t reforzada 92"</v>
          </cell>
          <cell r="C29" t="str">
            <v>und</v>
          </cell>
          <cell r="D29">
            <v>75209</v>
          </cell>
        </row>
        <row r="30">
          <cell r="A30">
            <v>29</v>
          </cell>
          <cell r="B30" t="str">
            <v>Anillo de caucho p/t sin refuerzo  6"</v>
          </cell>
          <cell r="C30" t="str">
            <v>und</v>
          </cell>
          <cell r="D30">
            <v>2415</v>
          </cell>
        </row>
        <row r="31">
          <cell r="A31">
            <v>30</v>
          </cell>
          <cell r="B31" t="str">
            <v>Anillo de caucho p/t sin refuerzo  8"</v>
          </cell>
          <cell r="C31" t="str">
            <v>und</v>
          </cell>
          <cell r="D31">
            <v>3031</v>
          </cell>
        </row>
        <row r="32">
          <cell r="A32">
            <v>31</v>
          </cell>
          <cell r="B32" t="str">
            <v>Anillo de caucho p/t sin refuerzo 10"</v>
          </cell>
          <cell r="C32" t="str">
            <v>und</v>
          </cell>
          <cell r="D32">
            <v>4515</v>
          </cell>
        </row>
        <row r="33">
          <cell r="A33">
            <v>32</v>
          </cell>
          <cell r="B33" t="str">
            <v>Anillo de caucho p/t sin refuerzo 12"</v>
          </cell>
          <cell r="C33" t="str">
            <v>und</v>
          </cell>
          <cell r="D33">
            <v>3059</v>
          </cell>
        </row>
        <row r="34">
          <cell r="A34">
            <v>33</v>
          </cell>
          <cell r="B34" t="str">
            <v>Anillo de caucho p/t sin refuerzo 14"</v>
          </cell>
          <cell r="C34" t="str">
            <v>und</v>
          </cell>
          <cell r="D34">
            <v>4589</v>
          </cell>
        </row>
        <row r="35">
          <cell r="A35">
            <v>34</v>
          </cell>
          <cell r="B35" t="str">
            <v>Anillo de caucho p/t sin refuerzo 16"</v>
          </cell>
          <cell r="C35" t="str">
            <v>und</v>
          </cell>
          <cell r="D35">
            <v>5353</v>
          </cell>
        </row>
        <row r="36">
          <cell r="A36">
            <v>35</v>
          </cell>
          <cell r="B36" t="str">
            <v>Anillo de caucho p/t sin refuerzo 18"</v>
          </cell>
          <cell r="C36" t="str">
            <v>und</v>
          </cell>
          <cell r="D36">
            <v>7266</v>
          </cell>
        </row>
        <row r="37">
          <cell r="A37">
            <v>36</v>
          </cell>
          <cell r="B37" t="str">
            <v>Anillo de caucho p/t sin refuerzo 20"</v>
          </cell>
          <cell r="C37" t="str">
            <v>und</v>
          </cell>
          <cell r="D37">
            <v>9688</v>
          </cell>
        </row>
        <row r="38">
          <cell r="A38">
            <v>37</v>
          </cell>
          <cell r="B38" t="str">
            <v>Anillo de caucho p/t sin refuerzo 24"</v>
          </cell>
          <cell r="C38" t="str">
            <v>und</v>
          </cell>
          <cell r="D38">
            <v>11600</v>
          </cell>
        </row>
        <row r="39">
          <cell r="A39">
            <v>38</v>
          </cell>
          <cell r="B39" t="str">
            <v>Antisol Blanco</v>
          </cell>
          <cell r="C39" t="str">
            <v>Kg.</v>
          </cell>
          <cell r="D39">
            <v>3399</v>
          </cell>
        </row>
        <row r="40">
          <cell r="A40">
            <v>39</v>
          </cell>
          <cell r="B40" t="str">
            <v>Arena de Río</v>
          </cell>
          <cell r="C40" t="str">
            <v>m3</v>
          </cell>
          <cell r="D40">
            <v>45000</v>
          </cell>
        </row>
        <row r="41">
          <cell r="A41">
            <v>40</v>
          </cell>
          <cell r="B41" t="str">
            <v>Arena Lavada de Peña</v>
          </cell>
          <cell r="C41" t="str">
            <v>m3</v>
          </cell>
          <cell r="D41">
            <v>36660</v>
          </cell>
        </row>
        <row r="42">
          <cell r="A42">
            <v>41</v>
          </cell>
          <cell r="B42" t="str">
            <v>Aro de ajuste para cono D=62cm + Tapa para pozo TIPO EAAB. D=70</v>
          </cell>
          <cell r="C42" t="str">
            <v>und</v>
          </cell>
          <cell r="D42">
            <v>91788.479999999996</v>
          </cell>
        </row>
        <row r="43">
          <cell r="A43">
            <v>42</v>
          </cell>
          <cell r="B43" t="str">
            <v>Anillo de caucho p/t sin refuerzo 28"</v>
          </cell>
          <cell r="C43" t="str">
            <v>m3</v>
          </cell>
          <cell r="D43">
            <v>13920</v>
          </cell>
        </row>
        <row r="44">
          <cell r="A44">
            <v>43</v>
          </cell>
          <cell r="B44" t="str">
            <v>Relleno material seleccionado  B-200</v>
          </cell>
          <cell r="C44" t="str">
            <v>m3</v>
          </cell>
          <cell r="D44">
            <v>9860</v>
          </cell>
        </row>
        <row r="45">
          <cell r="A45">
            <v>44</v>
          </cell>
          <cell r="B45" t="str">
            <v>Sub- Base Granular B-400</v>
          </cell>
          <cell r="C45" t="str">
            <v>m3</v>
          </cell>
          <cell r="D45">
            <v>17342</v>
          </cell>
        </row>
        <row r="46">
          <cell r="A46">
            <v>45</v>
          </cell>
          <cell r="B46" t="str">
            <v>Sub Base Granular SBG-1</v>
          </cell>
          <cell r="C46" t="str">
            <v>m3</v>
          </cell>
          <cell r="D46">
            <v>28448.275862068967</v>
          </cell>
        </row>
        <row r="47">
          <cell r="A47">
            <v>46</v>
          </cell>
          <cell r="B47" t="str">
            <v>Caneca  tipo Barcelona</v>
          </cell>
          <cell r="C47" t="str">
            <v>und</v>
          </cell>
          <cell r="D47">
            <v>585000</v>
          </cell>
        </row>
        <row r="48">
          <cell r="A48">
            <v>47</v>
          </cell>
          <cell r="B48" t="str">
            <v>Anillo de caucho p/t sin refuerzo 30"</v>
          </cell>
          <cell r="C48" t="str">
            <v>und</v>
          </cell>
          <cell r="D48">
            <v>16147.2</v>
          </cell>
        </row>
        <row r="49">
          <cell r="A49">
            <v>48</v>
          </cell>
          <cell r="B49" t="str">
            <v>Cemento Gris</v>
          </cell>
          <cell r="C49" t="str">
            <v>Kg.</v>
          </cell>
          <cell r="D49">
            <v>394.24</v>
          </cell>
        </row>
        <row r="50">
          <cell r="A50">
            <v>49</v>
          </cell>
          <cell r="B50" t="str">
            <v>cinta sika pvc 0,22 cm</v>
          </cell>
          <cell r="C50" t="str">
            <v>ml</v>
          </cell>
          <cell r="D50">
            <v>0</v>
          </cell>
        </row>
        <row r="51">
          <cell r="A51">
            <v>50</v>
          </cell>
          <cell r="B51" t="str">
            <v>Concreto  2000 Psi</v>
          </cell>
          <cell r="C51" t="str">
            <v>m3</v>
          </cell>
          <cell r="D51">
            <v>283852</v>
          </cell>
        </row>
        <row r="52">
          <cell r="A52">
            <v>51</v>
          </cell>
          <cell r="B52" t="str">
            <v xml:space="preserve">Concreto  2500 Psi         </v>
          </cell>
          <cell r="C52" t="str">
            <v>m3</v>
          </cell>
          <cell r="D52">
            <v>300556</v>
          </cell>
        </row>
        <row r="53">
          <cell r="A53">
            <v>52</v>
          </cell>
          <cell r="B53" t="str">
            <v xml:space="preserve">Concreto  3000 Psi         </v>
          </cell>
          <cell r="C53" t="str">
            <v>m3</v>
          </cell>
          <cell r="D53">
            <v>313316</v>
          </cell>
        </row>
        <row r="54">
          <cell r="A54">
            <v>53</v>
          </cell>
          <cell r="B54" t="str">
            <v xml:space="preserve">Concreto  3500 Psi         </v>
          </cell>
          <cell r="C54" t="str">
            <v>m3</v>
          </cell>
          <cell r="D54">
            <v>333732</v>
          </cell>
        </row>
        <row r="55">
          <cell r="A55">
            <v>54</v>
          </cell>
          <cell r="B55" t="str">
            <v xml:space="preserve">Concreto  4000 Psi         </v>
          </cell>
          <cell r="C55" t="str">
            <v>m3</v>
          </cell>
          <cell r="D55">
            <v>347652</v>
          </cell>
        </row>
        <row r="56">
          <cell r="A56">
            <v>55</v>
          </cell>
          <cell r="B56" t="str">
            <v xml:space="preserve">Concreto  5000 Psi         </v>
          </cell>
          <cell r="C56" t="str">
            <v>m3</v>
          </cell>
          <cell r="D56">
            <v>382220</v>
          </cell>
        </row>
        <row r="57">
          <cell r="A57">
            <v>56</v>
          </cell>
          <cell r="B57" t="str">
            <v xml:space="preserve">Concreto Pavimentos (MR 43)    </v>
          </cell>
          <cell r="C57" t="str">
            <v>m3</v>
          </cell>
          <cell r="D57">
            <v>362036</v>
          </cell>
        </row>
        <row r="58">
          <cell r="A58">
            <v>57</v>
          </cell>
          <cell r="B58" t="str">
            <v xml:space="preserve">Concreto Pavimentos (MR 41)    </v>
          </cell>
          <cell r="C58" t="str">
            <v>m3</v>
          </cell>
          <cell r="D58">
            <v>349392</v>
          </cell>
        </row>
        <row r="59">
          <cell r="A59">
            <v>58</v>
          </cell>
          <cell r="B59" t="str">
            <v>Emulsión Asfáltica  IDU-ET-2005</v>
          </cell>
          <cell r="C59" t="str">
            <v>lt</v>
          </cell>
          <cell r="D59">
            <v>1067.22</v>
          </cell>
        </row>
        <row r="60">
          <cell r="A60">
            <v>59</v>
          </cell>
          <cell r="B60" t="str">
            <v>Emulsión cationica CRR-1</v>
          </cell>
          <cell r="C60" t="str">
            <v>lt</v>
          </cell>
          <cell r="D60">
            <v>1154.01</v>
          </cell>
        </row>
        <row r="61">
          <cell r="A61">
            <v>60</v>
          </cell>
          <cell r="B61" t="str">
            <v>entibado metálico</v>
          </cell>
          <cell r="C61" t="str">
            <v>m2</v>
          </cell>
          <cell r="D61">
            <v>18000</v>
          </cell>
        </row>
        <row r="62">
          <cell r="A62">
            <v>61</v>
          </cell>
          <cell r="B62" t="str">
            <v>Geotextil NT 1800</v>
          </cell>
          <cell r="C62" t="str">
            <v>m2</v>
          </cell>
          <cell r="D62">
            <v>2750</v>
          </cell>
        </row>
        <row r="63">
          <cell r="A63">
            <v>62</v>
          </cell>
          <cell r="B63" t="str">
            <v xml:space="preserve">Geotextil NT 3000              </v>
          </cell>
          <cell r="C63" t="str">
            <v>m2</v>
          </cell>
          <cell r="D63">
            <v>4291</v>
          </cell>
        </row>
        <row r="64">
          <cell r="A64">
            <v>63</v>
          </cell>
          <cell r="B64" t="str">
            <v xml:space="preserve">Geotextil </v>
          </cell>
          <cell r="C64" t="str">
            <v>m2</v>
          </cell>
          <cell r="D64">
            <v>3782</v>
          </cell>
        </row>
        <row r="65">
          <cell r="A65">
            <v>64</v>
          </cell>
          <cell r="B65" t="str">
            <v xml:space="preserve">Gravilla </v>
          </cell>
          <cell r="C65" t="str">
            <v>m3</v>
          </cell>
          <cell r="D65">
            <v>45000</v>
          </cell>
        </row>
        <row r="66">
          <cell r="A66">
            <v>65</v>
          </cell>
          <cell r="B66" t="str">
            <v xml:space="preserve">Ladrillo Tolete Común          </v>
          </cell>
          <cell r="C66" t="str">
            <v>und</v>
          </cell>
          <cell r="D66">
            <v>230</v>
          </cell>
        </row>
        <row r="67">
          <cell r="A67">
            <v>66</v>
          </cell>
          <cell r="B67" t="str">
            <v>Lamina de Icopor</v>
          </cell>
          <cell r="C67" t="str">
            <v>m2</v>
          </cell>
          <cell r="D67">
            <v>2076</v>
          </cell>
        </row>
        <row r="68">
          <cell r="A68">
            <v>67</v>
          </cell>
          <cell r="B68" t="str">
            <v>Línea Demarcación Acrílico</v>
          </cell>
          <cell r="C68" t="str">
            <v>ml</v>
          </cell>
          <cell r="D68">
            <v>754</v>
          </cell>
        </row>
        <row r="69">
          <cell r="A69">
            <v>68</v>
          </cell>
          <cell r="B69" t="str">
            <v xml:space="preserve">Línea Demarcación Termoplástico </v>
          </cell>
          <cell r="C69" t="str">
            <v>ml</v>
          </cell>
          <cell r="D69">
            <v>4800</v>
          </cell>
        </row>
        <row r="70">
          <cell r="A70">
            <v>69</v>
          </cell>
          <cell r="B70" t="str">
            <v>Madera (Formaleta)</v>
          </cell>
          <cell r="C70" t="str">
            <v>m2</v>
          </cell>
          <cell r="D70">
            <v>250000</v>
          </cell>
        </row>
        <row r="71">
          <cell r="A71">
            <v>70</v>
          </cell>
          <cell r="B71" t="str">
            <v>Madera Formaleta</v>
          </cell>
          <cell r="C71" t="str">
            <v>m2</v>
          </cell>
          <cell r="D71">
            <v>17141.3</v>
          </cell>
        </row>
        <row r="72">
          <cell r="A72">
            <v>71</v>
          </cell>
          <cell r="B72" t="str">
            <v>Marca Vial Pintura Acrílica</v>
          </cell>
          <cell r="C72" t="str">
            <v>m2</v>
          </cell>
          <cell r="D72">
            <v>11020</v>
          </cell>
        </row>
        <row r="73">
          <cell r="A73">
            <v>72</v>
          </cell>
          <cell r="B73" t="str">
            <v>Marcas Viales en Termoplástico</v>
          </cell>
          <cell r="C73" t="str">
            <v>m2</v>
          </cell>
          <cell r="D73">
            <v>36200</v>
          </cell>
        </row>
        <row r="74">
          <cell r="A74">
            <v>73</v>
          </cell>
          <cell r="B74" t="str">
            <v>Marco Rejilla Sumidero SL -100</v>
          </cell>
          <cell r="C74" t="str">
            <v>und</v>
          </cell>
          <cell r="D74">
            <v>77840</v>
          </cell>
        </row>
        <row r="75">
          <cell r="A75">
            <v>74</v>
          </cell>
          <cell r="B75" t="str">
            <v>Material Seleccionado  ARTICULO INV. 220</v>
          </cell>
          <cell r="C75" t="str">
            <v>m3</v>
          </cell>
          <cell r="D75">
            <v>26680</v>
          </cell>
        </row>
        <row r="76">
          <cell r="A76">
            <v>75</v>
          </cell>
          <cell r="B76" t="str">
            <v>Mezcla asfaltica MDC-1 con Asfalto Modificado</v>
          </cell>
          <cell r="C76" t="str">
            <v>m3</v>
          </cell>
          <cell r="D76">
            <v>304372</v>
          </cell>
        </row>
        <row r="77">
          <cell r="A77">
            <v>76</v>
          </cell>
          <cell r="B77" t="str">
            <v>Rodadura Asfáltica MDC-2 nodificado</v>
          </cell>
          <cell r="C77" t="str">
            <v>m3</v>
          </cell>
          <cell r="D77">
            <v>318282</v>
          </cell>
        </row>
        <row r="78">
          <cell r="A78">
            <v>77</v>
          </cell>
          <cell r="B78" t="str">
            <v>Mezcla Abierta Caliente MAC-3</v>
          </cell>
          <cell r="C78" t="str">
            <v>m3</v>
          </cell>
          <cell r="D78">
            <v>106751</v>
          </cell>
        </row>
        <row r="79">
          <cell r="A79">
            <v>78</v>
          </cell>
          <cell r="B79" t="str">
            <v xml:space="preserve">Concreto Pavimentos (MR 36)    </v>
          </cell>
          <cell r="C79" t="str">
            <v>m3</v>
          </cell>
          <cell r="D79">
            <v>321436</v>
          </cell>
        </row>
        <row r="80">
          <cell r="A80">
            <v>79</v>
          </cell>
          <cell r="B80" t="str">
            <v>Mortero impermeabilizado 2000 psi</v>
          </cell>
          <cell r="C80" t="str">
            <v>m3</v>
          </cell>
          <cell r="D80">
            <v>292436</v>
          </cell>
        </row>
        <row r="81">
          <cell r="A81">
            <v>80</v>
          </cell>
          <cell r="B81" t="str">
            <v xml:space="preserve">Concreto Pavimentos (MR 50)    </v>
          </cell>
          <cell r="C81" t="str">
            <v>m3</v>
          </cell>
          <cell r="D81">
            <v>399736</v>
          </cell>
        </row>
        <row r="82">
          <cell r="A82">
            <v>81</v>
          </cell>
          <cell r="B82" t="str">
            <v>Puntilla con cabeza 2"</v>
          </cell>
          <cell r="C82" t="str">
            <v>lb</v>
          </cell>
          <cell r="D82">
            <v>2436</v>
          </cell>
        </row>
        <row r="83">
          <cell r="A83">
            <v>82</v>
          </cell>
          <cell r="B83" t="str">
            <v>Rajón</v>
          </cell>
          <cell r="C83" t="str">
            <v>m3</v>
          </cell>
          <cell r="D83">
            <v>15080</v>
          </cell>
        </row>
        <row r="84">
          <cell r="A84">
            <v>83</v>
          </cell>
          <cell r="B84" t="str">
            <v>Base Granular  B-600</v>
          </cell>
          <cell r="C84" t="str">
            <v>m3</v>
          </cell>
          <cell r="D84">
            <v>20300</v>
          </cell>
        </row>
        <row r="85">
          <cell r="A85">
            <v>84</v>
          </cell>
          <cell r="B85" t="str">
            <v>Recebo Común</v>
          </cell>
          <cell r="C85" t="str">
            <v>m3</v>
          </cell>
          <cell r="D85">
            <v>13920</v>
          </cell>
        </row>
        <row r="86">
          <cell r="A86">
            <v>85</v>
          </cell>
          <cell r="B86" t="str">
            <v>Relleno Fluido Andenes 15 Kg/Cm2</v>
          </cell>
          <cell r="C86" t="str">
            <v>m3</v>
          </cell>
          <cell r="D86">
            <v>189191.36</v>
          </cell>
        </row>
        <row r="87">
          <cell r="A87">
            <v>86</v>
          </cell>
          <cell r="B87" t="str">
            <v>Rodadura Asfáltica MDC-2 normalizado</v>
          </cell>
          <cell r="C87" t="str">
            <v>m3</v>
          </cell>
          <cell r="D87">
            <v>223057</v>
          </cell>
        </row>
        <row r="88">
          <cell r="A88">
            <v>87</v>
          </cell>
          <cell r="B88" t="str">
            <v>Sardinel bajo Rampa A85 80*20*35</v>
          </cell>
          <cell r="C88" t="str">
            <v>und</v>
          </cell>
          <cell r="D88">
            <v>16590</v>
          </cell>
        </row>
        <row r="89">
          <cell r="A89">
            <v>88</v>
          </cell>
          <cell r="B89" t="str">
            <v>Sardinel Especial Separador A100 60x20x50</v>
          </cell>
          <cell r="C89" t="str">
            <v>ml</v>
          </cell>
          <cell r="D89">
            <v>21567</v>
          </cell>
        </row>
        <row r="90">
          <cell r="A90">
            <v>89</v>
          </cell>
          <cell r="B90" t="str">
            <v>Sardinel Prefabricado A10 80x20x50</v>
          </cell>
          <cell r="C90" t="str">
            <v>und</v>
          </cell>
          <cell r="D90">
            <v>20974.5</v>
          </cell>
        </row>
        <row r="91">
          <cell r="A91">
            <v>90</v>
          </cell>
          <cell r="B91" t="str">
            <v>Sello Cinta Sika Pvc de 0.15</v>
          </cell>
          <cell r="C91" t="str">
            <v>ml</v>
          </cell>
          <cell r="D91">
            <v>10794</v>
          </cell>
        </row>
        <row r="92">
          <cell r="A92">
            <v>91</v>
          </cell>
          <cell r="B92" t="str">
            <v>Señal Informativa</v>
          </cell>
          <cell r="C92" t="str">
            <v>und</v>
          </cell>
          <cell r="D92">
            <v>145000</v>
          </cell>
        </row>
        <row r="93">
          <cell r="A93">
            <v>92</v>
          </cell>
          <cell r="B93" t="str">
            <v>Señal Informativa Tipo Bandera</v>
          </cell>
          <cell r="C93" t="str">
            <v>und</v>
          </cell>
          <cell r="D93">
            <v>3202500</v>
          </cell>
        </row>
        <row r="94">
          <cell r="A94">
            <v>93</v>
          </cell>
          <cell r="B94" t="str">
            <v>Señal preventiva y reglamentaria 75x75</v>
          </cell>
          <cell r="C94" t="str">
            <v>und</v>
          </cell>
          <cell r="D94">
            <v>156600</v>
          </cell>
        </row>
        <row r="95">
          <cell r="A95">
            <v>94</v>
          </cell>
          <cell r="B95" t="str">
            <v>Señal preventiva y reglamentaria 60x60</v>
          </cell>
          <cell r="C95" t="str">
            <v>und</v>
          </cell>
          <cell r="D95">
            <v>104000</v>
          </cell>
        </row>
        <row r="96">
          <cell r="A96">
            <v>95</v>
          </cell>
          <cell r="B96" t="str">
            <v>Señal Vertical Sencilla Cicloruta 45 *45</v>
          </cell>
          <cell r="C96" t="str">
            <v>und</v>
          </cell>
          <cell r="D96">
            <v>145000</v>
          </cell>
        </row>
        <row r="97">
          <cell r="A97">
            <v>96</v>
          </cell>
          <cell r="B97" t="str">
            <v>Sika Flex 1 C Sl</v>
          </cell>
          <cell r="C97" t="str">
            <v>Kg.</v>
          </cell>
          <cell r="D97">
            <v>45827</v>
          </cell>
        </row>
        <row r="98">
          <cell r="A98">
            <v>97</v>
          </cell>
          <cell r="B98" t="str">
            <v>Sikadur 31 Adhesivo Gris</v>
          </cell>
          <cell r="C98" t="str">
            <v>Kg.</v>
          </cell>
          <cell r="D98">
            <v>28072</v>
          </cell>
        </row>
        <row r="99">
          <cell r="A99">
            <v>98</v>
          </cell>
          <cell r="B99" t="str">
            <v>Sikaflex 1 CSL</v>
          </cell>
          <cell r="C99" t="str">
            <v>cartu</v>
          </cell>
          <cell r="D99">
            <v>18560</v>
          </cell>
        </row>
        <row r="100">
          <cell r="A100">
            <v>99</v>
          </cell>
          <cell r="B100" t="str">
            <v xml:space="preserve">Sikarod de 3/4 (19 Mm)         </v>
          </cell>
          <cell r="C100" t="str">
            <v>und</v>
          </cell>
          <cell r="D100">
            <v>900</v>
          </cell>
        </row>
        <row r="101">
          <cell r="A101">
            <v>100</v>
          </cell>
          <cell r="B101" t="str">
            <v xml:space="preserve">Sikarod de 3/8 (10 Mm)         </v>
          </cell>
          <cell r="C101" t="str">
            <v>ml</v>
          </cell>
          <cell r="D101">
            <v>429</v>
          </cell>
        </row>
        <row r="102">
          <cell r="A102">
            <v>101</v>
          </cell>
          <cell r="B102" t="str">
            <v>Sub-base granular SBG_C IDU -ET-2005</v>
          </cell>
          <cell r="C102" t="str">
            <v>m3</v>
          </cell>
          <cell r="D102">
            <v>60610</v>
          </cell>
        </row>
        <row r="103">
          <cell r="A103">
            <v>102</v>
          </cell>
          <cell r="B103" t="str">
            <v>Tabla Burra A=20</v>
          </cell>
          <cell r="C103" t="str">
            <v>ml</v>
          </cell>
          <cell r="D103">
            <v>3013.68</v>
          </cell>
        </row>
        <row r="104">
          <cell r="A104">
            <v>103</v>
          </cell>
          <cell r="B104" t="str">
            <v>Tablón Estriado</v>
          </cell>
          <cell r="C104" t="str">
            <v>ml</v>
          </cell>
          <cell r="D104">
            <v>2320</v>
          </cell>
        </row>
        <row r="105">
          <cell r="A105">
            <v>104</v>
          </cell>
          <cell r="B105" t="str">
            <v>Tachas Unidireccionales</v>
          </cell>
          <cell r="C105" t="str">
            <v>und</v>
          </cell>
          <cell r="D105">
            <v>6264</v>
          </cell>
        </row>
        <row r="106">
          <cell r="A106">
            <v>105</v>
          </cell>
          <cell r="B106" t="str">
            <v>Tachón Concreto 170cm * 25cm*16cm (TLTM)</v>
          </cell>
          <cell r="C106" t="str">
            <v>und</v>
          </cell>
          <cell r="D106">
            <v>40600</v>
          </cell>
        </row>
        <row r="107">
          <cell r="A107">
            <v>106</v>
          </cell>
          <cell r="B107" t="str">
            <v>Tubería Clase I Concreto Sin Refuerzo 12 "</v>
          </cell>
          <cell r="C107" t="str">
            <v>ml</v>
          </cell>
          <cell r="D107">
            <v>28849.200000000001</v>
          </cell>
        </row>
        <row r="108">
          <cell r="A108">
            <v>107</v>
          </cell>
          <cell r="B108" t="str">
            <v xml:space="preserve">Tubo clase II Concreto sin refuerzo 12" </v>
          </cell>
          <cell r="C108" t="str">
            <v>ml</v>
          </cell>
          <cell r="D108">
            <v>28675.200000000001</v>
          </cell>
        </row>
        <row r="109">
          <cell r="A109">
            <v>108</v>
          </cell>
          <cell r="B109" t="str">
            <v>Vara de Clavo</v>
          </cell>
          <cell r="C109" t="str">
            <v>ml</v>
          </cell>
          <cell r="D109">
            <v>980</v>
          </cell>
        </row>
        <row r="110">
          <cell r="A110">
            <v>109</v>
          </cell>
          <cell r="B110" t="str">
            <v>Geotextil T 2100</v>
          </cell>
          <cell r="C110" t="str">
            <v>m2</v>
          </cell>
          <cell r="D110">
            <v>3483.6</v>
          </cell>
        </row>
        <row r="111">
          <cell r="A111">
            <v>110</v>
          </cell>
          <cell r="B111" t="str">
            <v>Sikaflex 15 ml  SI</v>
          </cell>
          <cell r="C111" t="str">
            <v>ml</v>
          </cell>
          <cell r="D111">
            <v>2262</v>
          </cell>
        </row>
        <row r="112">
          <cell r="A112">
            <v>111</v>
          </cell>
          <cell r="B112" t="str">
            <v>Junta de borde  sello vulken</v>
          </cell>
          <cell r="C112" t="str">
            <v>ml</v>
          </cell>
          <cell r="D112">
            <v>2412.7599999999998</v>
          </cell>
        </row>
        <row r="113">
          <cell r="A113">
            <v>112</v>
          </cell>
          <cell r="B113" t="str">
            <v>Adoquín arcilla trafico vehicular (similar A-25)</v>
          </cell>
          <cell r="C113" t="str">
            <v>und</v>
          </cell>
          <cell r="D113">
            <v>521.4</v>
          </cell>
        </row>
        <row r="114">
          <cell r="A114">
            <v>113</v>
          </cell>
          <cell r="B114" t="str">
            <v>Formaleta Sardinel</v>
          </cell>
          <cell r="C114" t="str">
            <v>und</v>
          </cell>
          <cell r="D114">
            <v>320</v>
          </cell>
        </row>
        <row r="115">
          <cell r="A115">
            <v>114</v>
          </cell>
          <cell r="B115" t="str">
            <v>Loseta prefabricada concreto 400*400 A50</v>
          </cell>
          <cell r="C115" t="str">
            <v>und</v>
          </cell>
          <cell r="D115">
            <v>4322.88</v>
          </cell>
        </row>
        <row r="116">
          <cell r="A116">
            <v>115</v>
          </cell>
          <cell r="B116" t="str">
            <v>Sardinel bajo Rampa Tipo A</v>
          </cell>
          <cell r="C116" t="str">
            <v>ml</v>
          </cell>
          <cell r="D116">
            <v>21112</v>
          </cell>
        </row>
        <row r="117">
          <cell r="A117">
            <v>116</v>
          </cell>
          <cell r="B117" t="str">
            <v>Formaleta Jardinera</v>
          </cell>
          <cell r="C117" t="str">
            <v>ml</v>
          </cell>
          <cell r="D117">
            <v>1870</v>
          </cell>
        </row>
        <row r="118">
          <cell r="A118">
            <v>117</v>
          </cell>
          <cell r="B118" t="str">
            <v>Estampado para cenefa</v>
          </cell>
          <cell r="C118" t="str">
            <v>m2</v>
          </cell>
          <cell r="D118">
            <v>2000</v>
          </cell>
        </row>
        <row r="119">
          <cell r="A119">
            <v>118</v>
          </cell>
          <cell r="B119" t="str">
            <v>Formaleta</v>
          </cell>
          <cell r="C119" t="str">
            <v>ml</v>
          </cell>
          <cell r="D119">
            <v>2200</v>
          </cell>
        </row>
        <row r="120">
          <cell r="A120">
            <v>119</v>
          </cell>
          <cell r="B120" t="str">
            <v>Formaleta Sumideros</v>
          </cell>
          <cell r="C120" t="str">
            <v>ml</v>
          </cell>
          <cell r="D120">
            <v>16000</v>
          </cell>
        </row>
        <row r="121">
          <cell r="A121">
            <v>120</v>
          </cell>
          <cell r="B121" t="str">
            <v>Prefabricado A-70</v>
          </cell>
          <cell r="C121" t="str">
            <v>und</v>
          </cell>
          <cell r="D121">
            <v>9419.2000000000007</v>
          </cell>
        </row>
        <row r="122">
          <cell r="A122">
            <v>121</v>
          </cell>
          <cell r="B122" t="str">
            <v>Loseta prefabricada concreto 400*200 A60</v>
          </cell>
          <cell r="C122" t="str">
            <v>m2</v>
          </cell>
          <cell r="D122">
            <v>26447.999999999996</v>
          </cell>
        </row>
        <row r="123">
          <cell r="A123">
            <v>122</v>
          </cell>
          <cell r="B123" t="str">
            <v>Geotextil T 1400</v>
          </cell>
          <cell r="C123" t="str">
            <v>m2</v>
          </cell>
          <cell r="D123">
            <v>2648.0480000000002</v>
          </cell>
        </row>
        <row r="124">
          <cell r="A124">
            <v>123</v>
          </cell>
          <cell r="B124" t="str">
            <v>Banca en concreto M-30  ( Incluye herrajes de fijacion)</v>
          </cell>
          <cell r="C124" t="str">
            <v>und</v>
          </cell>
          <cell r="D124">
            <v>371200</v>
          </cell>
        </row>
        <row r="125">
          <cell r="A125">
            <v>124</v>
          </cell>
          <cell r="B125" t="str">
            <v>Banca en concreto M-31 ( Incluye herrajes de fijacion)</v>
          </cell>
          <cell r="C125" t="str">
            <v>und</v>
          </cell>
          <cell r="D125">
            <v>229679.99999999997</v>
          </cell>
        </row>
        <row r="126">
          <cell r="A126">
            <v>125</v>
          </cell>
          <cell r="B126" t="str">
            <v>Banca en concreto M-40  ( Incluye herrajes de fijacion)</v>
          </cell>
          <cell r="C126" t="str">
            <v>und</v>
          </cell>
          <cell r="D126">
            <v>85724</v>
          </cell>
        </row>
        <row r="127">
          <cell r="A127">
            <v>126</v>
          </cell>
          <cell r="B127" t="str">
            <v>Banca para parque espacio público  M-50</v>
          </cell>
          <cell r="C127" t="str">
            <v>und</v>
          </cell>
          <cell r="D127">
            <v>209728</v>
          </cell>
        </row>
        <row r="128">
          <cell r="A128">
            <v>127</v>
          </cell>
          <cell r="B128" t="str">
            <v>Bolardo M-60 - Concreto</v>
          </cell>
          <cell r="C128" t="str">
            <v>und</v>
          </cell>
          <cell r="D128">
            <v>28440</v>
          </cell>
        </row>
        <row r="129">
          <cell r="A129">
            <v>128</v>
          </cell>
          <cell r="B129" t="str">
            <v>Bolardo M-61 - Bajo - Concreto</v>
          </cell>
          <cell r="C129" t="str">
            <v>und</v>
          </cell>
          <cell r="D129">
            <v>26070</v>
          </cell>
        </row>
        <row r="130">
          <cell r="A130">
            <v>129</v>
          </cell>
          <cell r="B130" t="str">
            <v>Bolardo M-62 - Bajo - Hierro</v>
          </cell>
          <cell r="C130" t="str">
            <v>und</v>
          </cell>
          <cell r="D130">
            <v>116618.28</v>
          </cell>
        </row>
        <row r="131">
          <cell r="A131">
            <v>130</v>
          </cell>
          <cell r="B131" t="str">
            <v>Bolardo M-63 - Alto Hierro</v>
          </cell>
          <cell r="C131" t="str">
            <v>und</v>
          </cell>
          <cell r="D131">
            <v>87000</v>
          </cell>
        </row>
        <row r="132">
          <cell r="A132">
            <v>131</v>
          </cell>
          <cell r="B132" t="str">
            <v>Protector de árbol M-90</v>
          </cell>
          <cell r="C132" t="str">
            <v>und</v>
          </cell>
          <cell r="D132">
            <v>350177</v>
          </cell>
        </row>
        <row r="133">
          <cell r="A133">
            <v>132</v>
          </cell>
          <cell r="B133" t="str">
            <v>Protector de árbol M-91</v>
          </cell>
          <cell r="C133" t="str">
            <v>und</v>
          </cell>
          <cell r="D133">
            <v>162400</v>
          </cell>
        </row>
        <row r="134">
          <cell r="A134">
            <v>133</v>
          </cell>
          <cell r="B134" t="str">
            <v>Señal doble ciclorruta 45 * 45</v>
          </cell>
          <cell r="C134" t="str">
            <v>und</v>
          </cell>
          <cell r="D134">
            <v>253500</v>
          </cell>
        </row>
        <row r="135">
          <cell r="A135">
            <v>134</v>
          </cell>
          <cell r="B135" t="str">
            <v>Señal preventiva y reglamentaria 90x90</v>
          </cell>
          <cell r="C135" t="str">
            <v>und</v>
          </cell>
          <cell r="D135">
            <v>192000</v>
          </cell>
        </row>
        <row r="136">
          <cell r="A136">
            <v>135</v>
          </cell>
          <cell r="B136" t="str">
            <v>Empaque de caucho</v>
          </cell>
          <cell r="C136" t="str">
            <v>und</v>
          </cell>
          <cell r="D136">
            <v>3059</v>
          </cell>
        </row>
        <row r="137">
          <cell r="A137">
            <v>136</v>
          </cell>
          <cell r="B137" t="str">
            <v>Adoquín 60X60X20 de concreto</v>
          </cell>
          <cell r="C137" t="str">
            <v>und</v>
          </cell>
          <cell r="D137">
            <v>0</v>
          </cell>
        </row>
        <row r="138">
          <cell r="A138">
            <v>137</v>
          </cell>
          <cell r="B138" t="str">
            <v>Protector ciclorruta</v>
          </cell>
          <cell r="C138" t="str">
            <v>und</v>
          </cell>
          <cell r="D138">
            <v>95120</v>
          </cell>
        </row>
        <row r="139">
          <cell r="A139">
            <v>138</v>
          </cell>
          <cell r="B139" t="str">
            <v>Acople universal</v>
          </cell>
          <cell r="C139" t="str">
            <v>und</v>
          </cell>
          <cell r="D139">
            <v>62639.999999999993</v>
          </cell>
        </row>
        <row r="140">
          <cell r="A140">
            <v>139</v>
          </cell>
          <cell r="B140" t="str">
            <v>Derecho a botadero</v>
          </cell>
          <cell r="C140" t="str">
            <v>m3</v>
          </cell>
          <cell r="D140">
            <v>1000</v>
          </cell>
        </row>
        <row r="141">
          <cell r="A141">
            <v>140</v>
          </cell>
          <cell r="B141" t="str">
            <v>Lubricante</v>
          </cell>
          <cell r="C141" t="str">
            <v>Kg.</v>
          </cell>
          <cell r="D141">
            <v>22282</v>
          </cell>
        </row>
        <row r="142">
          <cell r="A142">
            <v>141</v>
          </cell>
          <cell r="B142" t="str">
            <v>Válvula compuerta elástica 12" extremo bridado</v>
          </cell>
          <cell r="C142" t="str">
            <v>und</v>
          </cell>
          <cell r="D142">
            <v>3132000</v>
          </cell>
        </row>
        <row r="143">
          <cell r="A143">
            <v>142</v>
          </cell>
          <cell r="B143" t="str">
            <v>Válvula compuerta elástica 8" extremo liso</v>
          </cell>
          <cell r="C143" t="str">
            <v>und</v>
          </cell>
          <cell r="D143">
            <v>1227280</v>
          </cell>
        </row>
        <row r="144">
          <cell r="A144">
            <v>143</v>
          </cell>
          <cell r="B144" t="str">
            <v>Válvula compuerta elástica 6"  extremo liso</v>
          </cell>
          <cell r="C144" t="str">
            <v>und</v>
          </cell>
          <cell r="D144">
            <v>829400</v>
          </cell>
        </row>
        <row r="145">
          <cell r="A145">
            <v>144</v>
          </cell>
          <cell r="B145" t="str">
            <v>Válvula compuerta elástica 4"  extremo liso</v>
          </cell>
          <cell r="C145" t="str">
            <v>und</v>
          </cell>
          <cell r="D145">
            <v>459360</v>
          </cell>
        </row>
        <row r="146">
          <cell r="A146">
            <v>145</v>
          </cell>
          <cell r="B146" t="str">
            <v>Válvula compuerta elástica 3"  extremo liso</v>
          </cell>
          <cell r="C146" t="str">
            <v>und</v>
          </cell>
          <cell r="D146">
            <v>344520</v>
          </cell>
        </row>
        <row r="147">
          <cell r="A147">
            <v>146</v>
          </cell>
          <cell r="B147" t="str">
            <v>Tapa válvula</v>
          </cell>
          <cell r="C147" t="str">
            <v>und</v>
          </cell>
          <cell r="D147">
            <v>39500</v>
          </cell>
        </row>
        <row r="148">
          <cell r="A148">
            <v>147</v>
          </cell>
          <cell r="B148" t="str">
            <v>Cable de cobre 3X8 + 1X10</v>
          </cell>
          <cell r="C148" t="str">
            <v>ml</v>
          </cell>
          <cell r="D148">
            <v>2900</v>
          </cell>
        </row>
        <row r="149">
          <cell r="A149">
            <v>148</v>
          </cell>
          <cell r="B149" t="str">
            <v>Cable de cobre 2X8</v>
          </cell>
          <cell r="C149" t="str">
            <v>ml</v>
          </cell>
          <cell r="D149">
            <v>1800</v>
          </cell>
        </row>
        <row r="150">
          <cell r="A150">
            <v>149</v>
          </cell>
          <cell r="B150" t="str">
            <v>Cable de cobre 2X14</v>
          </cell>
          <cell r="C150" t="str">
            <v>ml</v>
          </cell>
          <cell r="D150">
            <v>2726</v>
          </cell>
        </row>
        <row r="151">
          <cell r="A151">
            <v>150</v>
          </cell>
          <cell r="B151" t="str">
            <v>Seccionador porta fusible de 160 Amp</v>
          </cell>
          <cell r="C151" t="str">
            <v>und</v>
          </cell>
          <cell r="D151">
            <v>222684</v>
          </cell>
        </row>
        <row r="152">
          <cell r="A152">
            <v>151</v>
          </cell>
          <cell r="B152" t="str">
            <v>Cable aluminio 600V 75 de 2/0 THW</v>
          </cell>
          <cell r="C152" t="str">
            <v>ml</v>
          </cell>
          <cell r="D152">
            <v>8092</v>
          </cell>
        </row>
        <row r="153">
          <cell r="A153">
            <v>152</v>
          </cell>
          <cell r="B153" t="str">
            <v>Marco y tapa caja de inspección AP CS-280</v>
          </cell>
          <cell r="C153" t="str">
            <v>und</v>
          </cell>
          <cell r="D153">
            <v>63000</v>
          </cell>
        </row>
        <row r="154">
          <cell r="A154">
            <v>153</v>
          </cell>
          <cell r="B154" t="str">
            <v>Recebo  B-200</v>
          </cell>
          <cell r="C154" t="str">
            <v>m3</v>
          </cell>
          <cell r="D154">
            <v>17400</v>
          </cell>
        </row>
        <row r="155">
          <cell r="A155">
            <v>154</v>
          </cell>
          <cell r="B155" t="str">
            <v>Tornillo de anclaje 3/8 X 2 "</v>
          </cell>
          <cell r="C155" t="str">
            <v>und</v>
          </cell>
          <cell r="D155">
            <v>1400</v>
          </cell>
        </row>
        <row r="156">
          <cell r="A156">
            <v>155</v>
          </cell>
          <cell r="B156" t="str">
            <v>Tubo Conduit galvanizado 2" IMC</v>
          </cell>
          <cell r="C156" t="str">
            <v>ml</v>
          </cell>
          <cell r="D156">
            <v>24038.68</v>
          </cell>
        </row>
        <row r="157">
          <cell r="A157">
            <v>156</v>
          </cell>
          <cell r="B157" t="str">
            <v>Cinta de acero inoxidable 1/2"</v>
          </cell>
          <cell r="C157" t="str">
            <v>ml</v>
          </cell>
          <cell r="D157">
            <v>2020.72</v>
          </cell>
        </row>
        <row r="158">
          <cell r="A158">
            <v>157</v>
          </cell>
          <cell r="B158" t="str">
            <v>Hebillas acero inoxidable 1/2"</v>
          </cell>
          <cell r="C158" t="str">
            <v>und</v>
          </cell>
          <cell r="D158">
            <v>494.16</v>
          </cell>
        </row>
        <row r="159">
          <cell r="A159">
            <v>158</v>
          </cell>
          <cell r="B159" t="str">
            <v>REJILLA ESPECIAL PARA SUMIDERO (0.96x0.29x0.05)</v>
          </cell>
          <cell r="C159" t="str">
            <v>und</v>
          </cell>
          <cell r="D159">
            <v>46400</v>
          </cell>
        </row>
        <row r="160">
          <cell r="A160">
            <v>159</v>
          </cell>
          <cell r="B160" t="str">
            <v>REJILLA ESPECIAL PARA SUMIDERO (1.00x0.50x0.05)</v>
          </cell>
          <cell r="C160" t="str">
            <v>und</v>
          </cell>
          <cell r="D160">
            <v>127600</v>
          </cell>
        </row>
        <row r="161">
          <cell r="A161">
            <v>160</v>
          </cell>
          <cell r="B161" t="str">
            <v>REJILLA ESPECIAL PARA SUMIDERO (1.50x0.50x0.05)</v>
          </cell>
          <cell r="C161" t="str">
            <v>und</v>
          </cell>
          <cell r="D161">
            <v>174000</v>
          </cell>
        </row>
        <row r="162">
          <cell r="A162">
            <v>161</v>
          </cell>
          <cell r="B162" t="str">
            <v>REJILLA ESPECIAL PARA SUMIDERO (1.50x0.50x0.08)</v>
          </cell>
          <cell r="C162" t="str">
            <v>und</v>
          </cell>
          <cell r="D162">
            <v>266800</v>
          </cell>
        </row>
        <row r="163">
          <cell r="A163">
            <v>162</v>
          </cell>
          <cell r="B163" t="str">
            <v>REJILLA Y MARCO HTA 0.7x0.3</v>
          </cell>
          <cell r="C163" t="str">
            <v>und</v>
          </cell>
          <cell r="D163">
            <v>77840</v>
          </cell>
        </row>
        <row r="164">
          <cell r="A164">
            <v>163</v>
          </cell>
          <cell r="B164" t="str">
            <v>Adoquín de concreto  200 X 100 X 60</v>
          </cell>
          <cell r="C164" t="str">
            <v>und</v>
          </cell>
          <cell r="D164">
            <v>441</v>
          </cell>
        </row>
        <row r="165">
          <cell r="A165">
            <v>164</v>
          </cell>
          <cell r="B165" t="str">
            <v>Agua</v>
          </cell>
          <cell r="C165" t="str">
            <v>lt</v>
          </cell>
          <cell r="D165">
            <v>8</v>
          </cell>
        </row>
        <row r="166">
          <cell r="A166">
            <v>165</v>
          </cell>
          <cell r="B166" t="str">
            <v xml:space="preserve">Concreto Pavimentos (MR 45)    </v>
          </cell>
          <cell r="C166" t="str">
            <v>m3</v>
          </cell>
          <cell r="D166">
            <v>349972</v>
          </cell>
        </row>
        <row r="167">
          <cell r="A167">
            <v>166</v>
          </cell>
          <cell r="B167" t="str">
            <v>Sub-base granular SBG_B IDU -ET-2005</v>
          </cell>
          <cell r="C167" t="str">
            <v>m3</v>
          </cell>
          <cell r="D167">
            <v>34800</v>
          </cell>
        </row>
        <row r="168">
          <cell r="A168">
            <v>167</v>
          </cell>
          <cell r="B168" t="str">
            <v>Base granular BG_C  IDU -ET-2005</v>
          </cell>
          <cell r="C168" t="str">
            <v>m3</v>
          </cell>
          <cell r="D168">
            <v>64438</v>
          </cell>
        </row>
        <row r="169">
          <cell r="A169">
            <v>168</v>
          </cell>
          <cell r="B169" t="str">
            <v>Base granular BG_B IDU -ET-2005</v>
          </cell>
          <cell r="C169" t="str">
            <v>m3</v>
          </cell>
          <cell r="D169">
            <v>42920</v>
          </cell>
        </row>
        <row r="170">
          <cell r="A170">
            <v>169</v>
          </cell>
          <cell r="B170" t="str">
            <v>Válvula compuerta elástica 24"</v>
          </cell>
          <cell r="C170" t="str">
            <v>und</v>
          </cell>
          <cell r="D170">
            <v>5300000</v>
          </cell>
        </row>
        <row r="171">
          <cell r="A171">
            <v>170</v>
          </cell>
          <cell r="B171" t="str">
            <v>Bloque para cámara telefónica</v>
          </cell>
          <cell r="C171" t="str">
            <v>und</v>
          </cell>
          <cell r="D171">
            <v>3190</v>
          </cell>
        </row>
        <row r="172">
          <cell r="A172">
            <v>171</v>
          </cell>
          <cell r="B172" t="str">
            <v>Ducto Eléctrico y/o telefónico doble pared  3" TDP</v>
          </cell>
          <cell r="C172" t="str">
            <v>ml</v>
          </cell>
          <cell r="D172">
            <v>7331</v>
          </cell>
        </row>
        <row r="173">
          <cell r="A173">
            <v>172</v>
          </cell>
          <cell r="B173" t="str">
            <v>Ducto Eléctrico y/o telefónico doble pared 4" TDP</v>
          </cell>
          <cell r="C173" t="str">
            <v>ml</v>
          </cell>
          <cell r="D173">
            <v>11798.36</v>
          </cell>
        </row>
        <row r="174">
          <cell r="A174">
            <v>173</v>
          </cell>
          <cell r="B174" t="str">
            <v>Ducto Eléctrico y/o telefónico Livi. Cond.  3"   EB</v>
          </cell>
          <cell r="C174" t="str">
            <v>ml</v>
          </cell>
          <cell r="D174">
            <v>7316.12</v>
          </cell>
        </row>
        <row r="175">
          <cell r="A175">
            <v>174</v>
          </cell>
          <cell r="B175" t="str">
            <v>Ducto Eléctrico y/o telefónico Livi. Cond.  4"   EB</v>
          </cell>
          <cell r="C175" t="str">
            <v>ml</v>
          </cell>
          <cell r="D175">
            <v>12724.04</v>
          </cell>
        </row>
        <row r="176">
          <cell r="A176">
            <v>175</v>
          </cell>
          <cell r="B176" t="str">
            <v>Ducto Eléctrico y/o telefónico Pesa. Cond.  3"  DB</v>
          </cell>
          <cell r="C176" t="str">
            <v>ml</v>
          </cell>
          <cell r="D176">
            <v>10506.12</v>
          </cell>
        </row>
        <row r="177">
          <cell r="A177">
            <v>176</v>
          </cell>
          <cell r="B177" t="str">
            <v>Ducto Eléctrico y/o telefónico Pesa. Cond.  4"  DB</v>
          </cell>
          <cell r="C177" t="str">
            <v>ml</v>
          </cell>
          <cell r="D177">
            <v>17173.8</v>
          </cell>
        </row>
        <row r="178">
          <cell r="A178">
            <v>177</v>
          </cell>
          <cell r="B178" t="str">
            <v>Ducto TDP 4" con campana</v>
          </cell>
          <cell r="C178" t="str">
            <v>ml</v>
          </cell>
          <cell r="D178">
            <v>12710</v>
          </cell>
        </row>
        <row r="179">
          <cell r="A179">
            <v>178</v>
          </cell>
          <cell r="B179" t="str">
            <v>Ducto telefónico PVC-TDP   4"</v>
          </cell>
          <cell r="C179" t="str">
            <v>ml</v>
          </cell>
          <cell r="D179">
            <v>10173</v>
          </cell>
        </row>
        <row r="180">
          <cell r="A180">
            <v>179</v>
          </cell>
          <cell r="B180" t="str">
            <v>Cinta barrera protectora</v>
          </cell>
          <cell r="C180" t="str">
            <v>ml</v>
          </cell>
          <cell r="D180">
            <v>1035</v>
          </cell>
        </row>
        <row r="181">
          <cell r="A181">
            <v>180</v>
          </cell>
          <cell r="B181" t="str">
            <v>Ladrillo recocido oscuro</v>
          </cell>
          <cell r="C181" t="str">
            <v>und</v>
          </cell>
          <cell r="D181">
            <v>371.2</v>
          </cell>
        </row>
        <row r="182">
          <cell r="A182">
            <v>181</v>
          </cell>
          <cell r="B182" t="str">
            <v>Marco y tapa caja de paso doble</v>
          </cell>
          <cell r="C182" t="str">
            <v>und</v>
          </cell>
          <cell r="D182">
            <v>103356</v>
          </cell>
        </row>
        <row r="183">
          <cell r="A183">
            <v>182</v>
          </cell>
          <cell r="B183" t="str">
            <v>Marco y tapa caja P 2</v>
          </cell>
          <cell r="C183" t="str">
            <v>und</v>
          </cell>
          <cell r="D183">
            <v>38900</v>
          </cell>
        </row>
        <row r="184">
          <cell r="A184">
            <v>183</v>
          </cell>
          <cell r="B184" t="str">
            <v>Marco y tapa caja P 3</v>
          </cell>
          <cell r="C184" t="str">
            <v>und</v>
          </cell>
          <cell r="D184">
            <v>47900</v>
          </cell>
        </row>
        <row r="185">
          <cell r="A185">
            <v>184</v>
          </cell>
          <cell r="B185" t="str">
            <v>Unión GIBAULT HD 16" Acople para tuberia de AC.</v>
          </cell>
          <cell r="C185" t="str">
            <v>und</v>
          </cell>
          <cell r="D185">
            <v>419920</v>
          </cell>
        </row>
        <row r="186">
          <cell r="A186">
            <v>185</v>
          </cell>
          <cell r="B186" t="str">
            <v>Unión GIBAULT HD 14" Acople para tuberia de AC.</v>
          </cell>
          <cell r="C186" t="str">
            <v>und</v>
          </cell>
          <cell r="D186">
            <v>353800</v>
          </cell>
        </row>
        <row r="187">
          <cell r="A187">
            <v>186</v>
          </cell>
          <cell r="B187" t="str">
            <v>Unión GIBAULT  HD 12" Acople para tuberia de AC.</v>
          </cell>
          <cell r="C187" t="str">
            <v>und</v>
          </cell>
          <cell r="D187">
            <v>309720</v>
          </cell>
        </row>
        <row r="188">
          <cell r="A188">
            <v>187</v>
          </cell>
          <cell r="B188" t="str">
            <v>Unión GIBAULT  HD 10" Acople para tuberia de AC.</v>
          </cell>
          <cell r="C188" t="str">
            <v>und</v>
          </cell>
          <cell r="D188">
            <v>265640</v>
          </cell>
        </row>
        <row r="189">
          <cell r="A189">
            <v>188</v>
          </cell>
          <cell r="B189" t="str">
            <v>Unión GIBAULT  HD 8" Acople para tuberia de AC.</v>
          </cell>
          <cell r="C189" t="str">
            <v>und</v>
          </cell>
          <cell r="D189">
            <v>143840</v>
          </cell>
        </row>
        <row r="190">
          <cell r="A190">
            <v>189</v>
          </cell>
          <cell r="B190" t="str">
            <v>Unión GIBAULT  HD 6" Acople para tuberia de AC.</v>
          </cell>
          <cell r="C190" t="str">
            <v>und</v>
          </cell>
          <cell r="D190">
            <v>84680</v>
          </cell>
        </row>
        <row r="191">
          <cell r="A191">
            <v>190</v>
          </cell>
          <cell r="B191" t="str">
            <v>Unión GIBAULT  HD 4" Acople para tuberia de AC.</v>
          </cell>
          <cell r="C191" t="str">
            <v>und</v>
          </cell>
          <cell r="D191">
            <v>61480</v>
          </cell>
        </row>
        <row r="192">
          <cell r="A192">
            <v>191</v>
          </cell>
          <cell r="B192" t="str">
            <v>Unión GIBAULT  HD 3" Acople para tuberia de AC.</v>
          </cell>
          <cell r="C192" t="str">
            <v>und</v>
          </cell>
          <cell r="D192">
            <v>45240</v>
          </cell>
        </row>
        <row r="193">
          <cell r="A193">
            <v>192</v>
          </cell>
          <cell r="B193" t="str">
            <v>Unión reparación unión z pvc 2"</v>
          </cell>
          <cell r="C193" t="str">
            <v>und</v>
          </cell>
          <cell r="D193">
            <v>17591</v>
          </cell>
        </row>
        <row r="194">
          <cell r="A194">
            <v>193</v>
          </cell>
          <cell r="B194" t="str">
            <v>Unión reparación unión z pvc 2 1/2"</v>
          </cell>
          <cell r="C194" t="str">
            <v>und</v>
          </cell>
          <cell r="D194">
            <v>20480</v>
          </cell>
        </row>
        <row r="195">
          <cell r="A195">
            <v>194</v>
          </cell>
          <cell r="B195" t="str">
            <v>Unión reparación unión z pvc 3"</v>
          </cell>
          <cell r="C195" t="str">
            <v>und</v>
          </cell>
          <cell r="D195">
            <v>28996</v>
          </cell>
        </row>
        <row r="196">
          <cell r="A196">
            <v>195</v>
          </cell>
          <cell r="B196" t="str">
            <v>Unión reparación unión z pvc 4"</v>
          </cell>
          <cell r="C196" t="str">
            <v>und</v>
          </cell>
          <cell r="D196">
            <v>49722</v>
          </cell>
        </row>
        <row r="197">
          <cell r="A197">
            <v>196</v>
          </cell>
          <cell r="B197" t="str">
            <v>Unión reparación unión z pvc 6"</v>
          </cell>
          <cell r="C197" t="str">
            <v>und</v>
          </cell>
          <cell r="D197">
            <v>115658</v>
          </cell>
        </row>
        <row r="198">
          <cell r="A198">
            <v>197</v>
          </cell>
          <cell r="B198" t="str">
            <v>Unión reparación unión z pvc 8"</v>
          </cell>
          <cell r="C198" t="str">
            <v>und</v>
          </cell>
          <cell r="D198">
            <v>212656</v>
          </cell>
        </row>
        <row r="199">
          <cell r="A199">
            <v>198</v>
          </cell>
          <cell r="B199" t="str">
            <v>Unión reparación unión z pvc 10"</v>
          </cell>
          <cell r="C199" t="str">
            <v>und</v>
          </cell>
          <cell r="D199">
            <v>363215</v>
          </cell>
        </row>
        <row r="200">
          <cell r="A200">
            <v>199</v>
          </cell>
          <cell r="B200" t="str">
            <v>Unión reparación unión z pvc 12"</v>
          </cell>
          <cell r="C200" t="str">
            <v>und</v>
          </cell>
          <cell r="D200">
            <v>664899</v>
          </cell>
        </row>
        <row r="201">
          <cell r="A201">
            <v>200</v>
          </cell>
          <cell r="B201" t="str">
            <v>Unión HD acople a tubería reparación PVC 10"</v>
          </cell>
          <cell r="C201" t="str">
            <v>und</v>
          </cell>
          <cell r="D201">
            <v>306240</v>
          </cell>
        </row>
        <row r="202">
          <cell r="A202">
            <v>201</v>
          </cell>
          <cell r="B202" t="str">
            <v>Unión HD acople a tubería reparación PVC 12"</v>
          </cell>
          <cell r="C202" t="str">
            <v>und</v>
          </cell>
          <cell r="D202">
            <v>510400</v>
          </cell>
        </row>
        <row r="203">
          <cell r="A203">
            <v>202</v>
          </cell>
          <cell r="B203" t="str">
            <v>Unión HD acople a tubería reparación PVC 14"</v>
          </cell>
          <cell r="C203" t="str">
            <v>und</v>
          </cell>
          <cell r="D203">
            <v>1102000</v>
          </cell>
        </row>
        <row r="204">
          <cell r="A204">
            <v>203</v>
          </cell>
          <cell r="B204" t="str">
            <v>Unión HD acople a tubería reparación PVC 16"</v>
          </cell>
          <cell r="C204" t="str">
            <v>und</v>
          </cell>
          <cell r="D204">
            <v>1410560</v>
          </cell>
        </row>
        <row r="205">
          <cell r="A205">
            <v>204</v>
          </cell>
          <cell r="B205" t="str">
            <v>Unión HD acople a tubería reparación PVC 6"</v>
          </cell>
          <cell r="C205" t="str">
            <v>und</v>
          </cell>
          <cell r="D205">
            <v>140360</v>
          </cell>
        </row>
        <row r="206">
          <cell r="A206">
            <v>205</v>
          </cell>
          <cell r="B206" t="str">
            <v>Unión mecanica PVC 8"</v>
          </cell>
          <cell r="C206" t="str">
            <v>und</v>
          </cell>
          <cell r="D206">
            <v>115658</v>
          </cell>
        </row>
        <row r="207">
          <cell r="A207">
            <v>206</v>
          </cell>
          <cell r="B207" t="str">
            <v>Unión mecánica    2"</v>
          </cell>
          <cell r="C207" t="str">
            <v>und</v>
          </cell>
          <cell r="D207">
            <v>18505.48</v>
          </cell>
        </row>
        <row r="208">
          <cell r="A208">
            <v>207</v>
          </cell>
          <cell r="B208" t="str">
            <v>Unión mecánica    3"</v>
          </cell>
          <cell r="C208" t="str">
            <v>und</v>
          </cell>
          <cell r="D208">
            <v>31686.560000000001</v>
          </cell>
        </row>
        <row r="209">
          <cell r="A209">
            <v>208</v>
          </cell>
          <cell r="B209" t="str">
            <v>Unión mecánica    4"</v>
          </cell>
          <cell r="C209" t="str">
            <v>und</v>
          </cell>
          <cell r="D209">
            <v>51506.32</v>
          </cell>
        </row>
        <row r="210">
          <cell r="A210">
            <v>209</v>
          </cell>
          <cell r="B210" t="str">
            <v>Unión mecánica    6"</v>
          </cell>
          <cell r="C210" t="str">
            <v>und</v>
          </cell>
          <cell r="D210">
            <v>120264.16</v>
          </cell>
        </row>
        <row r="211">
          <cell r="A211">
            <v>210</v>
          </cell>
          <cell r="B211" t="str">
            <v>Unión mecánica    8"</v>
          </cell>
          <cell r="C211" t="str">
            <v>und</v>
          </cell>
          <cell r="D211">
            <v>220954.48</v>
          </cell>
        </row>
        <row r="212">
          <cell r="A212">
            <v>211</v>
          </cell>
          <cell r="B212" t="str">
            <v>Unión mecánica  10"</v>
          </cell>
          <cell r="C212" t="str">
            <v>und</v>
          </cell>
          <cell r="D212">
            <v>394777</v>
          </cell>
        </row>
        <row r="213">
          <cell r="A213">
            <v>212</v>
          </cell>
          <cell r="B213" t="str">
            <v>Unión mecánica  12"</v>
          </cell>
          <cell r="C213" t="str">
            <v>und</v>
          </cell>
          <cell r="D213">
            <v>611815.31999999995</v>
          </cell>
        </row>
        <row r="214">
          <cell r="A214">
            <v>213</v>
          </cell>
          <cell r="B214" t="str">
            <v>Unión mecánica 2 1/2"</v>
          </cell>
          <cell r="C214" t="str">
            <v>und</v>
          </cell>
          <cell r="D214">
            <v>24115.24</v>
          </cell>
        </row>
        <row r="215">
          <cell r="A215">
            <v>214</v>
          </cell>
          <cell r="B215" t="str">
            <v>Unión PVC 4"</v>
          </cell>
          <cell r="C215" t="str">
            <v>und</v>
          </cell>
          <cell r="D215">
            <v>5760.56</v>
          </cell>
        </row>
        <row r="216">
          <cell r="A216">
            <v>215</v>
          </cell>
          <cell r="B216" t="str">
            <v>Unión rápida d=1/2"</v>
          </cell>
          <cell r="C216" t="str">
            <v>und</v>
          </cell>
          <cell r="D216">
            <v>3747</v>
          </cell>
        </row>
        <row r="217">
          <cell r="A217">
            <v>216</v>
          </cell>
          <cell r="B217" t="str">
            <v>Ducto Eléctrico y/o telefónico  2"</v>
          </cell>
          <cell r="C217" t="str">
            <v>ml</v>
          </cell>
          <cell r="D217">
            <v>6489.5039999999999</v>
          </cell>
        </row>
        <row r="218">
          <cell r="A218">
            <v>217</v>
          </cell>
          <cell r="B218" t="str">
            <v>Tee Hf ext. Liso junta rápida PVC 3x3 (75x75)</v>
          </cell>
          <cell r="C218" t="str">
            <v>und</v>
          </cell>
          <cell r="D218">
            <v>89250</v>
          </cell>
        </row>
        <row r="219">
          <cell r="A219">
            <v>218</v>
          </cell>
          <cell r="B219" t="str">
            <v>Tapones HF macho para PVC 3"</v>
          </cell>
          <cell r="C219" t="str">
            <v>und</v>
          </cell>
          <cell r="D219">
            <v>25520</v>
          </cell>
        </row>
        <row r="220">
          <cell r="A220">
            <v>219</v>
          </cell>
          <cell r="B220" t="str">
            <v>Codo g.rad.11 1/4º unión mecánica    2 1/2"</v>
          </cell>
          <cell r="C220" t="str">
            <v>und</v>
          </cell>
          <cell r="D220">
            <v>28502</v>
          </cell>
        </row>
        <row r="221">
          <cell r="A221">
            <v>220</v>
          </cell>
          <cell r="B221" t="str">
            <v>Codo g.rad.11 1/4º unión mecánica    2"</v>
          </cell>
          <cell r="C221" t="str">
            <v>und</v>
          </cell>
          <cell r="D221">
            <v>24788</v>
          </cell>
        </row>
        <row r="222">
          <cell r="A222">
            <v>221</v>
          </cell>
          <cell r="B222" t="str">
            <v>Codo g.rad.11 1/4º unión mecánica    3"</v>
          </cell>
          <cell r="C222" t="str">
            <v>und</v>
          </cell>
          <cell r="D222">
            <v>39547</v>
          </cell>
        </row>
        <row r="223">
          <cell r="A223">
            <v>222</v>
          </cell>
          <cell r="B223" t="str">
            <v>Codos HF 11.25º ext. Liso junta rápida PVC 2"</v>
          </cell>
          <cell r="C223" t="str">
            <v>und</v>
          </cell>
          <cell r="D223">
            <v>49746</v>
          </cell>
        </row>
        <row r="224">
          <cell r="A224">
            <v>223</v>
          </cell>
          <cell r="B224" t="str">
            <v>Codo g.rad.11 1/4º unión mecánica    6"</v>
          </cell>
          <cell r="C224" t="str">
            <v>und</v>
          </cell>
          <cell r="D224">
            <v>174778</v>
          </cell>
        </row>
        <row r="225">
          <cell r="A225">
            <v>224</v>
          </cell>
          <cell r="B225" t="str">
            <v>Codos HF 11.25º ext. Liso junta rápida PVC 3"</v>
          </cell>
          <cell r="C225" t="str">
            <v>und</v>
          </cell>
          <cell r="D225">
            <v>67180</v>
          </cell>
        </row>
        <row r="226">
          <cell r="A226">
            <v>225</v>
          </cell>
          <cell r="B226" t="str">
            <v>Codo g.rad.11 1/4º unión mecánica  10"</v>
          </cell>
          <cell r="C226" t="str">
            <v>und</v>
          </cell>
          <cell r="D226">
            <v>644424</v>
          </cell>
        </row>
        <row r="227">
          <cell r="A227">
            <v>226</v>
          </cell>
          <cell r="B227" t="str">
            <v>Codo g.rad.11 1/4º unión mecánica  12"</v>
          </cell>
          <cell r="C227" t="str">
            <v>und</v>
          </cell>
          <cell r="D227">
            <v>1003522</v>
          </cell>
        </row>
        <row r="228">
          <cell r="A228">
            <v>227</v>
          </cell>
          <cell r="B228" t="str">
            <v>Codo g.rad.22 1/2º unión mecánica    2 1/2"</v>
          </cell>
          <cell r="C228" t="str">
            <v>und</v>
          </cell>
          <cell r="D228">
            <v>30141</v>
          </cell>
        </row>
        <row r="229">
          <cell r="A229">
            <v>228</v>
          </cell>
          <cell r="B229" t="str">
            <v>Codo g.rad.22 1/2º unión mecánica    2"</v>
          </cell>
          <cell r="C229" t="str">
            <v>und</v>
          </cell>
          <cell r="D229">
            <v>21490</v>
          </cell>
        </row>
        <row r="230">
          <cell r="A230">
            <v>229</v>
          </cell>
          <cell r="B230" t="str">
            <v>Codo g.rad.22 1/2º unión mecánica    3"</v>
          </cell>
          <cell r="C230" t="str">
            <v>und</v>
          </cell>
          <cell r="D230">
            <v>43390</v>
          </cell>
        </row>
        <row r="231">
          <cell r="A231">
            <v>230</v>
          </cell>
          <cell r="B231" t="str">
            <v>Codo g.rad.22 1/2º unión mecánica    4"</v>
          </cell>
          <cell r="C231" t="str">
            <v>und</v>
          </cell>
          <cell r="D231">
            <v>79747</v>
          </cell>
        </row>
        <row r="232">
          <cell r="A232">
            <v>231</v>
          </cell>
          <cell r="B232" t="str">
            <v>Codo g.rad.22 1/2º unión mecánica    6"</v>
          </cell>
          <cell r="C232" t="str">
            <v>und</v>
          </cell>
          <cell r="D232">
            <v>195463</v>
          </cell>
        </row>
        <row r="233">
          <cell r="A233">
            <v>232</v>
          </cell>
          <cell r="B233" t="str">
            <v>Codo g.rad.22 1/2º unión mecánica    8"</v>
          </cell>
          <cell r="C233" t="str">
            <v>und</v>
          </cell>
          <cell r="D233">
            <v>413578</v>
          </cell>
        </row>
        <row r="234">
          <cell r="A234">
            <v>233</v>
          </cell>
          <cell r="B234" t="str">
            <v>Codo g.rad.22 1/2º unión mecánica  10"</v>
          </cell>
          <cell r="C234" t="str">
            <v>und</v>
          </cell>
          <cell r="D234">
            <v>787720</v>
          </cell>
        </row>
        <row r="235">
          <cell r="A235">
            <v>234</v>
          </cell>
          <cell r="B235" t="str">
            <v>Codo g.rad.22 1/2º unión mecánica  12"</v>
          </cell>
          <cell r="C235" t="str">
            <v>und</v>
          </cell>
          <cell r="D235">
            <v>1247962</v>
          </cell>
        </row>
        <row r="236">
          <cell r="A236">
            <v>235</v>
          </cell>
          <cell r="B236" t="str">
            <v>Codo g.rad.45º unión mecánica    2 1/2"</v>
          </cell>
          <cell r="C236" t="str">
            <v>und</v>
          </cell>
          <cell r="D236">
            <v>26011.84</v>
          </cell>
        </row>
        <row r="237">
          <cell r="A237">
            <v>236</v>
          </cell>
          <cell r="B237" t="str">
            <v>Codo g.rad.45º unión mecánica    2"</v>
          </cell>
          <cell r="C237" t="str">
            <v>und</v>
          </cell>
          <cell r="D237">
            <v>20189.8</v>
          </cell>
        </row>
        <row r="238">
          <cell r="A238">
            <v>237</v>
          </cell>
          <cell r="B238" t="str">
            <v>Codo g.rad.45º unión mecánica    3"</v>
          </cell>
          <cell r="C238" t="str">
            <v>und</v>
          </cell>
          <cell r="D238">
            <v>47098.32</v>
          </cell>
        </row>
        <row r="239">
          <cell r="A239">
            <v>238</v>
          </cell>
          <cell r="B239" t="str">
            <v>Codo g.rad.45º unión mecánica    4"</v>
          </cell>
          <cell r="C239" t="str">
            <v>und</v>
          </cell>
          <cell r="D239">
            <v>90432.44</v>
          </cell>
        </row>
        <row r="240">
          <cell r="A240">
            <v>239</v>
          </cell>
          <cell r="B240" t="str">
            <v>Codo g.rad.45º unión mecánica    6"</v>
          </cell>
          <cell r="C240" t="str">
            <v>und</v>
          </cell>
          <cell r="D240">
            <v>240878.64</v>
          </cell>
        </row>
        <row r="241">
          <cell r="A241">
            <v>240</v>
          </cell>
          <cell r="B241" t="str">
            <v>Codo g.rad.45º unión mecánica    8"</v>
          </cell>
          <cell r="C241" t="str">
            <v>und</v>
          </cell>
          <cell r="D241">
            <v>572816.12</v>
          </cell>
        </row>
        <row r="242">
          <cell r="A242">
            <v>241</v>
          </cell>
          <cell r="B242" t="str">
            <v>Codo g.rad.45º unión mecánica  10"</v>
          </cell>
          <cell r="C242" t="str">
            <v>und</v>
          </cell>
          <cell r="D242">
            <v>1058969.8</v>
          </cell>
        </row>
        <row r="243">
          <cell r="A243">
            <v>242</v>
          </cell>
          <cell r="B243" t="str">
            <v>Codo g.rad.45º unión mecánica  12"</v>
          </cell>
          <cell r="C243" t="str">
            <v>und</v>
          </cell>
          <cell r="D243">
            <v>1690842.68</v>
          </cell>
        </row>
        <row r="244">
          <cell r="A244">
            <v>243</v>
          </cell>
          <cell r="B244" t="str">
            <v>Codo g.rad.90º unión mecánica    2 1/2"</v>
          </cell>
          <cell r="C244" t="str">
            <v>und</v>
          </cell>
          <cell r="D244">
            <v>36324</v>
          </cell>
        </row>
        <row r="245">
          <cell r="A245">
            <v>244</v>
          </cell>
          <cell r="B245" t="str">
            <v>Codo g.rad.90º unión mecánica    2"</v>
          </cell>
          <cell r="C245" t="str">
            <v>und</v>
          </cell>
          <cell r="D245">
            <v>28194</v>
          </cell>
        </row>
        <row r="246">
          <cell r="A246">
            <v>245</v>
          </cell>
          <cell r="B246" t="str">
            <v>Codo g.rad.90º unión mecánica    3"</v>
          </cell>
          <cell r="C246" t="str">
            <v>und</v>
          </cell>
          <cell r="D246">
            <v>65771</v>
          </cell>
        </row>
        <row r="247">
          <cell r="A247">
            <v>246</v>
          </cell>
          <cell r="B247" t="str">
            <v>Codo g.rad.90º unión mecánica    4"</v>
          </cell>
          <cell r="C247" t="str">
            <v>und</v>
          </cell>
          <cell r="D247">
            <v>126286</v>
          </cell>
        </row>
        <row r="248">
          <cell r="A248">
            <v>247</v>
          </cell>
          <cell r="B248" t="str">
            <v>Codo g.rad.90º unión mecánica    6"</v>
          </cell>
          <cell r="C248" t="str">
            <v>und</v>
          </cell>
          <cell r="D248">
            <v>336376</v>
          </cell>
        </row>
        <row r="249">
          <cell r="A249">
            <v>248</v>
          </cell>
          <cell r="B249" t="str">
            <v>Codo g.rad.90º unión mecánica    8"</v>
          </cell>
          <cell r="C249" t="str">
            <v>und</v>
          </cell>
          <cell r="D249">
            <v>799909</v>
          </cell>
        </row>
        <row r="250">
          <cell r="A250">
            <v>249</v>
          </cell>
          <cell r="B250" t="str">
            <v>Codo g.rad.90º unión mecánica  10"</v>
          </cell>
          <cell r="C250" t="str">
            <v>und</v>
          </cell>
          <cell r="D250">
            <v>1478800</v>
          </cell>
        </row>
        <row r="251">
          <cell r="A251">
            <v>250</v>
          </cell>
          <cell r="B251" t="str">
            <v>Codo g.rad.90º unión mecánica  12"</v>
          </cell>
          <cell r="C251" t="str">
            <v>und</v>
          </cell>
          <cell r="D251">
            <v>2361182</v>
          </cell>
        </row>
        <row r="252">
          <cell r="A252">
            <v>251</v>
          </cell>
          <cell r="B252" t="str">
            <v>Codos HF 11.25º ext. Liso junta rápida PVC 4"</v>
          </cell>
          <cell r="C252" t="str">
            <v>und</v>
          </cell>
          <cell r="D252">
            <v>98252</v>
          </cell>
        </row>
        <row r="253">
          <cell r="A253">
            <v>252</v>
          </cell>
          <cell r="B253" t="str">
            <v>Codos HF 11.25º ext. Liso junta rápida PVC 4"</v>
          </cell>
          <cell r="C253" t="str">
            <v>und</v>
          </cell>
          <cell r="D253">
            <v>98252</v>
          </cell>
        </row>
        <row r="254">
          <cell r="A254">
            <v>253</v>
          </cell>
          <cell r="B254" t="str">
            <v>Codos HF 22,5º ext. Liso junta rápida PVC 3"</v>
          </cell>
          <cell r="C254" t="str">
            <v>und</v>
          </cell>
          <cell r="D254">
            <v>71072</v>
          </cell>
        </row>
        <row r="255">
          <cell r="A255">
            <v>254</v>
          </cell>
          <cell r="B255" t="str">
            <v>Codos HF 22.5º ext. Liso junta rápida PVC 12"</v>
          </cell>
          <cell r="C255" t="str">
            <v>und</v>
          </cell>
          <cell r="D255">
            <v>1122880</v>
          </cell>
        </row>
        <row r="256">
          <cell r="A256">
            <v>255</v>
          </cell>
          <cell r="B256" t="str">
            <v>Codos HF 22.5º ext. Liso junta rápida PVC 4"</v>
          </cell>
          <cell r="C256" t="str">
            <v>und</v>
          </cell>
          <cell r="D256">
            <v>123772</v>
          </cell>
        </row>
        <row r="257">
          <cell r="A257">
            <v>256</v>
          </cell>
          <cell r="B257" t="str">
            <v>Codos HF 22.5º ext. Liso junta rápida PVC 6"</v>
          </cell>
          <cell r="C257" t="str">
            <v>und</v>
          </cell>
          <cell r="D257">
            <v>238612</v>
          </cell>
        </row>
        <row r="258">
          <cell r="A258">
            <v>257</v>
          </cell>
          <cell r="B258" t="str">
            <v>Codos HF 45º ext. Liso junta rápida PVC 10"</v>
          </cell>
          <cell r="C258" t="str">
            <v>und</v>
          </cell>
          <cell r="D258">
            <v>842160</v>
          </cell>
        </row>
        <row r="259">
          <cell r="A259">
            <v>258</v>
          </cell>
          <cell r="B259" t="str">
            <v>Codos HF 45º ext. Liso junta rápida PVC 12"</v>
          </cell>
          <cell r="C259" t="str">
            <v>und</v>
          </cell>
          <cell r="D259">
            <v>1023826.0869565217</v>
          </cell>
        </row>
        <row r="260">
          <cell r="A260">
            <v>259</v>
          </cell>
          <cell r="B260" t="str">
            <v>Codos HF 45º ext. Liso junta rápida PVC 14"</v>
          </cell>
          <cell r="C260" t="str">
            <v>und</v>
          </cell>
          <cell r="D260">
            <v>1518400</v>
          </cell>
        </row>
        <row r="261">
          <cell r="A261">
            <v>260</v>
          </cell>
          <cell r="B261" t="str">
            <v>Codos HF 45º ext. Liso junta rápida PVC 16"</v>
          </cell>
          <cell r="C261" t="str">
            <v>und</v>
          </cell>
          <cell r="D261">
            <v>2329976</v>
          </cell>
        </row>
        <row r="262">
          <cell r="A262">
            <v>261</v>
          </cell>
          <cell r="B262" t="str">
            <v>Codos HF 45º ext. Liso junta rápida PVC 18"</v>
          </cell>
          <cell r="C262" t="str">
            <v>und</v>
          </cell>
          <cell r="D262">
            <v>3107060</v>
          </cell>
        </row>
        <row r="263">
          <cell r="A263">
            <v>262</v>
          </cell>
          <cell r="B263" t="str">
            <v>Codos HF 45º ext. Liso junta rápida PVC 2"</v>
          </cell>
          <cell r="C263" t="str">
            <v>und</v>
          </cell>
          <cell r="D263">
            <v>70180</v>
          </cell>
        </row>
        <row r="264">
          <cell r="A264">
            <v>263</v>
          </cell>
          <cell r="B264" t="str">
            <v>Codos HF 45º ext. Liso junta rápida PVC 20"</v>
          </cell>
          <cell r="C264" t="str">
            <v>und</v>
          </cell>
          <cell r="D264">
            <v>3696572</v>
          </cell>
        </row>
        <row r="265">
          <cell r="A265">
            <v>264</v>
          </cell>
          <cell r="B265" t="str">
            <v>Codos HF 45º ext. Liso junta rápida PVC 24"</v>
          </cell>
          <cell r="C265" t="str">
            <v>und</v>
          </cell>
          <cell r="D265">
            <v>4981504</v>
          </cell>
        </row>
        <row r="266">
          <cell r="A266">
            <v>265</v>
          </cell>
          <cell r="B266" t="str">
            <v>Codos HF 45º ext. Liso junta rápida PVC 3"</v>
          </cell>
          <cell r="C266" t="str">
            <v>und</v>
          </cell>
          <cell r="D266">
            <v>86763</v>
          </cell>
        </row>
        <row r="267">
          <cell r="A267">
            <v>266</v>
          </cell>
          <cell r="B267" t="str">
            <v>Codos HF 45º ext. Liso junta rápida PVC 4"</v>
          </cell>
          <cell r="C267" t="str">
            <v>und</v>
          </cell>
          <cell r="D267">
            <v>98252</v>
          </cell>
        </row>
        <row r="268">
          <cell r="A268">
            <v>267</v>
          </cell>
          <cell r="B268" t="str">
            <v>Codos HF 45º ext. Liso junta rápida PVC 6"</v>
          </cell>
          <cell r="C268" t="str">
            <v>und</v>
          </cell>
          <cell r="D268">
            <v>238612</v>
          </cell>
        </row>
        <row r="269">
          <cell r="A269">
            <v>268</v>
          </cell>
          <cell r="B269" t="str">
            <v>Codos HF 45º ext. Liso junta rápida PVC 8"</v>
          </cell>
          <cell r="C269" t="str">
            <v>und</v>
          </cell>
          <cell r="D269">
            <v>701800</v>
          </cell>
        </row>
        <row r="270">
          <cell r="A270">
            <v>269</v>
          </cell>
          <cell r="B270" t="str">
            <v>Codos HF 90º ext. Liso junta rápida PVC 10"</v>
          </cell>
          <cell r="C270" t="str">
            <v>und</v>
          </cell>
          <cell r="D270">
            <v>1122880</v>
          </cell>
        </row>
        <row r="271">
          <cell r="A271">
            <v>270</v>
          </cell>
          <cell r="B271" t="str">
            <v>Codos HF 90º ext. Liso junta rápida PVC 12"</v>
          </cell>
          <cell r="C271" t="str">
            <v>und</v>
          </cell>
          <cell r="D271">
            <v>1396786</v>
          </cell>
        </row>
        <row r="272">
          <cell r="A272">
            <v>271</v>
          </cell>
          <cell r="B272" t="str">
            <v>Codos HF 90º ext. Liso junta rápida PVC 14"</v>
          </cell>
          <cell r="C272" t="str">
            <v>und</v>
          </cell>
          <cell r="D272">
            <v>1871892</v>
          </cell>
        </row>
        <row r="273">
          <cell r="A273">
            <v>272</v>
          </cell>
          <cell r="B273" t="str">
            <v>Codos HF 90º ext. Liso junta rápida PVC 16"</v>
          </cell>
          <cell r="C273" t="str">
            <v>und</v>
          </cell>
          <cell r="D273">
            <v>2796992</v>
          </cell>
        </row>
        <row r="274">
          <cell r="A274">
            <v>273</v>
          </cell>
          <cell r="B274" t="str">
            <v>Codos HF 90º ext. Liso junta rápida PVC 18"</v>
          </cell>
          <cell r="C274" t="str">
            <v>und</v>
          </cell>
          <cell r="D274">
            <v>3372468</v>
          </cell>
        </row>
        <row r="275">
          <cell r="A275">
            <v>274</v>
          </cell>
          <cell r="B275" t="str">
            <v>Codos HF 90º ext. Liso junta rápida PVC 2"</v>
          </cell>
          <cell r="C275" t="str">
            <v>und</v>
          </cell>
          <cell r="D275">
            <v>57420</v>
          </cell>
        </row>
        <row r="276">
          <cell r="A276">
            <v>275</v>
          </cell>
          <cell r="B276" t="str">
            <v>Codos HF 90º ext. Liso junta rápida PVC 20"</v>
          </cell>
          <cell r="C276" t="str">
            <v>und</v>
          </cell>
          <cell r="D276">
            <v>4010468</v>
          </cell>
        </row>
        <row r="277">
          <cell r="A277">
            <v>276</v>
          </cell>
          <cell r="B277" t="str">
            <v>Codos HF 90º ext. Liso junta rápida PVC 24"</v>
          </cell>
          <cell r="C277" t="str">
            <v>und</v>
          </cell>
          <cell r="D277">
            <v>5274984</v>
          </cell>
        </row>
        <row r="278">
          <cell r="A278">
            <v>277</v>
          </cell>
          <cell r="B278" t="str">
            <v>Codos HF 90º ext. Liso junta rápida PVC 3"</v>
          </cell>
          <cell r="C278" t="str">
            <v>und</v>
          </cell>
          <cell r="D278">
            <v>84216</v>
          </cell>
        </row>
        <row r="279">
          <cell r="A279">
            <v>278</v>
          </cell>
          <cell r="B279" t="str">
            <v>Codos HF 90º ext. Liso junta rápida PVC 4"</v>
          </cell>
          <cell r="C279" t="str">
            <v>und</v>
          </cell>
          <cell r="D279">
            <v>108460</v>
          </cell>
        </row>
        <row r="280">
          <cell r="A280">
            <v>279</v>
          </cell>
          <cell r="B280" t="str">
            <v>Codos HF 90º ext. Liso junta rápida PVC 6"</v>
          </cell>
          <cell r="C280" t="str">
            <v>und</v>
          </cell>
          <cell r="D280">
            <v>283272</v>
          </cell>
        </row>
        <row r="281">
          <cell r="A281">
            <v>280</v>
          </cell>
          <cell r="B281" t="str">
            <v>Codos HF 90º ext. Liso junta rápida PVC 8"</v>
          </cell>
          <cell r="C281" t="str">
            <v>und</v>
          </cell>
          <cell r="D281">
            <v>659692</v>
          </cell>
        </row>
        <row r="282">
          <cell r="A282">
            <v>281</v>
          </cell>
          <cell r="B282" t="str">
            <v>Codos HF de 11.25 para PVC ext. Liso PVC 12"</v>
          </cell>
          <cell r="C282" t="str">
            <v>und</v>
          </cell>
          <cell r="D282">
            <v>982520</v>
          </cell>
        </row>
        <row r="283">
          <cell r="A283">
            <v>282</v>
          </cell>
          <cell r="B283" t="str">
            <v>Codos HF de 11.25 para PVC ext. Liso PVC 6"</v>
          </cell>
          <cell r="C283" t="str">
            <v>und</v>
          </cell>
          <cell r="D283">
            <v>227360</v>
          </cell>
        </row>
        <row r="284">
          <cell r="A284">
            <v>283</v>
          </cell>
          <cell r="B284" t="str">
            <v>Hidrante Chicago 3" extremo liso</v>
          </cell>
          <cell r="C284" t="str">
            <v>und</v>
          </cell>
          <cell r="D284">
            <v>1403600</v>
          </cell>
        </row>
        <row r="285">
          <cell r="A285">
            <v>284</v>
          </cell>
          <cell r="B285" t="str">
            <v>Hidrante Londres 4" extremo liso</v>
          </cell>
          <cell r="C285" t="str">
            <v>und</v>
          </cell>
          <cell r="D285">
            <v>2188920</v>
          </cell>
        </row>
        <row r="286">
          <cell r="A286">
            <v>285</v>
          </cell>
          <cell r="B286" t="str">
            <v>Hidrante Londres 6" extremo liso</v>
          </cell>
          <cell r="C286" t="str">
            <v>und</v>
          </cell>
          <cell r="D286">
            <v>2241120</v>
          </cell>
        </row>
        <row r="287">
          <cell r="A287">
            <v>286</v>
          </cell>
          <cell r="B287" t="str">
            <v>Hidrante roma 4" extremo liso</v>
          </cell>
          <cell r="C287" t="str">
            <v>und</v>
          </cell>
          <cell r="D287">
            <v>2233000</v>
          </cell>
        </row>
        <row r="288">
          <cell r="A288">
            <v>287</v>
          </cell>
          <cell r="B288" t="str">
            <v>Hidrante roma 6" extremo liso</v>
          </cell>
          <cell r="C288" t="str">
            <v>und</v>
          </cell>
          <cell r="D288">
            <v>2679600</v>
          </cell>
        </row>
        <row r="289">
          <cell r="A289">
            <v>288</v>
          </cell>
          <cell r="B289" t="str">
            <v>Tubo acued. Pres. PVC  10"  rde 21</v>
          </cell>
          <cell r="C289" t="str">
            <v>ml</v>
          </cell>
          <cell r="D289">
            <v>136851</v>
          </cell>
        </row>
        <row r="290">
          <cell r="A290">
            <v>289</v>
          </cell>
          <cell r="B290" t="str">
            <v>Tubo acued. Pres. PVC  10"  rde 26</v>
          </cell>
          <cell r="C290" t="str">
            <v>ml</v>
          </cell>
          <cell r="D290">
            <v>111232.4</v>
          </cell>
        </row>
        <row r="291">
          <cell r="A291">
            <v>290</v>
          </cell>
          <cell r="B291" t="str">
            <v>Tubo acued. Pres. PVC  10"  rde 32.5</v>
          </cell>
          <cell r="C291" t="str">
            <v>ml</v>
          </cell>
          <cell r="D291">
            <v>91158.6</v>
          </cell>
        </row>
        <row r="292">
          <cell r="A292">
            <v>291</v>
          </cell>
          <cell r="B292" t="str">
            <v>Tubo acued. Pres. PVC  10"  rde 41</v>
          </cell>
          <cell r="C292" t="str">
            <v>ml</v>
          </cell>
          <cell r="D292">
            <v>72936.160000000003</v>
          </cell>
        </row>
        <row r="293">
          <cell r="A293">
            <v>292</v>
          </cell>
          <cell r="B293" t="str">
            <v>Tubo acued. Pres. PVC  12"  rde 21 Unión mecánica</v>
          </cell>
          <cell r="C293" t="str">
            <v>ml</v>
          </cell>
          <cell r="D293">
            <v>192485.76000000001</v>
          </cell>
        </row>
        <row r="294">
          <cell r="A294">
            <v>293</v>
          </cell>
          <cell r="B294" t="str">
            <v>Tubo acued. Pres. PVC  12"  rde 26</v>
          </cell>
          <cell r="C294" t="str">
            <v>ml</v>
          </cell>
          <cell r="D294">
            <v>156903.92000000001</v>
          </cell>
        </row>
        <row r="295">
          <cell r="A295">
            <v>294</v>
          </cell>
          <cell r="B295" t="str">
            <v>Tubo acued. Pres. PVC  12"  rde 32.5</v>
          </cell>
          <cell r="C295" t="str">
            <v>ml</v>
          </cell>
          <cell r="D295">
            <v>127667.28</v>
          </cell>
        </row>
        <row r="296">
          <cell r="A296">
            <v>295</v>
          </cell>
          <cell r="B296" t="str">
            <v>Tubo acued. Pres. PVC  12"  rde 41</v>
          </cell>
          <cell r="C296" t="str">
            <v>ml</v>
          </cell>
          <cell r="D296">
            <v>103296.84</v>
          </cell>
        </row>
        <row r="297">
          <cell r="A297">
            <v>296</v>
          </cell>
          <cell r="B297" t="str">
            <v>Tubo acued. Pres. PVC  2 1/2"  rde 21</v>
          </cell>
          <cell r="C297" t="str">
            <v>ml</v>
          </cell>
          <cell r="D297">
            <v>10741.6</v>
          </cell>
        </row>
        <row r="298">
          <cell r="A298">
            <v>297</v>
          </cell>
          <cell r="B298" t="str">
            <v>Tubo acued. Pres. PVC  2 1/2"  rde 26</v>
          </cell>
          <cell r="C298" t="str">
            <v>ml</v>
          </cell>
          <cell r="D298">
            <v>8653.6</v>
          </cell>
        </row>
        <row r="299">
          <cell r="A299">
            <v>298</v>
          </cell>
          <cell r="B299" t="str">
            <v>Tubo acued. Pres. PVC  2"  rde 21</v>
          </cell>
          <cell r="C299" t="str">
            <v>ml</v>
          </cell>
          <cell r="D299">
            <v>7109.64</v>
          </cell>
        </row>
        <row r="300">
          <cell r="A300">
            <v>299</v>
          </cell>
          <cell r="B300" t="str">
            <v>Tubo acued. Pres. PVC  2"  rde 26</v>
          </cell>
          <cell r="C300" t="str">
            <v>ml</v>
          </cell>
          <cell r="D300">
            <v>6035.48</v>
          </cell>
        </row>
        <row r="301">
          <cell r="A301">
            <v>300</v>
          </cell>
          <cell r="B301" t="str">
            <v>Tubo acued. Pres. PVC  3"  rde 21 unión mecánica</v>
          </cell>
          <cell r="C301" t="str">
            <v>ml</v>
          </cell>
          <cell r="D301">
            <v>14568.44</v>
          </cell>
        </row>
        <row r="302">
          <cell r="A302">
            <v>301</v>
          </cell>
          <cell r="B302" t="str">
            <v>Tubo acued. Pres. PVC  3"  rde 26</v>
          </cell>
          <cell r="C302" t="str">
            <v>ml</v>
          </cell>
          <cell r="D302">
            <v>11952</v>
          </cell>
        </row>
        <row r="303">
          <cell r="A303">
            <v>302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303</v>
          </cell>
          <cell r="B304" t="str">
            <v>Tubo acued. Pres. PVC  4"  rde 21 unión mecánica</v>
          </cell>
          <cell r="C304" t="str">
            <v>ml</v>
          </cell>
          <cell r="D304">
            <v>24038.68</v>
          </cell>
        </row>
        <row r="305">
          <cell r="A305">
            <v>304</v>
          </cell>
          <cell r="B305" t="str">
            <v>Tubo acued. Pres. PVC  4"  rde 26</v>
          </cell>
          <cell r="C305" t="str">
            <v>ml</v>
          </cell>
          <cell r="D305">
            <v>19725.8</v>
          </cell>
        </row>
        <row r="306">
          <cell r="A306">
            <v>305</v>
          </cell>
          <cell r="B306" t="str">
            <v>Tubo acued. Pres. PVC  4"  rde 32.5</v>
          </cell>
          <cell r="C306" t="str">
            <v>ml</v>
          </cell>
          <cell r="D306">
            <v>16466.2</v>
          </cell>
        </row>
        <row r="307">
          <cell r="A307">
            <v>306</v>
          </cell>
          <cell r="B307" t="str">
            <v>Tubo acued. Pres. PVC  4"  rde 41</v>
          </cell>
          <cell r="C307" t="str">
            <v>ml</v>
          </cell>
          <cell r="D307">
            <v>13806.32</v>
          </cell>
        </row>
        <row r="308">
          <cell r="A308">
            <v>307</v>
          </cell>
          <cell r="B308" t="str">
            <v>Tubo acued. Pres. PVC  6"  rde 21 unión mecánica</v>
          </cell>
          <cell r="C308" t="str">
            <v>ml</v>
          </cell>
          <cell r="D308">
            <v>52177.96</v>
          </cell>
        </row>
        <row r="309">
          <cell r="A309">
            <v>308</v>
          </cell>
          <cell r="B309" t="str">
            <v>Tubo acued. Pres. PVC  6"  rde 26</v>
          </cell>
          <cell r="C309" t="str">
            <v>ml</v>
          </cell>
          <cell r="D309">
            <v>42734.400000000001</v>
          </cell>
        </row>
        <row r="310">
          <cell r="A310">
            <v>309</v>
          </cell>
          <cell r="B310" t="str">
            <v>Tubo acued. Pres. PVC  6"  rde 32.5</v>
          </cell>
          <cell r="C310" t="str">
            <v>ml</v>
          </cell>
          <cell r="D310">
            <v>34295.4</v>
          </cell>
        </row>
        <row r="311">
          <cell r="A311">
            <v>310</v>
          </cell>
          <cell r="B311" t="str">
            <v>Tubo acued. Pres. PVC  6"  rde 41</v>
          </cell>
          <cell r="C311" t="str">
            <v>ml</v>
          </cell>
          <cell r="D311">
            <v>27932.799999999999</v>
          </cell>
        </row>
        <row r="312">
          <cell r="A312">
            <v>311</v>
          </cell>
          <cell r="B312" t="str">
            <v>Tubo acued. Pres. PVC  8"  rde 21 unión mecánica</v>
          </cell>
          <cell r="C312" t="str">
            <v>ml</v>
          </cell>
          <cell r="D312">
            <v>88434.92</v>
          </cell>
        </row>
        <row r="313">
          <cell r="A313">
            <v>312</v>
          </cell>
          <cell r="B313" t="str">
            <v>Tubo acued. Pres. PVC  8"  rde 26</v>
          </cell>
          <cell r="C313" t="str">
            <v>ml</v>
          </cell>
          <cell r="D313">
            <v>72703</v>
          </cell>
        </row>
        <row r="314">
          <cell r="A314">
            <v>313</v>
          </cell>
          <cell r="B314" t="str">
            <v>Tubo acued. Pres. PVC  8"  rde 32.5</v>
          </cell>
          <cell r="C314" t="str">
            <v>ml</v>
          </cell>
          <cell r="D314">
            <v>58009.279999999999</v>
          </cell>
        </row>
        <row r="315">
          <cell r="A315">
            <v>314</v>
          </cell>
          <cell r="B315" t="str">
            <v>Tubo acued. Pres. PVC  8"  rde 41</v>
          </cell>
          <cell r="C315" t="str">
            <v>ml</v>
          </cell>
          <cell r="D315">
            <v>47179.519999999997</v>
          </cell>
        </row>
        <row r="316">
          <cell r="A316">
            <v>315</v>
          </cell>
          <cell r="B316" t="str">
            <v>Tubo alcantarill.gris  6"</v>
          </cell>
          <cell r="C316" t="str">
            <v>ml</v>
          </cell>
          <cell r="D316">
            <v>7428</v>
          </cell>
        </row>
        <row r="317">
          <cell r="A317">
            <v>316</v>
          </cell>
          <cell r="B317" t="str">
            <v>Tubo alcantarill.gris 10"</v>
          </cell>
          <cell r="C317" t="str">
            <v>ml</v>
          </cell>
          <cell r="D317">
            <v>31294.48</v>
          </cell>
        </row>
        <row r="318">
          <cell r="A318">
            <v>317</v>
          </cell>
          <cell r="B318" t="str">
            <v>Tubo alcantarill.gris 16"</v>
          </cell>
          <cell r="C318" t="str">
            <v>ml</v>
          </cell>
          <cell r="D318">
            <v>74880.320000000007</v>
          </cell>
        </row>
        <row r="319">
          <cell r="A319">
            <v>318</v>
          </cell>
          <cell r="B319" t="str">
            <v>Tubo alcantarill.gris 20"</v>
          </cell>
          <cell r="C319" t="str">
            <v>ml</v>
          </cell>
          <cell r="D319">
            <v>110838</v>
          </cell>
        </row>
        <row r="320">
          <cell r="A320">
            <v>319</v>
          </cell>
          <cell r="B320" t="str">
            <v>Tubo alcantarill.gris 28"</v>
          </cell>
          <cell r="C320" t="str">
            <v>ml</v>
          </cell>
          <cell r="D320">
            <v>216783.12</v>
          </cell>
        </row>
        <row r="321">
          <cell r="A321">
            <v>320</v>
          </cell>
          <cell r="B321" t="str">
            <v>Tubo alcantarillado PVC novafort  10"</v>
          </cell>
          <cell r="C321" t="str">
            <v>ml</v>
          </cell>
          <cell r="D321">
            <v>46226</v>
          </cell>
        </row>
        <row r="322">
          <cell r="A322">
            <v>321</v>
          </cell>
          <cell r="B322" t="str">
            <v>Tubo alcantarillado PVC novafort  12"</v>
          </cell>
          <cell r="C322" t="str">
            <v>ml</v>
          </cell>
          <cell r="D322">
            <v>65543</v>
          </cell>
        </row>
        <row r="323">
          <cell r="A323">
            <v>322</v>
          </cell>
          <cell r="B323" t="str">
            <v>Tubo alcantarillado PVC novafort  16"</v>
          </cell>
          <cell r="C323" t="str">
            <v>ml</v>
          </cell>
          <cell r="D323">
            <v>135096</v>
          </cell>
        </row>
        <row r="324">
          <cell r="A324">
            <v>323</v>
          </cell>
          <cell r="B324" t="str">
            <v>Tubo alcantarillado PVC novafort  18"</v>
          </cell>
          <cell r="C324" t="str">
            <v>ml</v>
          </cell>
          <cell r="D324">
            <v>161972</v>
          </cell>
        </row>
        <row r="325">
          <cell r="A325">
            <v>324</v>
          </cell>
          <cell r="B325" t="str">
            <v>Tubo alcantarillado PVC novafort  40"</v>
          </cell>
          <cell r="C325" t="str">
            <v>ml</v>
          </cell>
          <cell r="D325">
            <v>761107</v>
          </cell>
        </row>
        <row r="326">
          <cell r="A326">
            <v>325</v>
          </cell>
          <cell r="B326" t="str">
            <v>Tubo alcantarillado PVC novafort  4"</v>
          </cell>
          <cell r="C326" t="str">
            <v>ml</v>
          </cell>
          <cell r="D326">
            <v>11837</v>
          </cell>
        </row>
        <row r="327">
          <cell r="A327">
            <v>326</v>
          </cell>
          <cell r="B327" t="str">
            <v>Tubo alcantarillado PVC novafort  6"</v>
          </cell>
          <cell r="C327" t="str">
            <v>ml</v>
          </cell>
          <cell r="D327">
            <v>21106</v>
          </cell>
        </row>
        <row r="328">
          <cell r="A328">
            <v>327</v>
          </cell>
          <cell r="B328" t="str">
            <v>Tubo alcantarillado PVC novafort  8"</v>
          </cell>
          <cell r="C328" t="str">
            <v>ml</v>
          </cell>
          <cell r="D328">
            <v>31424</v>
          </cell>
        </row>
        <row r="329">
          <cell r="A329">
            <v>328</v>
          </cell>
          <cell r="B329" t="str">
            <v>Tubo alcantarillado w-reten pavco 10"</v>
          </cell>
          <cell r="C329" t="str">
            <v>ml</v>
          </cell>
          <cell r="D329">
            <v>100099</v>
          </cell>
        </row>
        <row r="330">
          <cell r="A330">
            <v>329</v>
          </cell>
          <cell r="B330" t="str">
            <v>Tubo alcantarillado w-reten pavco 12"</v>
          </cell>
          <cell r="C330" t="str">
            <v>ml</v>
          </cell>
          <cell r="D330">
            <v>142781</v>
          </cell>
        </row>
        <row r="331">
          <cell r="A331">
            <v>330</v>
          </cell>
          <cell r="B331" t="str">
            <v>Tubo alcantarillado w-reten pavco 4"</v>
          </cell>
          <cell r="C331" t="str">
            <v>ml</v>
          </cell>
          <cell r="D331">
            <v>20310</v>
          </cell>
        </row>
        <row r="332">
          <cell r="A332">
            <v>331</v>
          </cell>
          <cell r="B332" t="str">
            <v>Tubo alcantarillado w-reten pavco 6"</v>
          </cell>
          <cell r="C332" t="str">
            <v>ml</v>
          </cell>
          <cell r="D332">
            <v>37042</v>
          </cell>
        </row>
        <row r="333">
          <cell r="A333">
            <v>332</v>
          </cell>
          <cell r="B333" t="str">
            <v>Tubo alcantarillado w-reten pavco 8"</v>
          </cell>
          <cell r="C333" t="str">
            <v>ml</v>
          </cell>
          <cell r="D333">
            <v>63837</v>
          </cell>
        </row>
        <row r="334">
          <cell r="A334">
            <v>333</v>
          </cell>
          <cell r="B334" t="str">
            <v>Tubo clase I concreto reforzado 24"       (60cm)</v>
          </cell>
          <cell r="C334" t="str">
            <v>ml</v>
          </cell>
          <cell r="D334">
            <v>155857.60000000001</v>
          </cell>
        </row>
        <row r="335">
          <cell r="A335">
            <v>334</v>
          </cell>
          <cell r="B335" t="str">
            <v>Tubo clase I concreto reforzado 27"       (70cm)</v>
          </cell>
          <cell r="C335" t="str">
            <v>ml</v>
          </cell>
          <cell r="D335">
            <v>189822.4</v>
          </cell>
        </row>
        <row r="336">
          <cell r="A336">
            <v>335</v>
          </cell>
          <cell r="B336" t="str">
            <v>Tubo clase I concreto reforzado 30"       (80cm)</v>
          </cell>
          <cell r="C336" t="str">
            <v>ml</v>
          </cell>
          <cell r="D336">
            <v>237150.4</v>
          </cell>
        </row>
        <row r="337">
          <cell r="A337">
            <v>336</v>
          </cell>
          <cell r="B337" t="str">
            <v>Tubo clase I concreto reforzado 36"       (90cm)</v>
          </cell>
          <cell r="C337" t="str">
            <v>ml</v>
          </cell>
          <cell r="D337">
            <v>298444.79999999999</v>
          </cell>
        </row>
        <row r="338">
          <cell r="A338">
            <v>337</v>
          </cell>
          <cell r="B338" t="str">
            <v>Tubo clase I concreto reforzado 40"       (100cm)</v>
          </cell>
          <cell r="C338" t="str">
            <v>ml</v>
          </cell>
          <cell r="D338">
            <v>373288</v>
          </cell>
        </row>
        <row r="339">
          <cell r="A339">
            <v>338</v>
          </cell>
          <cell r="B339" t="str">
            <v>Tubo clase I concreto reforzado 44"       (110cm)</v>
          </cell>
          <cell r="C339" t="str">
            <v>ml</v>
          </cell>
          <cell r="D339">
            <v>420430.4</v>
          </cell>
        </row>
        <row r="340">
          <cell r="A340">
            <v>339</v>
          </cell>
          <cell r="B340" t="str">
            <v>Tubo clase I concreto reforzado 48"       (120cm)</v>
          </cell>
          <cell r="C340" t="str">
            <v>ml</v>
          </cell>
          <cell r="D340">
            <v>490169.59999999998</v>
          </cell>
        </row>
        <row r="341">
          <cell r="A341">
            <v>340</v>
          </cell>
          <cell r="B341" t="str">
            <v>Tubo clase I concreto reforzado 52"       (130cm)</v>
          </cell>
          <cell r="C341" t="str">
            <v>ml</v>
          </cell>
          <cell r="D341">
            <v>543204.80000000005</v>
          </cell>
        </row>
        <row r="342">
          <cell r="A342">
            <v>341</v>
          </cell>
          <cell r="B342" t="str">
            <v>Tubo clase I concreto reforzado 56"       (140cm)</v>
          </cell>
          <cell r="C342" t="str">
            <v>ml</v>
          </cell>
          <cell r="D342">
            <v>610206.4</v>
          </cell>
        </row>
        <row r="343">
          <cell r="A343">
            <v>342</v>
          </cell>
          <cell r="B343" t="str">
            <v>Tubo clase I concreto reforzado 60"       (150cm)</v>
          </cell>
          <cell r="C343" t="str">
            <v>ml</v>
          </cell>
          <cell r="D343">
            <v>676976</v>
          </cell>
        </row>
        <row r="344">
          <cell r="A344">
            <v>343</v>
          </cell>
          <cell r="B344" t="str">
            <v>Tubo clase I concreto reforzado 64"       (160cm)</v>
          </cell>
          <cell r="C344" t="str">
            <v>ml</v>
          </cell>
          <cell r="D344">
            <v>766249.6</v>
          </cell>
        </row>
        <row r="345">
          <cell r="A345">
            <v>344</v>
          </cell>
          <cell r="B345" t="str">
            <v>Tubo clase I concreto reforzado 68"       (170cm)</v>
          </cell>
          <cell r="C345" t="str">
            <v>ml</v>
          </cell>
          <cell r="D345">
            <v>865777.6</v>
          </cell>
        </row>
        <row r="346">
          <cell r="A346">
            <v>345</v>
          </cell>
          <cell r="B346" t="str">
            <v>Tubo clase I concreto reforzado 72"       (180cm)</v>
          </cell>
          <cell r="C346" t="str">
            <v>ml</v>
          </cell>
          <cell r="D346">
            <v>977044.8</v>
          </cell>
        </row>
        <row r="347">
          <cell r="A347">
            <v>346</v>
          </cell>
          <cell r="B347" t="str">
            <v>Tubo clase I concreto reforzado 80"       (200cm)</v>
          </cell>
          <cell r="C347" t="str">
            <v>ml</v>
          </cell>
          <cell r="D347">
            <v>1228764.8</v>
          </cell>
        </row>
        <row r="348">
          <cell r="A348">
            <v>347</v>
          </cell>
          <cell r="B348" t="str">
            <v>Tubo clase I concreto reforzado 86"       (215cm)</v>
          </cell>
          <cell r="C348" t="str">
            <v>ml</v>
          </cell>
          <cell r="D348">
            <v>1386710.4</v>
          </cell>
        </row>
        <row r="349">
          <cell r="A349">
            <v>348</v>
          </cell>
          <cell r="B349" t="str">
            <v>Tubo clase I concreto reforzado 92"       (230cm)</v>
          </cell>
          <cell r="C349" t="str">
            <v>ml</v>
          </cell>
          <cell r="D349">
            <v>1560803.2</v>
          </cell>
        </row>
        <row r="350">
          <cell r="A350">
            <v>349</v>
          </cell>
          <cell r="B350" t="str">
            <v>Tubo clase I concreto sin refuerzo 10"    (25cm)</v>
          </cell>
          <cell r="C350" t="str">
            <v>ml</v>
          </cell>
          <cell r="D350">
            <v>22179.199999999997</v>
          </cell>
        </row>
        <row r="351">
          <cell r="A351">
            <v>350</v>
          </cell>
          <cell r="B351" t="str">
            <v>Tubo clase I concreto sin refuerzo 12"    (30cm)</v>
          </cell>
          <cell r="C351" t="str">
            <v>ml</v>
          </cell>
          <cell r="D351">
            <v>26355.200000000001</v>
          </cell>
        </row>
        <row r="352">
          <cell r="A352">
            <v>351</v>
          </cell>
          <cell r="B352" t="str">
            <v>Tubo clase I concreto sin refuerzo 14"    (35cm)</v>
          </cell>
          <cell r="C352" t="str">
            <v>ml</v>
          </cell>
          <cell r="D352">
            <v>33222.400000000001</v>
          </cell>
        </row>
        <row r="353">
          <cell r="A353">
            <v>352</v>
          </cell>
          <cell r="B353" t="str">
            <v>Tubo clase I concreto sin refuerzo 16"  (40cm)</v>
          </cell>
          <cell r="C353" t="str">
            <v>ml</v>
          </cell>
          <cell r="D353">
            <v>43616</v>
          </cell>
        </row>
        <row r="354">
          <cell r="A354">
            <v>353</v>
          </cell>
          <cell r="B354" t="str">
            <v>Tubo clase I concreto sin refuerzo 18"  (45cm)</v>
          </cell>
          <cell r="C354" t="str">
            <v>ml</v>
          </cell>
          <cell r="D354">
            <v>56886.400000000001</v>
          </cell>
        </row>
        <row r="355">
          <cell r="A355">
            <v>354</v>
          </cell>
          <cell r="B355" t="str">
            <v>Tubo clase I concreto sin refuerzo 20"  (50cm)</v>
          </cell>
          <cell r="C355" t="str">
            <v>ml</v>
          </cell>
          <cell r="D355">
            <v>73683.199999999997</v>
          </cell>
        </row>
        <row r="356">
          <cell r="A356">
            <v>355</v>
          </cell>
          <cell r="B356" t="str">
            <v>Tubo clase I concreto sin refuerzo 24"  (60cm)</v>
          </cell>
          <cell r="C356" t="str">
            <v>ml</v>
          </cell>
          <cell r="D356">
            <v>108668.8</v>
          </cell>
        </row>
        <row r="357">
          <cell r="A357">
            <v>356</v>
          </cell>
          <cell r="B357" t="str">
            <v>Tubo clase I concreto sin refuerzo 6"    (15cm)</v>
          </cell>
          <cell r="C357" t="str">
            <v>ml</v>
          </cell>
          <cell r="D357">
            <v>10764.8</v>
          </cell>
        </row>
        <row r="358">
          <cell r="A358">
            <v>357</v>
          </cell>
          <cell r="B358" t="str">
            <v>Tubo clase I concreto sin refuerzo 8"    (20cm)</v>
          </cell>
          <cell r="C358" t="str">
            <v>ml</v>
          </cell>
          <cell r="D358">
            <v>18096</v>
          </cell>
        </row>
        <row r="359">
          <cell r="A359">
            <v>358</v>
          </cell>
          <cell r="B359" t="str">
            <v>Tubo clase II concreto reforzado 24"      (60cm)</v>
          </cell>
          <cell r="C359" t="str">
            <v>ml</v>
          </cell>
          <cell r="D359">
            <v>155857.60000000001</v>
          </cell>
        </row>
        <row r="360">
          <cell r="A360">
            <v>359</v>
          </cell>
          <cell r="B360" t="str">
            <v>Tubo clase II concreto reforzado 28"      (70cm)</v>
          </cell>
          <cell r="C360" t="str">
            <v>ml</v>
          </cell>
          <cell r="D360">
            <v>184713.76</v>
          </cell>
        </row>
        <row r="361">
          <cell r="A361">
            <v>360</v>
          </cell>
          <cell r="B361" t="str">
            <v>Tubo clase II concreto reforzado 30"      (80cm)</v>
          </cell>
          <cell r="C361" t="str">
            <v>ml</v>
          </cell>
          <cell r="D361">
            <v>244156.79999999999</v>
          </cell>
        </row>
        <row r="362">
          <cell r="A362">
            <v>361</v>
          </cell>
          <cell r="B362" t="str">
            <v>Tubo clase II concreto reforzado 36"      (90cm)</v>
          </cell>
          <cell r="C362" t="str">
            <v>ml</v>
          </cell>
          <cell r="D362">
            <v>306564.8</v>
          </cell>
        </row>
        <row r="363">
          <cell r="A363">
            <v>362</v>
          </cell>
          <cell r="B363" t="str">
            <v>Tubo clase II concreto reforzado 40"      (100cm)</v>
          </cell>
          <cell r="C363" t="str">
            <v>ml</v>
          </cell>
          <cell r="D363">
            <v>383588.8</v>
          </cell>
        </row>
        <row r="364">
          <cell r="A364">
            <v>363</v>
          </cell>
          <cell r="B364" t="str">
            <v>Tubo clase II concreto reforzado 44"      (110cm)</v>
          </cell>
          <cell r="C364" t="str">
            <v>ml</v>
          </cell>
          <cell r="D364">
            <v>429524.8</v>
          </cell>
        </row>
        <row r="365">
          <cell r="A365">
            <v>364</v>
          </cell>
          <cell r="B365" t="str">
            <v>Tubo clase II concreto reforzado 48"      (120cm)</v>
          </cell>
          <cell r="C365" t="str">
            <v>ml</v>
          </cell>
          <cell r="D365">
            <v>503161.59999999998</v>
          </cell>
        </row>
        <row r="366">
          <cell r="A366">
            <v>365</v>
          </cell>
          <cell r="B366" t="str">
            <v>Tubo clase II concreto reforzado 52"      (130cm)</v>
          </cell>
          <cell r="C366" t="str">
            <v>ml</v>
          </cell>
          <cell r="D366">
            <v>558331.19999999995</v>
          </cell>
        </row>
        <row r="367">
          <cell r="A367">
            <v>366</v>
          </cell>
          <cell r="B367" t="str">
            <v>Tubo clase II concreto reforzado 56"      (140cm)</v>
          </cell>
          <cell r="C367" t="str">
            <v>ml</v>
          </cell>
          <cell r="D367">
            <v>619579.19999999995</v>
          </cell>
        </row>
        <row r="368">
          <cell r="A368">
            <v>367</v>
          </cell>
          <cell r="B368" t="str">
            <v>Tubo clase II concreto reforzado 60"      (150cm)</v>
          </cell>
          <cell r="C368" t="str">
            <v>ml</v>
          </cell>
          <cell r="D368">
            <v>691499.2</v>
          </cell>
        </row>
        <row r="369">
          <cell r="A369">
            <v>368</v>
          </cell>
          <cell r="B369" t="str">
            <v>Tubo clase II concreto reforzado 64"      (160cm)</v>
          </cell>
          <cell r="C369" t="str">
            <v>ml</v>
          </cell>
          <cell r="D369">
            <v>786248</v>
          </cell>
        </row>
        <row r="370">
          <cell r="A370">
            <v>369</v>
          </cell>
          <cell r="B370" t="str">
            <v>Tubo clase II concreto reforzado 68"      (170cm)</v>
          </cell>
          <cell r="C370" t="str">
            <v>ml</v>
          </cell>
          <cell r="D370">
            <v>888560</v>
          </cell>
        </row>
        <row r="371">
          <cell r="A371">
            <v>370</v>
          </cell>
          <cell r="B371" t="str">
            <v>Tubo clase II concreto reforzado 72"      (180cm)</v>
          </cell>
          <cell r="C371" t="str">
            <v>ml</v>
          </cell>
          <cell r="D371">
            <v>981963.2</v>
          </cell>
        </row>
        <row r="372">
          <cell r="A372">
            <v>371</v>
          </cell>
          <cell r="B372" t="str">
            <v>Tubo clase II concreto reforzado 80"      (200cm)</v>
          </cell>
          <cell r="C372" t="str">
            <v>ml</v>
          </cell>
          <cell r="D372">
            <v>1234843.2</v>
          </cell>
        </row>
        <row r="373">
          <cell r="A373">
            <v>372</v>
          </cell>
          <cell r="B373" t="str">
            <v>Tubo clase II concreto reforzado 86"      (215cm)</v>
          </cell>
          <cell r="C373" t="str">
            <v>ml</v>
          </cell>
          <cell r="D373">
            <v>1410188.7999999998</v>
          </cell>
        </row>
        <row r="374">
          <cell r="A374">
            <v>373</v>
          </cell>
          <cell r="B374" t="str">
            <v>Tubo clase II concreto reforzado 92"      (230cm)</v>
          </cell>
          <cell r="C374" t="str">
            <v>ml</v>
          </cell>
          <cell r="D374">
            <v>1587019.2</v>
          </cell>
        </row>
        <row r="375">
          <cell r="A375">
            <v>374</v>
          </cell>
          <cell r="B375" t="str">
            <v>Tubo clase II concreto sin refuerzo 10"    (25cm)</v>
          </cell>
          <cell r="C375" t="str">
            <v>ml</v>
          </cell>
          <cell r="D375">
            <v>23942.400000000001</v>
          </cell>
        </row>
        <row r="376">
          <cell r="A376">
            <v>375</v>
          </cell>
          <cell r="B376" t="str">
            <v>Tubo clase II concreto sin refuerzo 12"    (30cm)</v>
          </cell>
          <cell r="C376" t="str">
            <v>ml</v>
          </cell>
          <cell r="D376">
            <v>30438.400000000001</v>
          </cell>
        </row>
        <row r="377">
          <cell r="A377">
            <v>376</v>
          </cell>
          <cell r="B377" t="str">
            <v>Tubo clase II concreto sin refuerzo 14"    (35cm)</v>
          </cell>
          <cell r="C377" t="str">
            <v>ml</v>
          </cell>
          <cell r="D377">
            <v>40553.599999999999</v>
          </cell>
        </row>
        <row r="378">
          <cell r="A378">
            <v>377</v>
          </cell>
          <cell r="B378" t="str">
            <v>Tubo clase II concreto sin refuerzo 16"    (40cm)</v>
          </cell>
          <cell r="C378" t="str">
            <v>ml</v>
          </cell>
          <cell r="D378">
            <v>52803.199999999997</v>
          </cell>
        </row>
        <row r="379">
          <cell r="A379">
            <v>378</v>
          </cell>
          <cell r="B379" t="str">
            <v>Tubo clase II concreto sin refuerzo 18"    (45cm)</v>
          </cell>
          <cell r="C379" t="str">
            <v>ml</v>
          </cell>
          <cell r="D379">
            <v>71177.600000000006</v>
          </cell>
        </row>
        <row r="380">
          <cell r="A380">
            <v>379</v>
          </cell>
          <cell r="B380" t="str">
            <v>Tubo clase II concreto sin refuerzo 20"    (50cm)</v>
          </cell>
          <cell r="C380" t="str">
            <v>ml</v>
          </cell>
          <cell r="D380">
            <v>85376</v>
          </cell>
        </row>
        <row r="381">
          <cell r="A381">
            <v>380</v>
          </cell>
          <cell r="B381" t="str">
            <v>Tubo clase II concreto sin refuerzo 24"    (60cm)</v>
          </cell>
          <cell r="C381" t="str">
            <v>ml</v>
          </cell>
          <cell r="D381">
            <v>122867.2</v>
          </cell>
        </row>
        <row r="382">
          <cell r="A382">
            <v>381</v>
          </cell>
          <cell r="B382" t="str">
            <v>Tubo clase II concreto sin refuerzo 6"      (15cm)</v>
          </cell>
          <cell r="C382" t="str">
            <v>ml</v>
          </cell>
          <cell r="D382">
            <v>11043.2</v>
          </cell>
        </row>
        <row r="383">
          <cell r="A383">
            <v>382</v>
          </cell>
          <cell r="B383" t="str">
            <v>Tubo clase II concreto sin refuerzo 8"      (20cm)</v>
          </cell>
          <cell r="C383" t="str">
            <v>ml</v>
          </cell>
          <cell r="D383">
            <v>18652.8</v>
          </cell>
        </row>
        <row r="384">
          <cell r="A384">
            <v>383</v>
          </cell>
          <cell r="B384" t="str">
            <v>Tubo clase III concreto reforzado 24"     (60cm)</v>
          </cell>
          <cell r="C384" t="str">
            <v>ml</v>
          </cell>
          <cell r="D384">
            <v>155857.60000000001</v>
          </cell>
        </row>
        <row r="385">
          <cell r="A385">
            <v>384</v>
          </cell>
          <cell r="B385" t="str">
            <v>Tubo clase III concreto reforzado 27"     (70cm)</v>
          </cell>
          <cell r="C385" t="str">
            <v>ml</v>
          </cell>
          <cell r="D385">
            <v>207686.39999999999</v>
          </cell>
        </row>
        <row r="386">
          <cell r="A386">
            <v>385</v>
          </cell>
          <cell r="B386" t="str">
            <v>Tubo clase III concreto reforzado 30"     (80cm)</v>
          </cell>
          <cell r="C386" t="str">
            <v>ml</v>
          </cell>
          <cell r="D386">
            <v>258772.8</v>
          </cell>
        </row>
        <row r="387">
          <cell r="A387">
            <v>386</v>
          </cell>
          <cell r="B387" t="str">
            <v>Tubo clase III concreto reforzado 36"     (90cm)</v>
          </cell>
          <cell r="C387" t="str">
            <v>ml</v>
          </cell>
          <cell r="D387">
            <v>324382.40000000002</v>
          </cell>
        </row>
        <row r="388">
          <cell r="A388">
            <v>387</v>
          </cell>
          <cell r="B388" t="str">
            <v>Tubo clase III concreto reforzado 40"    (100cm)</v>
          </cell>
          <cell r="C388" t="str">
            <v>ml</v>
          </cell>
          <cell r="D388">
            <v>406835.20000000001</v>
          </cell>
        </row>
        <row r="389">
          <cell r="A389">
            <v>388</v>
          </cell>
          <cell r="B389" t="str">
            <v>Tubo clase III concreto reforzado 44"    (110cm)</v>
          </cell>
          <cell r="C389" t="str">
            <v>ml</v>
          </cell>
          <cell r="D389">
            <v>454952</v>
          </cell>
        </row>
        <row r="390">
          <cell r="A390">
            <v>389</v>
          </cell>
          <cell r="B390" t="str">
            <v>Tubo clase III concreto reforzado 48"    (120cm)</v>
          </cell>
          <cell r="C390" t="str">
            <v>ml</v>
          </cell>
          <cell r="D390">
            <v>533460.80000000005</v>
          </cell>
        </row>
        <row r="391">
          <cell r="A391">
            <v>390</v>
          </cell>
          <cell r="B391" t="str">
            <v>Tubo clase III concreto reforzado 52"    (130cm)</v>
          </cell>
          <cell r="C391" t="str">
            <v>ml</v>
          </cell>
          <cell r="D391">
            <v>591878.40000000002</v>
          </cell>
        </row>
        <row r="392">
          <cell r="A392">
            <v>391</v>
          </cell>
          <cell r="B392" t="str">
            <v>Tubo clase III concreto reforzado 56"   (140cm)</v>
          </cell>
          <cell r="C392" t="str">
            <v>ml</v>
          </cell>
          <cell r="D392">
            <v>655307.19999999995</v>
          </cell>
        </row>
        <row r="393">
          <cell r="A393">
            <v>392</v>
          </cell>
          <cell r="B393" t="str">
            <v>Tubo clase III concreto reforzado 60"   (150cm)</v>
          </cell>
          <cell r="C393" t="str">
            <v>ml</v>
          </cell>
          <cell r="D393">
            <v>782211.2</v>
          </cell>
        </row>
        <row r="394">
          <cell r="A394">
            <v>393</v>
          </cell>
          <cell r="B394" t="str">
            <v>Tubo clase III concreto reforzado 64`` (160cm)</v>
          </cell>
          <cell r="C394" t="str">
            <v>ml</v>
          </cell>
          <cell r="D394">
            <v>822347.2</v>
          </cell>
        </row>
        <row r="395">
          <cell r="A395">
            <v>394</v>
          </cell>
          <cell r="B395" t="str">
            <v>Tubo clase III concreto reforzado 68`` (170cm)</v>
          </cell>
          <cell r="C395" t="str">
            <v>ml</v>
          </cell>
          <cell r="D395">
            <v>930041.6</v>
          </cell>
        </row>
        <row r="396">
          <cell r="A396">
            <v>395</v>
          </cell>
          <cell r="B396" t="str">
            <v>Tubo clase III concreto reforzado 72`` (180cm)</v>
          </cell>
          <cell r="C396" t="str">
            <v>ml</v>
          </cell>
          <cell r="D396">
            <v>1087384</v>
          </cell>
        </row>
        <row r="397">
          <cell r="A397">
            <v>396</v>
          </cell>
          <cell r="B397" t="str">
            <v>Tubo clase III concreto reforzado 80`` (200cm)</v>
          </cell>
          <cell r="C397" t="str">
            <v>ml</v>
          </cell>
          <cell r="D397">
            <v>1290337.6000000001</v>
          </cell>
        </row>
        <row r="398">
          <cell r="A398">
            <v>397</v>
          </cell>
          <cell r="B398" t="str">
            <v>Tubo clase III concreto reforzado 86`` (215cm)</v>
          </cell>
          <cell r="C398" t="str">
            <v>ml</v>
          </cell>
          <cell r="D398">
            <v>1448329.6</v>
          </cell>
        </row>
        <row r="399">
          <cell r="A399">
            <v>398</v>
          </cell>
          <cell r="B399" t="str">
            <v>Tubo clase III concreto reforzado 92`` (230cm)</v>
          </cell>
          <cell r="C399" t="str">
            <v>ml</v>
          </cell>
          <cell r="D399">
            <v>1615508.8</v>
          </cell>
        </row>
        <row r="400">
          <cell r="A400">
            <v>399</v>
          </cell>
          <cell r="B400" t="str">
            <v>Tubo clase IV  concreto reforzado 48`` (120cm)</v>
          </cell>
          <cell r="C400" t="str">
            <v>ml</v>
          </cell>
          <cell r="D400">
            <v>611366.40000000002</v>
          </cell>
        </row>
        <row r="401">
          <cell r="A401">
            <v>400</v>
          </cell>
          <cell r="B401" t="str">
            <v>Tubo clase IV  concreto reforzado 68`` (170cm)</v>
          </cell>
          <cell r="C401" t="str">
            <v>ml</v>
          </cell>
          <cell r="D401">
            <v>1067988.8</v>
          </cell>
        </row>
        <row r="402">
          <cell r="A402">
            <v>401</v>
          </cell>
          <cell r="B402" t="str">
            <v>Tubo clase IV concreto reforzado 24`` (60cm)</v>
          </cell>
          <cell r="C402" t="str">
            <v>ml</v>
          </cell>
          <cell r="D402">
            <v>177108.8</v>
          </cell>
        </row>
        <row r="403">
          <cell r="A403">
            <v>402</v>
          </cell>
          <cell r="B403" t="str">
            <v>Tubo clase IV concreto reforzado 27`` (70cm)</v>
          </cell>
          <cell r="C403" t="str">
            <v>ml</v>
          </cell>
          <cell r="D403">
            <v>236918.39999999999</v>
          </cell>
        </row>
        <row r="404">
          <cell r="A404">
            <v>403</v>
          </cell>
          <cell r="B404" t="str">
            <v>Tubo clase IV concreto reforzado 30`` (80cm)</v>
          </cell>
          <cell r="C404" t="str">
            <v>ml</v>
          </cell>
          <cell r="D404">
            <v>296635.2</v>
          </cell>
        </row>
        <row r="405">
          <cell r="A405">
            <v>404</v>
          </cell>
          <cell r="B405" t="str">
            <v>Tubo clase IV concreto reforzado 36`` (90cm)</v>
          </cell>
          <cell r="C405" t="str">
            <v>ml</v>
          </cell>
          <cell r="D405">
            <v>371988.8</v>
          </cell>
        </row>
        <row r="406">
          <cell r="A406">
            <v>405</v>
          </cell>
          <cell r="B406" t="str">
            <v>Tubo clase IV concreto reforzado 40`` (100cm)</v>
          </cell>
          <cell r="C406" t="str">
            <v>ml</v>
          </cell>
          <cell r="D406">
            <v>465809.6</v>
          </cell>
        </row>
        <row r="407">
          <cell r="A407">
            <v>406</v>
          </cell>
          <cell r="B407" t="str">
            <v>Tubo clase IV concreto reforzado 44`` (110cm)</v>
          </cell>
          <cell r="C407" t="str">
            <v>ml</v>
          </cell>
          <cell r="D407">
            <v>521489.6</v>
          </cell>
        </row>
        <row r="408">
          <cell r="A408">
            <v>407</v>
          </cell>
          <cell r="B408" t="str">
            <v>Tubo clase IV concreto reforzado 52`` (130cm)</v>
          </cell>
          <cell r="C408" t="str">
            <v>ml</v>
          </cell>
          <cell r="D408">
            <v>683843.2</v>
          </cell>
        </row>
        <row r="409">
          <cell r="A409">
            <v>408</v>
          </cell>
          <cell r="B409" t="str">
            <v>Tubo clase IV concreto reforzado 56`` (140cm)</v>
          </cell>
          <cell r="C409" t="str">
            <v>ml</v>
          </cell>
          <cell r="D409">
            <v>724443.2</v>
          </cell>
        </row>
        <row r="410">
          <cell r="A410">
            <v>409</v>
          </cell>
          <cell r="B410" t="str">
            <v>Tubo clase IV concreto reforzado 60`` (150cm)</v>
          </cell>
          <cell r="C410" t="str">
            <v>ml</v>
          </cell>
          <cell r="D410">
            <v>829910.4</v>
          </cell>
        </row>
        <row r="411">
          <cell r="A411">
            <v>410</v>
          </cell>
          <cell r="B411" t="str">
            <v>Tubo clase IV concreto reforzado 64`` (160cm)</v>
          </cell>
          <cell r="C411" t="str">
            <v>ml</v>
          </cell>
          <cell r="D411">
            <v>943544</v>
          </cell>
        </row>
        <row r="412">
          <cell r="A412">
            <v>411</v>
          </cell>
          <cell r="B412" t="str">
            <v>Tubo clase IV concreto reforzado 72`` (180cm)</v>
          </cell>
          <cell r="C412" t="str">
            <v>ml</v>
          </cell>
          <cell r="D412">
            <v>1194057.6000000001</v>
          </cell>
        </row>
        <row r="413">
          <cell r="A413">
            <v>412</v>
          </cell>
          <cell r="B413" t="str">
            <v>Tubo clase IV concreto reforzado 80`` (200cm)</v>
          </cell>
          <cell r="C413" t="str">
            <v>ml</v>
          </cell>
          <cell r="D413">
            <v>1480252.8</v>
          </cell>
        </row>
        <row r="414">
          <cell r="A414">
            <v>413</v>
          </cell>
          <cell r="B414" t="str">
            <v>Tubo clase IV concreto reforzado 86`` (215cm)</v>
          </cell>
          <cell r="C414" t="str">
            <v>ml</v>
          </cell>
          <cell r="D414">
            <v>1777537.6</v>
          </cell>
        </row>
        <row r="415">
          <cell r="A415">
            <v>414</v>
          </cell>
          <cell r="B415" t="str">
            <v>Tubo clase IV concreto reforzado 92`` (230cm)</v>
          </cell>
          <cell r="C415" t="str">
            <v>ml</v>
          </cell>
          <cell r="D415">
            <v>1941190.4</v>
          </cell>
        </row>
        <row r="416">
          <cell r="A416">
            <v>415</v>
          </cell>
          <cell r="B416" t="str">
            <v>Tubo clase única concreto sin refuerzo 27" (70cm)</v>
          </cell>
          <cell r="C416" t="str">
            <v>ml</v>
          </cell>
          <cell r="D416">
            <v>155300.79999999999</v>
          </cell>
        </row>
        <row r="417">
          <cell r="A417">
            <v>416</v>
          </cell>
          <cell r="B417" t="str">
            <v>Tubo clase única concreto sin refuerzo 30" (80cm)</v>
          </cell>
          <cell r="C417" t="str">
            <v>ml</v>
          </cell>
          <cell r="D417">
            <v>194044.79999999999</v>
          </cell>
        </row>
        <row r="418">
          <cell r="A418">
            <v>417</v>
          </cell>
          <cell r="B418" t="str">
            <v>Tubo clase única concreto sin refuerzo 36" (90cm)</v>
          </cell>
          <cell r="C418" t="str">
            <v>ml</v>
          </cell>
          <cell r="D418">
            <v>244156.79999999999</v>
          </cell>
        </row>
        <row r="419">
          <cell r="A419">
            <v>418</v>
          </cell>
          <cell r="B419" t="str">
            <v>Tubo clase única concreto sin refuerzo 40" (100cm)</v>
          </cell>
          <cell r="C419" t="str">
            <v>ml</v>
          </cell>
          <cell r="D419">
            <v>305451.2</v>
          </cell>
        </row>
        <row r="420">
          <cell r="A420">
            <v>419</v>
          </cell>
          <cell r="B420" t="str">
            <v>Bordillo prefabricado A-80</v>
          </cell>
          <cell r="C420" t="str">
            <v>und</v>
          </cell>
          <cell r="D420">
            <v>15168</v>
          </cell>
        </row>
        <row r="421">
          <cell r="A421">
            <v>420</v>
          </cell>
          <cell r="B421" t="str">
            <v>Borde Contenedor de raiz Tipo A (1,00x0,12x0,135 MTRS)</v>
          </cell>
          <cell r="C421" t="str">
            <v>und</v>
          </cell>
          <cell r="D421">
            <v>7000</v>
          </cell>
        </row>
        <row r="422">
          <cell r="A422">
            <v>421</v>
          </cell>
          <cell r="B422" t="str">
            <v>Pieza remate rampa Tipo B A-115</v>
          </cell>
          <cell r="C422" t="str">
            <v>und</v>
          </cell>
          <cell r="D422">
            <v>27259.999999999996</v>
          </cell>
        </row>
        <row r="423">
          <cell r="A423">
            <v>422</v>
          </cell>
          <cell r="B423" t="str">
            <v>Paradero M-10</v>
          </cell>
          <cell r="C423" t="str">
            <v>und</v>
          </cell>
          <cell r="D423">
            <v>11840217.4</v>
          </cell>
        </row>
        <row r="424">
          <cell r="A424">
            <v>423</v>
          </cell>
          <cell r="B424" t="str">
            <v>Marco Rejilla Sumidero SL -150</v>
          </cell>
          <cell r="C424" t="str">
            <v>und</v>
          </cell>
          <cell r="D424">
            <v>88160</v>
          </cell>
        </row>
        <row r="425">
          <cell r="A425">
            <v>424</v>
          </cell>
          <cell r="B425" t="str">
            <v>Marco Rejilla Sumidero SL -200</v>
          </cell>
          <cell r="C425" t="str">
            <v>und</v>
          </cell>
          <cell r="D425">
            <v>95120</v>
          </cell>
        </row>
        <row r="426">
          <cell r="A426">
            <v>425</v>
          </cell>
          <cell r="B426" t="str">
            <v>Marco Rejilla Sumidero SL -250</v>
          </cell>
          <cell r="C426" t="str">
            <v>und</v>
          </cell>
          <cell r="D426">
            <v>261000</v>
          </cell>
        </row>
        <row r="427">
          <cell r="A427">
            <v>426</v>
          </cell>
          <cell r="B427" t="str">
            <v>Tubo cuadrado de 1" cal-20</v>
          </cell>
          <cell r="C427" t="str">
            <v>ml</v>
          </cell>
          <cell r="D427">
            <v>9578.1200000000008</v>
          </cell>
        </row>
        <row r="428">
          <cell r="A428">
            <v>427</v>
          </cell>
          <cell r="B428" t="str">
            <v>Tubo en acero   3"</v>
          </cell>
          <cell r="C428" t="str">
            <v>ml</v>
          </cell>
          <cell r="D428">
            <v>25000</v>
          </cell>
        </row>
        <row r="429">
          <cell r="A429">
            <v>428</v>
          </cell>
          <cell r="B429" t="str">
            <v>Tubo en acero   4"</v>
          </cell>
          <cell r="C429" t="str">
            <v>ml</v>
          </cell>
          <cell r="D429">
            <v>39400</v>
          </cell>
        </row>
        <row r="430">
          <cell r="A430">
            <v>429</v>
          </cell>
          <cell r="B430" t="str">
            <v>Tubo en acero   5"</v>
          </cell>
          <cell r="C430" t="str">
            <v>ml</v>
          </cell>
          <cell r="D430">
            <v>49300</v>
          </cell>
        </row>
        <row r="431">
          <cell r="A431">
            <v>430</v>
          </cell>
          <cell r="B431" t="str">
            <v>Tubo en acero   6"</v>
          </cell>
          <cell r="C431" t="str">
            <v>ml</v>
          </cell>
          <cell r="D431">
            <v>55000</v>
          </cell>
        </row>
        <row r="432">
          <cell r="A432">
            <v>431</v>
          </cell>
          <cell r="B432" t="str">
            <v>Tubo en acero   8"</v>
          </cell>
          <cell r="C432" t="str">
            <v>ml</v>
          </cell>
          <cell r="D432">
            <v>83810</v>
          </cell>
        </row>
        <row r="433">
          <cell r="A433">
            <v>432</v>
          </cell>
          <cell r="B433" t="str">
            <v>Tubo en acero  10"</v>
          </cell>
          <cell r="C433" t="str">
            <v>ml</v>
          </cell>
          <cell r="D433">
            <v>118320</v>
          </cell>
        </row>
        <row r="434">
          <cell r="A434">
            <v>433</v>
          </cell>
          <cell r="B434" t="str">
            <v>Tubo en acero 12"</v>
          </cell>
          <cell r="C434" t="str">
            <v>ml</v>
          </cell>
          <cell r="D434">
            <v>147900</v>
          </cell>
        </row>
        <row r="435">
          <cell r="A435">
            <v>434</v>
          </cell>
          <cell r="B435" t="str">
            <v>Tubo en acero 18"</v>
          </cell>
          <cell r="C435" t="str">
            <v>ml</v>
          </cell>
          <cell r="D435">
            <v>197200</v>
          </cell>
        </row>
        <row r="436">
          <cell r="A436">
            <v>435</v>
          </cell>
          <cell r="B436" t="str">
            <v>Tubo en acero 20"</v>
          </cell>
          <cell r="C436" t="str">
            <v>ml</v>
          </cell>
          <cell r="D436">
            <v>246500</v>
          </cell>
        </row>
        <row r="437">
          <cell r="A437">
            <v>436</v>
          </cell>
          <cell r="B437" t="str">
            <v>Tubo gres 4"</v>
          </cell>
          <cell r="C437" t="str">
            <v>ml</v>
          </cell>
          <cell r="D437">
            <v>5672</v>
          </cell>
        </row>
        <row r="438">
          <cell r="A438">
            <v>437</v>
          </cell>
          <cell r="B438" t="str">
            <v>Tubo gres 6"</v>
          </cell>
          <cell r="C438" t="str">
            <v>ml</v>
          </cell>
          <cell r="D438">
            <v>9771</v>
          </cell>
        </row>
        <row r="439">
          <cell r="A439">
            <v>438</v>
          </cell>
          <cell r="B439" t="str">
            <v>Tubo gres 8"</v>
          </cell>
          <cell r="C439" t="str">
            <v>ml</v>
          </cell>
          <cell r="D439">
            <v>17153</v>
          </cell>
        </row>
        <row r="440">
          <cell r="A440">
            <v>439</v>
          </cell>
          <cell r="B440" t="str">
            <v>Tubo gres 10"</v>
          </cell>
          <cell r="C440" t="str">
            <v>ml</v>
          </cell>
          <cell r="D440">
            <v>21873</v>
          </cell>
        </row>
        <row r="441">
          <cell r="A441">
            <v>440</v>
          </cell>
          <cell r="B441" t="str">
            <v>Tubo gres 12"</v>
          </cell>
          <cell r="C441" t="str">
            <v>ml</v>
          </cell>
          <cell r="D441">
            <v>26950</v>
          </cell>
        </row>
        <row r="442">
          <cell r="A442">
            <v>441</v>
          </cell>
          <cell r="B442" t="str">
            <v>Tubo gres 14"</v>
          </cell>
          <cell r="C442" t="str">
            <v>ml</v>
          </cell>
          <cell r="D442">
            <v>32039</v>
          </cell>
        </row>
        <row r="443">
          <cell r="A443">
            <v>442</v>
          </cell>
          <cell r="B443" t="str">
            <v>Tubo gres drenaje 4"</v>
          </cell>
          <cell r="C443" t="str">
            <v>und</v>
          </cell>
          <cell r="D443">
            <v>6809</v>
          </cell>
        </row>
        <row r="444">
          <cell r="A444">
            <v>443</v>
          </cell>
          <cell r="B444" t="str">
            <v>Tubo rectangular</v>
          </cell>
          <cell r="C444" t="str">
            <v>ml</v>
          </cell>
          <cell r="D444">
            <v>3000</v>
          </cell>
        </row>
        <row r="445">
          <cell r="A445">
            <v>444</v>
          </cell>
          <cell r="B445" t="str">
            <v>Tee Hf ext. Liso junta rápida PVC 10x10 (250x250)</v>
          </cell>
          <cell r="C445" t="str">
            <v>und</v>
          </cell>
          <cell r="D445">
            <v>1131000</v>
          </cell>
        </row>
        <row r="446">
          <cell r="A446">
            <v>445</v>
          </cell>
          <cell r="B446" t="str">
            <v>Tee Hf ext. Liso junta rápida PVC 10x2 (250x50)</v>
          </cell>
          <cell r="C446" t="str">
            <v>und</v>
          </cell>
          <cell r="D446">
            <v>568101</v>
          </cell>
        </row>
        <row r="447">
          <cell r="A447">
            <v>446</v>
          </cell>
          <cell r="B447" t="str">
            <v>Tee Hf ext. Liso junta rápida PVC 10x3 (250x75)</v>
          </cell>
          <cell r="C447" t="str">
            <v>und</v>
          </cell>
          <cell r="D447">
            <v>662360</v>
          </cell>
        </row>
        <row r="448">
          <cell r="A448">
            <v>447</v>
          </cell>
          <cell r="B448" t="str">
            <v>Tee Hf ext. Liso junta rápida PVC 10x4 (250x100)</v>
          </cell>
          <cell r="C448" t="str">
            <v>und</v>
          </cell>
          <cell r="D448">
            <v>679760</v>
          </cell>
        </row>
        <row r="449">
          <cell r="A449">
            <v>448</v>
          </cell>
          <cell r="B449" t="str">
            <v>Tee Hf ext. Liso junta rápida PVC 10x6 (250x150)</v>
          </cell>
          <cell r="C449" t="str">
            <v>und</v>
          </cell>
          <cell r="D449">
            <v>716880</v>
          </cell>
        </row>
        <row r="450">
          <cell r="A450">
            <v>449</v>
          </cell>
          <cell r="B450" t="str">
            <v>Tee Hf ext. Liso junta rápida PVC 10x8 (250x200)</v>
          </cell>
          <cell r="C450" t="str">
            <v>und</v>
          </cell>
          <cell r="D450">
            <v>827080</v>
          </cell>
        </row>
        <row r="451">
          <cell r="A451">
            <v>450</v>
          </cell>
          <cell r="B451" t="str">
            <v>Tee Hf ext. Liso junta rápida PVC 12x10 (300x250)</v>
          </cell>
          <cell r="C451" t="str">
            <v>und</v>
          </cell>
          <cell r="D451">
            <v>1431440</v>
          </cell>
        </row>
        <row r="452">
          <cell r="A452">
            <v>451</v>
          </cell>
          <cell r="B452" t="str">
            <v>Tee Hf ext. Liso junta rápida PVC 12x12 (300x300)</v>
          </cell>
          <cell r="C452" t="str">
            <v>und</v>
          </cell>
          <cell r="D452">
            <v>2064117.6470588234</v>
          </cell>
        </row>
        <row r="453">
          <cell r="A453">
            <v>452</v>
          </cell>
          <cell r="B453" t="str">
            <v>Tee Hf ext. Liso junta rápida PVC 12x2 (300x50)</v>
          </cell>
          <cell r="C453" t="str">
            <v>und</v>
          </cell>
          <cell r="D453">
            <v>757242</v>
          </cell>
        </row>
        <row r="454">
          <cell r="A454">
            <v>453</v>
          </cell>
          <cell r="B454" t="str">
            <v>Tee Hf ext. Liso junta rápida PVC 12x3 (300x75)</v>
          </cell>
          <cell r="C454" t="str">
            <v>und</v>
          </cell>
          <cell r="D454">
            <v>1095492.6829268294</v>
          </cell>
        </row>
        <row r="455">
          <cell r="A455">
            <v>454</v>
          </cell>
          <cell r="B455" t="str">
            <v>Tee Hf ext. Liso junta rápida PVC 12x4 (300x100)</v>
          </cell>
          <cell r="C455" t="str">
            <v>und</v>
          </cell>
          <cell r="D455">
            <v>1122880</v>
          </cell>
        </row>
        <row r="456">
          <cell r="A456">
            <v>455</v>
          </cell>
          <cell r="B456" t="str">
            <v>Tee Hf ext. Liso junta rápida PVC 12x6 (300x150)</v>
          </cell>
          <cell r="C456" t="str">
            <v>und</v>
          </cell>
          <cell r="D456">
            <v>1369365.8536585367</v>
          </cell>
        </row>
        <row r="457">
          <cell r="A457">
            <v>456</v>
          </cell>
          <cell r="B457" t="str">
            <v>Tee Hf ext. Liso junta rápida PVC 12x8 (300x200)</v>
          </cell>
          <cell r="C457" t="str">
            <v>und</v>
          </cell>
          <cell r="D457">
            <v>1510724.0704500978</v>
          </cell>
        </row>
        <row r="458">
          <cell r="A458">
            <v>457</v>
          </cell>
          <cell r="B458" t="str">
            <v>Tee Hf ext. Liso junta rápida PVC 24x10 (600x250)</v>
          </cell>
          <cell r="C458" t="str">
            <v>und</v>
          </cell>
          <cell r="D458">
            <v>5962400</v>
          </cell>
        </row>
        <row r="459">
          <cell r="A459">
            <v>458</v>
          </cell>
          <cell r="B459" t="str">
            <v>Tee Hf ext. Liso junta rápida PVC 24x12 (600x300)</v>
          </cell>
          <cell r="C459" t="str">
            <v>und</v>
          </cell>
          <cell r="D459">
            <v>6106240</v>
          </cell>
        </row>
        <row r="460">
          <cell r="A460">
            <v>459</v>
          </cell>
          <cell r="B460" t="str">
            <v>Tee Hf ext. Liso junta rápida PVC 24x14 (600x350)</v>
          </cell>
          <cell r="C460" t="str">
            <v>und</v>
          </cell>
          <cell r="D460">
            <v>6357960</v>
          </cell>
        </row>
        <row r="461">
          <cell r="A461">
            <v>460</v>
          </cell>
          <cell r="B461" t="str">
            <v>Tee Hf ext. Liso junta rápida PVC 24x16 (600x400)</v>
          </cell>
          <cell r="C461" t="str">
            <v>und</v>
          </cell>
          <cell r="D461">
            <v>7252320</v>
          </cell>
        </row>
        <row r="462">
          <cell r="A462">
            <v>461</v>
          </cell>
          <cell r="B462" t="str">
            <v>Tee Hf ext. Liso junta rápida PVC 24x18 (600x450)</v>
          </cell>
          <cell r="C462" t="str">
            <v>und</v>
          </cell>
          <cell r="D462">
            <v>8121160</v>
          </cell>
        </row>
        <row r="463">
          <cell r="A463">
            <v>462</v>
          </cell>
          <cell r="B463" t="str">
            <v>Tee Hf ext. Liso junta rápida PVC 24x20 (600x500)</v>
          </cell>
          <cell r="C463" t="str">
            <v>und</v>
          </cell>
          <cell r="D463">
            <v>9068880</v>
          </cell>
        </row>
        <row r="464">
          <cell r="A464">
            <v>463</v>
          </cell>
          <cell r="B464" t="str">
            <v>Tee Hf ext. Liso junta rápida PVC 24x24 (600x600)</v>
          </cell>
          <cell r="C464" t="str">
            <v>und</v>
          </cell>
          <cell r="D464">
            <v>9951640</v>
          </cell>
        </row>
        <row r="465">
          <cell r="A465">
            <v>464</v>
          </cell>
          <cell r="B465" t="str">
            <v>Tee Hf ext. Liso junta rápida PVC 24x8 (600x200)</v>
          </cell>
          <cell r="C465" t="str">
            <v>und</v>
          </cell>
          <cell r="D465">
            <v>5447360</v>
          </cell>
        </row>
        <row r="466">
          <cell r="A466">
            <v>465</v>
          </cell>
          <cell r="B466" t="str">
            <v>Tee Hf ext. Liso junta rápida PVC 4x3 (100x75)</v>
          </cell>
          <cell r="C466" t="str">
            <v>und</v>
          </cell>
          <cell r="D466">
            <v>108288</v>
          </cell>
        </row>
        <row r="467">
          <cell r="A467">
            <v>466</v>
          </cell>
          <cell r="B467" t="str">
            <v>Tee Hf ext. Liso junta rápida PVC 4x4 (100x100)</v>
          </cell>
          <cell r="C467" t="str">
            <v>und</v>
          </cell>
          <cell r="D467">
            <v>127600</v>
          </cell>
        </row>
        <row r="468">
          <cell r="A468">
            <v>467</v>
          </cell>
          <cell r="B468" t="str">
            <v>Tee Hf ext. Liso junta rápida PVC 6x2 (150x50)</v>
          </cell>
          <cell r="C468" t="str">
            <v>und</v>
          </cell>
          <cell r="D468">
            <v>135720</v>
          </cell>
        </row>
        <row r="469">
          <cell r="A469">
            <v>468</v>
          </cell>
          <cell r="B469" t="str">
            <v>Tee Hf ext. Liso junta rápida PVC 6x3 (150x75)</v>
          </cell>
          <cell r="C469" t="str">
            <v>und</v>
          </cell>
          <cell r="D469">
            <v>225612</v>
          </cell>
        </row>
        <row r="470">
          <cell r="A470">
            <v>469</v>
          </cell>
          <cell r="B470" t="str">
            <v>Tee Hf ext. Liso junta rápida PVC 6x4 (150x100)</v>
          </cell>
          <cell r="C470" t="str">
            <v>und</v>
          </cell>
          <cell r="D470">
            <v>280720</v>
          </cell>
        </row>
        <row r="471">
          <cell r="A471">
            <v>470</v>
          </cell>
          <cell r="B471" t="str">
            <v>Tee Hf ext. Liso junta rápida PVC 6x6 (150x150)</v>
          </cell>
          <cell r="C471" t="str">
            <v>und</v>
          </cell>
          <cell r="D471">
            <v>184972.44</v>
          </cell>
        </row>
        <row r="472">
          <cell r="A472">
            <v>471</v>
          </cell>
          <cell r="B472" t="str">
            <v>Tee Hf ext. Liso junta rápida PVC 8x2 (200x50)</v>
          </cell>
          <cell r="C472" t="str">
            <v>und</v>
          </cell>
          <cell r="D472">
            <v>388600</v>
          </cell>
        </row>
        <row r="473">
          <cell r="A473">
            <v>472</v>
          </cell>
          <cell r="B473" t="str">
            <v>Tee Hf ext. Liso junta rápida PVC 8x3 (200x75)</v>
          </cell>
          <cell r="C473" t="str">
            <v>und</v>
          </cell>
          <cell r="D473">
            <v>491260</v>
          </cell>
        </row>
        <row r="474">
          <cell r="A474">
            <v>473</v>
          </cell>
          <cell r="B474" t="str">
            <v>Tee Hf ext. Liso junta rápida PVC 8x4 (200x100)</v>
          </cell>
          <cell r="C474" t="str">
            <v>und</v>
          </cell>
          <cell r="D474">
            <v>515082.56880733941</v>
          </cell>
        </row>
        <row r="475">
          <cell r="A475">
            <v>474</v>
          </cell>
          <cell r="B475" t="str">
            <v>Tee Hf ext. Liso junta rápida PVC 8x6 (200x150)</v>
          </cell>
          <cell r="C475" t="str">
            <v>und</v>
          </cell>
          <cell r="D475">
            <v>546303</v>
          </cell>
        </row>
        <row r="476">
          <cell r="A476">
            <v>475</v>
          </cell>
          <cell r="B476" t="str">
            <v>Tee Hf ext. Liso junta rápida PVC 8x8 (200x200)</v>
          </cell>
          <cell r="C476" t="str">
            <v>und</v>
          </cell>
          <cell r="D476">
            <v>607326.92307692301</v>
          </cell>
        </row>
        <row r="477">
          <cell r="A477">
            <v>476</v>
          </cell>
          <cell r="B477" t="str">
            <v>Tapon HD 16" Extremo liso</v>
          </cell>
          <cell r="C477" t="str">
            <v>und</v>
          </cell>
          <cell r="D477">
            <v>792280</v>
          </cell>
        </row>
        <row r="478">
          <cell r="A478">
            <v>477</v>
          </cell>
          <cell r="B478" t="str">
            <v>Tapon HD 14" Extremo liso</v>
          </cell>
          <cell r="C478" t="str">
            <v>und</v>
          </cell>
          <cell r="D478">
            <v>612480</v>
          </cell>
        </row>
        <row r="479">
          <cell r="A479">
            <v>478</v>
          </cell>
          <cell r="B479" t="str">
            <v>Tapon HD 20" Extremo liso</v>
          </cell>
          <cell r="C479" t="str">
            <v>und</v>
          </cell>
          <cell r="D479">
            <v>1421000</v>
          </cell>
        </row>
        <row r="480">
          <cell r="A480">
            <v>479</v>
          </cell>
          <cell r="B480" t="str">
            <v>Tapones HF macho para PVC 4"</v>
          </cell>
          <cell r="C480" t="str">
            <v>und</v>
          </cell>
          <cell r="D480">
            <v>63800</v>
          </cell>
        </row>
        <row r="481">
          <cell r="A481">
            <v>480</v>
          </cell>
          <cell r="B481" t="str">
            <v>Asfalto liquido para riegos de imprimacion (ET 220-05)</v>
          </cell>
          <cell r="C481" t="str">
            <v>lt</v>
          </cell>
          <cell r="D481">
            <v>1563</v>
          </cell>
        </row>
        <row r="482">
          <cell r="A482">
            <v>481</v>
          </cell>
          <cell r="B482" t="str">
            <v>Luminaria  horizontal cerrada sodio de 70 w 208/220v</v>
          </cell>
          <cell r="C482" t="str">
            <v>und</v>
          </cell>
          <cell r="D482">
            <v>157238</v>
          </cell>
        </row>
        <row r="483">
          <cell r="A483">
            <v>482</v>
          </cell>
          <cell r="B483" t="str">
            <v>Luminaria  horizontal cerrada sodio de 250 w 208/220v</v>
          </cell>
          <cell r="C483" t="str">
            <v>und</v>
          </cell>
          <cell r="D483">
            <v>265756</v>
          </cell>
        </row>
        <row r="484">
          <cell r="A484">
            <v>483</v>
          </cell>
          <cell r="B484" t="str">
            <v>Luminaria  horizontal cerrada sodio de 150 w 208/220v</v>
          </cell>
          <cell r="C484" t="str">
            <v>und</v>
          </cell>
          <cell r="D484">
            <v>241802</v>
          </cell>
        </row>
        <row r="485">
          <cell r="A485">
            <v>484</v>
          </cell>
          <cell r="B485" t="str">
            <v>Poste fijación p/ def. Vial  (incluye tornillos)</v>
          </cell>
          <cell r="C485" t="str">
            <v>und</v>
          </cell>
          <cell r="D485">
            <v>68788</v>
          </cell>
        </row>
        <row r="486">
          <cell r="A486">
            <v>485</v>
          </cell>
          <cell r="B486" t="str">
            <v>POSTE HISTÓRICO CON 2 BRAZOS SIN LUM(9m)</v>
          </cell>
          <cell r="C486" t="str">
            <v>und</v>
          </cell>
          <cell r="D486">
            <v>2163385</v>
          </cell>
        </row>
        <row r="487">
          <cell r="A487">
            <v>486</v>
          </cell>
          <cell r="B487" t="str">
            <v>Poste metálico galvanizado. 10. m. incl. 1 brazo</v>
          </cell>
          <cell r="C487" t="str">
            <v>und</v>
          </cell>
          <cell r="D487">
            <v>1216462</v>
          </cell>
        </row>
        <row r="488">
          <cell r="A488">
            <v>487</v>
          </cell>
          <cell r="B488" t="str">
            <v>Poste Metálico Homologado EEB 10.20m</v>
          </cell>
          <cell r="C488" t="str">
            <v>und</v>
          </cell>
          <cell r="D488">
            <v>1176414</v>
          </cell>
        </row>
        <row r="489">
          <cell r="A489">
            <v>488</v>
          </cell>
          <cell r="B489" t="str">
            <v>Poste Metálico Pintado 10 m. Brazo Doble</v>
          </cell>
          <cell r="C489" t="str">
            <v>und</v>
          </cell>
          <cell r="D489">
            <v>1225833</v>
          </cell>
        </row>
        <row r="490">
          <cell r="A490">
            <v>489</v>
          </cell>
          <cell r="B490" t="str">
            <v>Poste Metálico de 10.00 mts de altura, galvanizado en caliente, recto para alumbrado publico, incluye sistema de anclaje</v>
          </cell>
          <cell r="C490" t="str">
            <v>und</v>
          </cell>
          <cell r="D490">
            <v>933987.92</v>
          </cell>
        </row>
        <row r="491">
          <cell r="A491">
            <v>490</v>
          </cell>
          <cell r="B491" t="str">
            <v>Poste Metálico Pintado 12 m. Brazo Doble</v>
          </cell>
          <cell r="C491" t="str">
            <v>und</v>
          </cell>
          <cell r="D491">
            <v>1431518</v>
          </cell>
        </row>
        <row r="492">
          <cell r="A492">
            <v>491</v>
          </cell>
          <cell r="B492" t="str">
            <v>Poste Metálico Pintado 12 m. Brazo Sencillo</v>
          </cell>
          <cell r="C492" t="str">
            <v>und</v>
          </cell>
          <cell r="D492">
            <v>1431518</v>
          </cell>
        </row>
        <row r="493">
          <cell r="A493">
            <v>492</v>
          </cell>
          <cell r="B493" t="str">
            <v>Poste Metálico de 9.00 mts de altura, galvanizado en caliente, recto para alumbrado publico, incluye sistema de anclaje</v>
          </cell>
          <cell r="C493" t="str">
            <v>und</v>
          </cell>
          <cell r="D493">
            <v>872995.12</v>
          </cell>
        </row>
        <row r="494">
          <cell r="A494">
            <v>493</v>
          </cell>
          <cell r="B494" t="str">
            <v>Poste Peatonal 6 m. M-130 Brazo Doble 4 mm</v>
          </cell>
          <cell r="C494" t="str">
            <v>und</v>
          </cell>
          <cell r="D494">
            <v>572759</v>
          </cell>
        </row>
        <row r="495">
          <cell r="A495">
            <v>494</v>
          </cell>
          <cell r="B495" t="str">
            <v>Poste Peatonal 6 m. M-130 Brazo Sencillo 4mm</v>
          </cell>
          <cell r="C495" t="str">
            <v>und</v>
          </cell>
          <cell r="D495">
            <v>572759</v>
          </cell>
        </row>
        <row r="496">
          <cell r="A496">
            <v>495</v>
          </cell>
          <cell r="B496" t="str">
            <v>Postes alum. Publico 10mts 1050kg extraref</v>
          </cell>
          <cell r="C496" t="str">
            <v>und</v>
          </cell>
          <cell r="D496">
            <v>614939.19999999995</v>
          </cell>
        </row>
        <row r="497">
          <cell r="A497">
            <v>496</v>
          </cell>
          <cell r="B497" t="str">
            <v>Postes alum. Publico 10mts 510kg línea</v>
          </cell>
          <cell r="C497" t="str">
            <v>und</v>
          </cell>
          <cell r="D497">
            <v>367720</v>
          </cell>
        </row>
        <row r="498">
          <cell r="A498">
            <v>497</v>
          </cell>
          <cell r="B498" t="str">
            <v>Postes alum. Publico 10mts 750kg reforzada</v>
          </cell>
          <cell r="C498" t="str">
            <v>und</v>
          </cell>
          <cell r="D498">
            <v>357929.6</v>
          </cell>
        </row>
        <row r="499">
          <cell r="A499">
            <v>498</v>
          </cell>
          <cell r="B499" t="str">
            <v>Postes alum. Publico 12mts 1050kg extraref</v>
          </cell>
          <cell r="C499" t="str">
            <v>und</v>
          </cell>
          <cell r="D499">
            <v>766992</v>
          </cell>
        </row>
        <row r="500">
          <cell r="A500">
            <v>499</v>
          </cell>
          <cell r="B500" t="str">
            <v>Postes alum. Publico 12mts 510kg línea</v>
          </cell>
          <cell r="C500" t="str">
            <v>und</v>
          </cell>
          <cell r="D500">
            <v>430320</v>
          </cell>
        </row>
        <row r="501">
          <cell r="A501">
            <v>500</v>
          </cell>
          <cell r="B501" t="str">
            <v>Postes alum. Publico 14mts 1050kg extraref</v>
          </cell>
          <cell r="C501" t="str">
            <v>und</v>
          </cell>
          <cell r="D501">
            <v>772560</v>
          </cell>
        </row>
        <row r="502">
          <cell r="A502">
            <v>501</v>
          </cell>
          <cell r="B502" t="str">
            <v>Postes alum. Publico 14mts 1350kg extraref</v>
          </cell>
          <cell r="C502" t="str">
            <v>und</v>
          </cell>
          <cell r="D502">
            <v>931480</v>
          </cell>
        </row>
        <row r="503">
          <cell r="A503">
            <v>502</v>
          </cell>
          <cell r="B503" t="str">
            <v>Postes alum. Publico 14mts 750kg reforzada</v>
          </cell>
          <cell r="C503" t="str">
            <v>und</v>
          </cell>
          <cell r="D503">
            <v>788800</v>
          </cell>
        </row>
        <row r="504">
          <cell r="A504">
            <v>503</v>
          </cell>
          <cell r="B504" t="str">
            <v>Postes alum. Publico 8mts 510kg línea</v>
          </cell>
          <cell r="C504" t="str">
            <v>und</v>
          </cell>
          <cell r="D504">
            <v>184347.2</v>
          </cell>
        </row>
        <row r="505">
          <cell r="A505">
            <v>504</v>
          </cell>
          <cell r="B505" t="str">
            <v>Postes alum. Publico 9mts 510kg línea</v>
          </cell>
          <cell r="C505" t="str">
            <v>und</v>
          </cell>
          <cell r="D505">
            <v>217500</v>
          </cell>
        </row>
        <row r="506">
          <cell r="A506">
            <v>505</v>
          </cell>
          <cell r="B506" t="str">
            <v>Postes inst. Aéreas  9mts 510kg línea</v>
          </cell>
          <cell r="C506" t="str">
            <v>und</v>
          </cell>
          <cell r="D506">
            <v>217500</v>
          </cell>
        </row>
        <row r="507">
          <cell r="A507">
            <v>506</v>
          </cell>
          <cell r="B507" t="str">
            <v>Postes inst. Aéreas 10mts 1050kg extraref</v>
          </cell>
          <cell r="C507" t="str">
            <v>und</v>
          </cell>
          <cell r="D507">
            <v>614939.19999999995</v>
          </cell>
        </row>
        <row r="508">
          <cell r="A508">
            <v>507</v>
          </cell>
          <cell r="B508" t="str">
            <v>Postes inst. Aéreas 10mts 510kg línea</v>
          </cell>
          <cell r="C508" t="str">
            <v>und</v>
          </cell>
          <cell r="D508">
            <v>263737.59999999998</v>
          </cell>
        </row>
        <row r="509">
          <cell r="A509">
            <v>508</v>
          </cell>
          <cell r="B509" t="str">
            <v>Postes inst. Aéreas 10mts 750kg reforzada</v>
          </cell>
          <cell r="C509" t="str">
            <v>und</v>
          </cell>
          <cell r="D509">
            <v>357929.6</v>
          </cell>
        </row>
        <row r="510">
          <cell r="A510">
            <v>509</v>
          </cell>
          <cell r="B510" t="str">
            <v>Postes inst. Aéreas 12mts 1050kg extraref</v>
          </cell>
          <cell r="C510" t="str">
            <v>und</v>
          </cell>
          <cell r="D510">
            <v>766992</v>
          </cell>
        </row>
        <row r="511">
          <cell r="A511">
            <v>510</v>
          </cell>
          <cell r="B511" t="str">
            <v>Postes inst. Aéreas 12mts 510kg línea</v>
          </cell>
          <cell r="C511" t="str">
            <v>und</v>
          </cell>
          <cell r="D511">
            <v>348000</v>
          </cell>
        </row>
        <row r="512">
          <cell r="A512">
            <v>511</v>
          </cell>
          <cell r="B512" t="str">
            <v>Postes inst. Aéreas 12mts 750kg reforzada</v>
          </cell>
          <cell r="C512" t="str">
            <v>und</v>
          </cell>
          <cell r="D512">
            <v>609473.28000000003</v>
          </cell>
        </row>
        <row r="513">
          <cell r="A513">
            <v>512</v>
          </cell>
          <cell r="B513" t="str">
            <v>Postes inst. Aéreas 14mts 1050kg extraref</v>
          </cell>
          <cell r="C513" t="str">
            <v>und</v>
          </cell>
          <cell r="D513">
            <v>772560</v>
          </cell>
        </row>
        <row r="514">
          <cell r="A514">
            <v>513</v>
          </cell>
          <cell r="B514" t="str">
            <v>Postes inst. Aéreas 14mts 1350kg extraref</v>
          </cell>
          <cell r="C514" t="str">
            <v>und</v>
          </cell>
          <cell r="D514">
            <v>931480</v>
          </cell>
        </row>
        <row r="515">
          <cell r="A515">
            <v>514</v>
          </cell>
          <cell r="B515" t="str">
            <v>Postes inst. Aéreas 14mts 750kg reforzada</v>
          </cell>
          <cell r="C515" t="str">
            <v>und</v>
          </cell>
          <cell r="D515">
            <v>619440</v>
          </cell>
        </row>
        <row r="516">
          <cell r="A516">
            <v>515</v>
          </cell>
          <cell r="B516" t="str">
            <v>Postes inst. Aéreas 8mts 1050kg extraref</v>
          </cell>
          <cell r="C516" t="str">
            <v>und</v>
          </cell>
          <cell r="D516">
            <v>351201.6</v>
          </cell>
        </row>
        <row r="517">
          <cell r="A517">
            <v>516</v>
          </cell>
          <cell r="B517" t="str">
            <v>Postes inst. Aéreas 8mts 510kg línea</v>
          </cell>
          <cell r="C517" t="str">
            <v>und</v>
          </cell>
          <cell r="D517">
            <v>184347.2</v>
          </cell>
        </row>
        <row r="518">
          <cell r="A518">
            <v>517</v>
          </cell>
          <cell r="B518" t="str">
            <v>Postes inst. Aéreas 8mts 750kg reforzada</v>
          </cell>
          <cell r="C518" t="str">
            <v>und</v>
          </cell>
          <cell r="D518">
            <v>192420.8</v>
          </cell>
        </row>
        <row r="519">
          <cell r="A519">
            <v>518</v>
          </cell>
          <cell r="B519" t="str">
            <v>Ladrillo  6X6X26 adoquín en arcilla natural</v>
          </cell>
          <cell r="C519" t="str">
            <v>m2</v>
          </cell>
          <cell r="D519">
            <v>0</v>
          </cell>
        </row>
        <row r="520">
          <cell r="A520">
            <v>519</v>
          </cell>
          <cell r="B520" t="str">
            <v>Ladrillo  6X6X26 adoquín en arcilla natural</v>
          </cell>
          <cell r="C520" t="str">
            <v>und</v>
          </cell>
          <cell r="D520">
            <v>0</v>
          </cell>
        </row>
        <row r="521">
          <cell r="A521">
            <v>520</v>
          </cell>
          <cell r="B521" t="str">
            <v>Borde separador verde A170</v>
          </cell>
          <cell r="C521" t="str">
            <v>ml</v>
          </cell>
          <cell r="D521">
            <v>88875</v>
          </cell>
        </row>
        <row r="522">
          <cell r="A522">
            <v>521</v>
          </cell>
          <cell r="B522" t="str">
            <v>Pintura acrílica de demarcación</v>
          </cell>
          <cell r="C522" t="str">
            <v>gl</v>
          </cell>
          <cell r="D522">
            <v>52548</v>
          </cell>
        </row>
        <row r="523">
          <cell r="A523">
            <v>522</v>
          </cell>
          <cell r="B523" t="str">
            <v>Resina termoplástica 10 cm  - 2.3 mm</v>
          </cell>
          <cell r="C523" t="str">
            <v>ml</v>
          </cell>
          <cell r="D523">
            <v>1523</v>
          </cell>
        </row>
        <row r="524">
          <cell r="A524">
            <v>523</v>
          </cell>
          <cell r="B524" t="str">
            <v>Resina termoplástica con microesfera  - 2.3 mm</v>
          </cell>
          <cell r="C524" t="str">
            <v>m2</v>
          </cell>
          <cell r="D524">
            <v>9905.4545454545605</v>
          </cell>
        </row>
        <row r="525">
          <cell r="A525">
            <v>524</v>
          </cell>
          <cell r="B525" t="str">
            <v>Esferas reflectivas</v>
          </cell>
          <cell r="C525" t="str">
            <v>Kg.</v>
          </cell>
          <cell r="D525">
            <v>3500</v>
          </cell>
        </row>
        <row r="526">
          <cell r="A526">
            <v>525</v>
          </cell>
          <cell r="B526" t="str">
            <v>Foto celda con base</v>
          </cell>
          <cell r="C526" t="str">
            <v>und</v>
          </cell>
          <cell r="D526">
            <v>16936</v>
          </cell>
        </row>
        <row r="527">
          <cell r="A527">
            <v>526</v>
          </cell>
          <cell r="B527" t="str">
            <v>Bombillo Sodio 150 W</v>
          </cell>
          <cell r="C527" t="str">
            <v>und</v>
          </cell>
          <cell r="D527">
            <v>21170</v>
          </cell>
        </row>
        <row r="528">
          <cell r="A528">
            <v>527</v>
          </cell>
          <cell r="B528" t="str">
            <v>Bombillo Sodio 250 W</v>
          </cell>
          <cell r="C528" t="str">
            <v>und</v>
          </cell>
          <cell r="D528">
            <v>22968</v>
          </cell>
        </row>
        <row r="529">
          <cell r="A529">
            <v>528</v>
          </cell>
          <cell r="B529" t="str">
            <v>Bombillo Sodio 400 W</v>
          </cell>
          <cell r="C529" t="str">
            <v>und</v>
          </cell>
          <cell r="D529">
            <v>36575</v>
          </cell>
        </row>
        <row r="530">
          <cell r="A530">
            <v>529</v>
          </cell>
          <cell r="B530" t="str">
            <v>Bombillo Sodio 70 W</v>
          </cell>
          <cell r="C530" t="str">
            <v>und</v>
          </cell>
          <cell r="D530">
            <v>15080</v>
          </cell>
        </row>
        <row r="531">
          <cell r="A531">
            <v>530</v>
          </cell>
          <cell r="B531" t="str">
            <v>Cable de cobre desnudo Nº 4 AWG</v>
          </cell>
          <cell r="C531" t="str">
            <v>ml</v>
          </cell>
          <cell r="D531">
            <v>5087.76</v>
          </cell>
        </row>
        <row r="532">
          <cell r="A532">
            <v>531</v>
          </cell>
          <cell r="B532" t="str">
            <v>tubo Conduit Galvanizado      1/2"</v>
          </cell>
          <cell r="C532" t="str">
            <v>ml</v>
          </cell>
          <cell r="D532">
            <v>16774.759999999998</v>
          </cell>
        </row>
        <row r="533">
          <cell r="A533">
            <v>532</v>
          </cell>
          <cell r="B533" t="str">
            <v>tubo Conduit Galvanizado      3/4"</v>
          </cell>
          <cell r="C533" t="str">
            <v>ml</v>
          </cell>
          <cell r="D533">
            <v>24550.240000000002</v>
          </cell>
        </row>
        <row r="534">
          <cell r="A534">
            <v>533</v>
          </cell>
          <cell r="B534" t="str">
            <v>tubo Conduit Galvanizado     1"</v>
          </cell>
          <cell r="C534" t="str">
            <v>ml</v>
          </cell>
          <cell r="D534">
            <v>34623.68</v>
          </cell>
        </row>
        <row r="535">
          <cell r="A535">
            <v>534</v>
          </cell>
          <cell r="B535" t="str">
            <v>tubo Conduit Galvanizado   1 1/4"</v>
          </cell>
          <cell r="C535" t="str">
            <v>ml</v>
          </cell>
          <cell r="D535">
            <v>0</v>
          </cell>
        </row>
        <row r="536">
          <cell r="A536">
            <v>535</v>
          </cell>
          <cell r="B536" t="str">
            <v>tubo Conduit Galvanizado   1 1/2"</v>
          </cell>
          <cell r="C536" t="str">
            <v>ml</v>
          </cell>
          <cell r="D536">
            <v>5093.9466666666667</v>
          </cell>
        </row>
        <row r="537">
          <cell r="A537">
            <v>536</v>
          </cell>
          <cell r="B537" t="str">
            <v>tubo Conduit Galvanizado      2"</v>
          </cell>
          <cell r="C537" t="str">
            <v>ml</v>
          </cell>
          <cell r="D537">
            <v>4006.4466666666667</v>
          </cell>
        </row>
        <row r="538">
          <cell r="A538">
            <v>537</v>
          </cell>
          <cell r="B538" t="str">
            <v>tubo Conduit para placa 1/2"</v>
          </cell>
          <cell r="C538" t="str">
            <v>ml</v>
          </cell>
          <cell r="D538">
            <v>1953.44</v>
          </cell>
        </row>
        <row r="539">
          <cell r="A539">
            <v>538</v>
          </cell>
          <cell r="B539" t="str">
            <v>tubo Conduit para placa 3/4"</v>
          </cell>
          <cell r="C539" t="str">
            <v>ml</v>
          </cell>
          <cell r="D539">
            <v>2575.1999999999998</v>
          </cell>
        </row>
        <row r="540">
          <cell r="A540">
            <v>539</v>
          </cell>
          <cell r="B540" t="str">
            <v>tubo Conduit para placa 1"</v>
          </cell>
          <cell r="C540" t="str">
            <v>ml</v>
          </cell>
          <cell r="D540">
            <v>3422.9666666666667</v>
          </cell>
        </row>
        <row r="541">
          <cell r="A541">
            <v>540</v>
          </cell>
          <cell r="B541" t="str">
            <v>tubo Conduit para placa 1 1/4"</v>
          </cell>
          <cell r="C541" t="str">
            <v>ml</v>
          </cell>
          <cell r="D541">
            <v>4623.18</v>
          </cell>
        </row>
        <row r="542">
          <cell r="A542">
            <v>541</v>
          </cell>
          <cell r="B542" t="str">
            <v>tubo Conduit para placa 1 1/2"</v>
          </cell>
          <cell r="C542" t="str">
            <v>ml</v>
          </cell>
          <cell r="D542">
            <v>5521.6</v>
          </cell>
        </row>
        <row r="543">
          <cell r="A543">
            <v>542</v>
          </cell>
          <cell r="B543" t="str">
            <v>tubo Conduit para placa 2"</v>
          </cell>
          <cell r="C543" t="str">
            <v>ml</v>
          </cell>
          <cell r="D543">
            <v>7382.4333333333334</v>
          </cell>
        </row>
        <row r="544">
          <cell r="A544">
            <v>543</v>
          </cell>
          <cell r="B544" t="str">
            <v>Varilla Coperweld d=5/8" cobre Longitud 2,44 mts</v>
          </cell>
          <cell r="C544" t="str">
            <v>und</v>
          </cell>
          <cell r="D544">
            <v>100703.08</v>
          </cell>
        </row>
        <row r="545">
          <cell r="A545">
            <v>544</v>
          </cell>
          <cell r="B545" t="str">
            <v>Conector de varilla de puesta a tierra de 5/8"</v>
          </cell>
          <cell r="C545" t="str">
            <v>und</v>
          </cell>
          <cell r="D545">
            <v>3712</v>
          </cell>
        </row>
        <row r="546">
          <cell r="A546">
            <v>545</v>
          </cell>
          <cell r="B546" t="str">
            <v>Conector de tornillo con chaqueta aislante</v>
          </cell>
          <cell r="C546" t="str">
            <v>und</v>
          </cell>
          <cell r="D546">
            <v>6380</v>
          </cell>
        </row>
        <row r="547">
          <cell r="A547">
            <v>546</v>
          </cell>
          <cell r="B547" t="str">
            <v>Caja de derivación de acometidas</v>
          </cell>
          <cell r="C547" t="str">
            <v>und</v>
          </cell>
          <cell r="D547">
            <v>95274.28</v>
          </cell>
        </row>
        <row r="548">
          <cell r="A548">
            <v>547</v>
          </cell>
          <cell r="B548" t="str">
            <v>Cinta de acero inoxidable 3/4"</v>
          </cell>
          <cell r="C548" t="str">
            <v>ml</v>
          </cell>
          <cell r="D548">
            <v>2866.36</v>
          </cell>
        </row>
        <row r="549">
          <cell r="A549">
            <v>548</v>
          </cell>
          <cell r="B549" t="str">
            <v>Hebilla de acero inoxidable 3/4"</v>
          </cell>
          <cell r="C549" t="str">
            <v>und</v>
          </cell>
          <cell r="D549">
            <v>663.52</v>
          </cell>
        </row>
        <row r="550">
          <cell r="A550">
            <v>549</v>
          </cell>
          <cell r="B550" t="str">
            <v>Percha Porta - aislador</v>
          </cell>
          <cell r="C550" t="str">
            <v>und</v>
          </cell>
          <cell r="D550">
            <v>5764.04</v>
          </cell>
        </row>
        <row r="551">
          <cell r="A551">
            <v>550</v>
          </cell>
          <cell r="B551" t="str">
            <v>Grapa de suspensión por cable trenzado de BT</v>
          </cell>
          <cell r="C551" t="str">
            <v>und</v>
          </cell>
          <cell r="D551">
            <v>5220</v>
          </cell>
        </row>
        <row r="552">
          <cell r="A552">
            <v>551</v>
          </cell>
          <cell r="B552" t="str">
            <v>Perno de ojo abierto de 1/2 por 5"</v>
          </cell>
          <cell r="C552" t="str">
            <v>und</v>
          </cell>
          <cell r="D552">
            <v>2712.08</v>
          </cell>
        </row>
        <row r="553">
          <cell r="A553">
            <v>552</v>
          </cell>
          <cell r="B553" t="str">
            <v>Cable de cobre Trensado 3 X 2 + 1 X4 AWG</v>
          </cell>
          <cell r="C553" t="str">
            <v>ml</v>
          </cell>
          <cell r="D553">
            <v>12610.36</v>
          </cell>
        </row>
        <row r="554">
          <cell r="A554">
            <v>553</v>
          </cell>
          <cell r="B554" t="str">
            <v>Grapa de retención para cable trenzado de BT</v>
          </cell>
          <cell r="C554" t="str">
            <v>und</v>
          </cell>
          <cell r="D554">
            <v>18560</v>
          </cell>
        </row>
        <row r="555">
          <cell r="A555">
            <v>554</v>
          </cell>
          <cell r="B555" t="e">
            <v>#N/A</v>
          </cell>
          <cell r="C555" t="e">
            <v>#N/A</v>
          </cell>
          <cell r="D555" t="e">
            <v>#N/A</v>
          </cell>
        </row>
        <row r="556">
          <cell r="A556">
            <v>555</v>
          </cell>
          <cell r="B556" t="e">
            <v>#N/A</v>
          </cell>
          <cell r="C556" t="e">
            <v>#N/A</v>
          </cell>
          <cell r="D556" t="e">
            <v>#N/A</v>
          </cell>
        </row>
        <row r="557">
          <cell r="A557">
            <v>556</v>
          </cell>
          <cell r="B557" t="e">
            <v>#N/A</v>
          </cell>
          <cell r="C557" t="e">
            <v>#N/A</v>
          </cell>
          <cell r="D557" t="e">
            <v>#N/A</v>
          </cell>
        </row>
        <row r="558">
          <cell r="A558">
            <v>557</v>
          </cell>
          <cell r="B558" t="str">
            <v xml:space="preserve">Cable cobre  8 THW  </v>
          </cell>
          <cell r="C558" t="str">
            <v>ml</v>
          </cell>
          <cell r="D558">
            <v>2793.28</v>
          </cell>
        </row>
        <row r="559">
          <cell r="A559">
            <v>558</v>
          </cell>
          <cell r="B559" t="str">
            <v xml:space="preserve">Cable cobre  10 THW </v>
          </cell>
          <cell r="C559" t="str">
            <v>ml</v>
          </cell>
          <cell r="D559">
            <v>1998.68</v>
          </cell>
        </row>
        <row r="560">
          <cell r="A560">
            <v>559</v>
          </cell>
          <cell r="B560" t="str">
            <v xml:space="preserve">Alambre de cobre  aislado 12 THW </v>
          </cell>
          <cell r="C560" t="str">
            <v>ml</v>
          </cell>
          <cell r="D560">
            <v>1469.7199999999998</v>
          </cell>
        </row>
        <row r="561">
          <cell r="A561">
            <v>560</v>
          </cell>
          <cell r="B561" t="str">
            <v xml:space="preserve">Cable cobre  14 THW </v>
          </cell>
          <cell r="C561" t="str">
            <v>ml</v>
          </cell>
          <cell r="D561">
            <v>859.56</v>
          </cell>
        </row>
        <row r="562">
          <cell r="A562">
            <v>561</v>
          </cell>
          <cell r="B562" t="str">
            <v>Cable cobre  1U0 THW</v>
          </cell>
          <cell r="C562" t="str">
            <v>ml</v>
          </cell>
          <cell r="D562">
            <v>16135.6</v>
          </cell>
        </row>
        <row r="563">
          <cell r="A563">
            <v>562</v>
          </cell>
          <cell r="B563" t="str">
            <v>Cable cobre  2U0 THW</v>
          </cell>
          <cell r="C563" t="str">
            <v>ml</v>
          </cell>
          <cell r="D563">
            <v>20177.04</v>
          </cell>
        </row>
        <row r="564">
          <cell r="A564">
            <v>563</v>
          </cell>
          <cell r="B564" t="str">
            <v>Cable cobre  3U0 THW</v>
          </cell>
          <cell r="C564" t="str">
            <v>ml</v>
          </cell>
          <cell r="D564">
            <v>25174</v>
          </cell>
        </row>
        <row r="565">
          <cell r="A565">
            <v>564</v>
          </cell>
          <cell r="B565" t="str">
            <v>Cable cobre  4U0 THW</v>
          </cell>
          <cell r="C565" t="str">
            <v>ml</v>
          </cell>
          <cell r="D565">
            <v>31622.76</v>
          </cell>
        </row>
        <row r="566">
          <cell r="A566">
            <v>565</v>
          </cell>
          <cell r="B566" t="str">
            <v>Cable cobre desnudo AWG 1/0</v>
          </cell>
          <cell r="C566" t="str">
            <v>ml</v>
          </cell>
          <cell r="D566">
            <v>16045</v>
          </cell>
        </row>
        <row r="567">
          <cell r="A567">
            <v>566</v>
          </cell>
          <cell r="B567" t="str">
            <v xml:space="preserve">Cable Encauchetado 2 x 12 SPT </v>
          </cell>
          <cell r="C567" t="str">
            <v>ml</v>
          </cell>
          <cell r="D567">
            <v>1810</v>
          </cell>
        </row>
        <row r="568">
          <cell r="A568">
            <v>567</v>
          </cell>
          <cell r="B568" t="str">
            <v xml:space="preserve">Cable Encauchetado 2 x 16 SPT </v>
          </cell>
          <cell r="C568" t="str">
            <v>ml</v>
          </cell>
          <cell r="D568">
            <v>1140</v>
          </cell>
        </row>
        <row r="569">
          <cell r="A569">
            <v>568</v>
          </cell>
          <cell r="B569" t="str">
            <v>Cable Encauchetado 2 x 8 ST</v>
          </cell>
          <cell r="C569" t="str">
            <v>ml</v>
          </cell>
          <cell r="D569">
            <v>3396</v>
          </cell>
        </row>
        <row r="570">
          <cell r="A570">
            <v>569</v>
          </cell>
          <cell r="B570" t="str">
            <v xml:space="preserve">Cable Encauchetado 3 x 8 ST  </v>
          </cell>
          <cell r="C570" t="str">
            <v>ml</v>
          </cell>
          <cell r="D570">
            <v>4228</v>
          </cell>
        </row>
        <row r="571">
          <cell r="A571">
            <v>570</v>
          </cell>
          <cell r="B571" t="str">
            <v>Estacas y Tacos</v>
          </cell>
          <cell r="C571" t="str">
            <v>gl</v>
          </cell>
          <cell r="D571">
            <v>85</v>
          </cell>
        </row>
        <row r="572">
          <cell r="A572">
            <v>571</v>
          </cell>
          <cell r="B572" t="str">
            <v>Pintura y Cintas</v>
          </cell>
          <cell r="C572" t="str">
            <v>gl</v>
          </cell>
          <cell r="D572">
            <v>45</v>
          </cell>
        </row>
        <row r="573">
          <cell r="A573">
            <v>572</v>
          </cell>
          <cell r="B573" t="str">
            <v>Arandelas de Fijación</v>
          </cell>
          <cell r="C573" t="str">
            <v>und</v>
          </cell>
          <cell r="D573">
            <v>600</v>
          </cell>
        </row>
        <row r="574">
          <cell r="A574">
            <v>573</v>
          </cell>
          <cell r="B574" t="str">
            <v>Clavos Hilti</v>
          </cell>
          <cell r="C574" t="str">
            <v>und</v>
          </cell>
          <cell r="D574">
            <v>850</v>
          </cell>
        </row>
        <row r="575">
          <cell r="A575">
            <v>574</v>
          </cell>
          <cell r="B575" t="str">
            <v>Geodren de 2 1/2 Pul</v>
          </cell>
          <cell r="C575" t="str">
            <v>ml</v>
          </cell>
          <cell r="D575">
            <v>24959</v>
          </cell>
        </row>
        <row r="576">
          <cell r="A576">
            <v>575</v>
          </cell>
          <cell r="B576" t="str">
            <v>Conexiones Transversales</v>
          </cell>
          <cell r="C576" t="str">
            <v>und</v>
          </cell>
          <cell r="D576">
            <v>16531</v>
          </cell>
        </row>
        <row r="577">
          <cell r="A577">
            <v>576</v>
          </cell>
          <cell r="B577" t="str">
            <v>Adoquín en Concreto Vehicular 200mmx100mmx80mm</v>
          </cell>
          <cell r="C577" t="str">
            <v>M2</v>
          </cell>
          <cell r="D577">
            <v>24600</v>
          </cell>
        </row>
        <row r="578">
          <cell r="A578">
            <v>577</v>
          </cell>
          <cell r="B578" t="str">
            <v>Adoquin ecologico</v>
          </cell>
          <cell r="C578" t="str">
            <v>und</v>
          </cell>
          <cell r="D578">
            <v>1019.1</v>
          </cell>
        </row>
        <row r="579">
          <cell r="A579">
            <v>578</v>
          </cell>
          <cell r="B579" t="str">
            <v>Formaleta en madera</v>
          </cell>
          <cell r="C579" t="str">
            <v>ml</v>
          </cell>
          <cell r="D579">
            <v>3428</v>
          </cell>
        </row>
        <row r="580">
          <cell r="A580">
            <v>579</v>
          </cell>
          <cell r="B580" t="str">
            <v>Borde separador alto jardinera</v>
          </cell>
          <cell r="C580" t="str">
            <v>und</v>
          </cell>
          <cell r="D580">
            <v>93000</v>
          </cell>
        </row>
        <row r="581">
          <cell r="A581">
            <v>580</v>
          </cell>
          <cell r="B581" t="str">
            <v xml:space="preserve">Loseta tipo toperol 400x400x60 </v>
          </cell>
          <cell r="C581" t="str">
            <v>und</v>
          </cell>
          <cell r="D581">
            <v>5614.08</v>
          </cell>
        </row>
        <row r="582">
          <cell r="A582">
            <v>581</v>
          </cell>
          <cell r="B582" t="str">
            <v xml:space="preserve">Loseta tipo toperol 400x200x60 </v>
          </cell>
          <cell r="C582" t="str">
            <v>und</v>
          </cell>
          <cell r="D582">
            <v>2936.32</v>
          </cell>
        </row>
        <row r="583">
          <cell r="A583">
            <v>582</v>
          </cell>
          <cell r="B583" t="str">
            <v>Bebedero</v>
          </cell>
          <cell r="C583" t="str">
            <v>und</v>
          </cell>
          <cell r="D583">
            <v>659911</v>
          </cell>
        </row>
        <row r="584">
          <cell r="A584">
            <v>583</v>
          </cell>
          <cell r="B584" t="str">
            <v>Baranda Metálica (Cartilla de Mobiliario Urbano D.A.P.D. Ref.A83)</v>
          </cell>
          <cell r="C584" t="str">
            <v>ml</v>
          </cell>
          <cell r="D584">
            <v>107000</v>
          </cell>
        </row>
        <row r="585">
          <cell r="A585">
            <v>584</v>
          </cell>
          <cell r="B585" t="str">
            <v>Bicicletero M 101 (Soporte para bicicletas con casillero, incluye ganchos, separador de ruedas, y estructura para ganchos, fabricado en tuberia de 2", 3/4 y lamina cal.20 acero inoxidable)</v>
          </cell>
          <cell r="C585" t="str">
            <v>und</v>
          </cell>
          <cell r="D585">
            <v>556800</v>
          </cell>
        </row>
        <row r="586">
          <cell r="A586">
            <v>585</v>
          </cell>
          <cell r="B586" t="str">
            <v>Cabina telefonica M-20</v>
          </cell>
          <cell r="C586" t="str">
            <v>und</v>
          </cell>
          <cell r="D586">
            <v>3595999.9999999995</v>
          </cell>
        </row>
        <row r="587">
          <cell r="A587">
            <v>586</v>
          </cell>
          <cell r="B587" t="str">
            <v>Especie Propuesta Arrayán (1 a 2 Mtrs)</v>
          </cell>
          <cell r="C587" t="str">
            <v>und</v>
          </cell>
          <cell r="D587">
            <v>14000</v>
          </cell>
        </row>
        <row r="588">
          <cell r="A588">
            <v>587</v>
          </cell>
          <cell r="B588" t="str">
            <v>Especie Propuesta Calistemo (1 a 2 Mtrs)</v>
          </cell>
          <cell r="C588" t="str">
            <v>und</v>
          </cell>
          <cell r="D588">
            <v>12000</v>
          </cell>
        </row>
        <row r="589">
          <cell r="A589">
            <v>588</v>
          </cell>
          <cell r="B589" t="str">
            <v>Especie propuesta siete cueros (1 a 2 Mtrs)</v>
          </cell>
          <cell r="C589" t="str">
            <v>und</v>
          </cell>
          <cell r="D589">
            <v>12000</v>
          </cell>
        </row>
        <row r="590">
          <cell r="A590">
            <v>589</v>
          </cell>
          <cell r="B590" t="str">
            <v>Especie propuesta Carbonero (1 a 2 Mtrs)</v>
          </cell>
          <cell r="C590" t="str">
            <v>und</v>
          </cell>
          <cell r="D590">
            <v>22000</v>
          </cell>
        </row>
        <row r="591">
          <cell r="A591">
            <v>590</v>
          </cell>
          <cell r="B591" t="str">
            <v>Especie Propuesta Eugenia (1 a 2 Mtrs)</v>
          </cell>
          <cell r="C591" t="str">
            <v>und</v>
          </cell>
          <cell r="D591">
            <v>12000</v>
          </cell>
        </row>
        <row r="592">
          <cell r="A592">
            <v>591</v>
          </cell>
          <cell r="B592" t="str">
            <v>Especie Propuesta Cajeto (1 a 2 Mtrs)</v>
          </cell>
          <cell r="C592" t="str">
            <v>und</v>
          </cell>
          <cell r="D592">
            <v>0</v>
          </cell>
        </row>
        <row r="593">
          <cell r="A593">
            <v>592</v>
          </cell>
          <cell r="B593" t="str">
            <v>Especie propuesta Falso Pimiento (1 a 2 Mtrs)</v>
          </cell>
          <cell r="C593" t="str">
            <v>und</v>
          </cell>
          <cell r="D593">
            <v>15000</v>
          </cell>
        </row>
        <row r="594">
          <cell r="A594">
            <v>593</v>
          </cell>
          <cell r="B594" t="str">
            <v>Especie propuesta nogal (1 a 2 Mtrs)</v>
          </cell>
          <cell r="C594" t="str">
            <v>und</v>
          </cell>
          <cell r="D594">
            <v>15000</v>
          </cell>
        </row>
        <row r="595">
          <cell r="A595">
            <v>594</v>
          </cell>
          <cell r="B595" t="str">
            <v>Especie propuesta caucho tequendama (1 a 2 Mtrs)</v>
          </cell>
          <cell r="C595" t="str">
            <v>und</v>
          </cell>
          <cell r="D595">
            <v>18000</v>
          </cell>
        </row>
        <row r="596">
          <cell r="A596">
            <v>595</v>
          </cell>
          <cell r="B596" t="str">
            <v xml:space="preserve">Señal preventiva 60*60 Grado ingenieria </v>
          </cell>
          <cell r="C596" t="str">
            <v>und</v>
          </cell>
          <cell r="D596">
            <v>124422.76</v>
          </cell>
        </row>
        <row r="597">
          <cell r="A597">
            <v>596</v>
          </cell>
          <cell r="B597" t="str">
            <v>Señal duplex SR-SP 60*60 Grado Ingenieria</v>
          </cell>
          <cell r="C597" t="str">
            <v>und</v>
          </cell>
          <cell r="D597">
            <v>176496.31999999998</v>
          </cell>
        </row>
        <row r="598">
          <cell r="A598">
            <v>597</v>
          </cell>
          <cell r="B598" t="str">
            <v>Señal informativa 75*50 Grado Ingenieria</v>
          </cell>
          <cell r="C598" t="str">
            <v>und</v>
          </cell>
          <cell r="D598">
            <v>138517.91999999998</v>
          </cell>
        </row>
        <row r="599">
          <cell r="A599">
            <v>598</v>
          </cell>
          <cell r="B599" t="str">
            <v>Señal Informativa SI -05 Grado Ingenieria</v>
          </cell>
          <cell r="C599" t="str">
            <v>und</v>
          </cell>
          <cell r="D599">
            <v>260000</v>
          </cell>
        </row>
        <row r="600">
          <cell r="A600">
            <v>599</v>
          </cell>
          <cell r="B600" t="str">
            <v>Chevron - Reflectivo alta Intensidad</v>
          </cell>
          <cell r="C600" t="str">
            <v>und</v>
          </cell>
          <cell r="D600">
            <v>75923</v>
          </cell>
        </row>
        <row r="601">
          <cell r="A601">
            <v>600</v>
          </cell>
          <cell r="B601" t="str">
            <v>Señal Reglamentaria 45*45 Grado Ingenieria</v>
          </cell>
          <cell r="C601" t="str">
            <v>und</v>
          </cell>
          <cell r="D601">
            <v>0</v>
          </cell>
        </row>
        <row r="602">
          <cell r="A602">
            <v>601</v>
          </cell>
          <cell r="B602" t="str">
            <v>Señal Reglamentaria SR-SP 45*45 Grado Ingenieria</v>
          </cell>
          <cell r="C602" t="str">
            <v>gl</v>
          </cell>
          <cell r="D602">
            <v>0</v>
          </cell>
        </row>
        <row r="603">
          <cell r="A603">
            <v>602</v>
          </cell>
          <cell r="B603" t="str">
            <v>Tubo Galvanizado de 2 pulg ESP.105</v>
          </cell>
          <cell r="C603" t="str">
            <v>ml</v>
          </cell>
          <cell r="D603">
            <v>24038.68</v>
          </cell>
        </row>
        <row r="604">
          <cell r="A604">
            <v>603</v>
          </cell>
          <cell r="B604" t="str">
            <v>Platina de anclaje</v>
          </cell>
          <cell r="C604" t="str">
            <v>und</v>
          </cell>
          <cell r="D604">
            <v>6964</v>
          </cell>
        </row>
        <row r="605">
          <cell r="A605">
            <v>604</v>
          </cell>
          <cell r="B605" t="str">
            <v>Cartelas</v>
          </cell>
          <cell r="C605" t="str">
            <v>und</v>
          </cell>
          <cell r="D605">
            <v>1531</v>
          </cell>
        </row>
        <row r="606">
          <cell r="A606">
            <v>605</v>
          </cell>
          <cell r="B606" t="str">
            <v>Soldadura</v>
          </cell>
          <cell r="C606" t="str">
            <v>kg.</v>
          </cell>
          <cell r="D606">
            <v>6022</v>
          </cell>
        </row>
        <row r="607">
          <cell r="A607">
            <v>606</v>
          </cell>
          <cell r="B607" t="str">
            <v>Angulo de 2* 1/8</v>
          </cell>
          <cell r="C607" t="str">
            <v>ml</v>
          </cell>
          <cell r="D607">
            <v>3933</v>
          </cell>
        </row>
        <row r="608">
          <cell r="A608">
            <v>607</v>
          </cell>
          <cell r="B608" t="str">
            <v>Tierra negra</v>
          </cell>
          <cell r="C608" t="str">
            <v>m3</v>
          </cell>
          <cell r="D608">
            <v>27000</v>
          </cell>
        </row>
        <row r="609">
          <cell r="A609">
            <v>608</v>
          </cell>
          <cell r="B609" t="str">
            <v>Formaleta para muro de contension</v>
          </cell>
          <cell r="C609" t="str">
            <v>gl</v>
          </cell>
          <cell r="D609">
            <v>18320</v>
          </cell>
        </row>
        <row r="610">
          <cell r="A610">
            <v>609</v>
          </cell>
          <cell r="B610" t="str">
            <v>Resina termoplástica con microesfera 12 cm  - 2.3 mm</v>
          </cell>
          <cell r="C610" t="str">
            <v>m2</v>
          </cell>
          <cell r="D610">
            <v>2980</v>
          </cell>
        </row>
        <row r="611">
          <cell r="A611">
            <v>610</v>
          </cell>
          <cell r="B611" t="str">
            <v>CALCULADORA</v>
          </cell>
          <cell r="C611" t="str">
            <v>und</v>
          </cell>
          <cell r="D611">
            <v>200000</v>
          </cell>
        </row>
        <row r="612">
          <cell r="A612">
            <v>611</v>
          </cell>
          <cell r="B612" t="str">
            <v>CELULARES</v>
          </cell>
          <cell r="C612" t="str">
            <v>und</v>
          </cell>
          <cell r="D612">
            <v>99000</v>
          </cell>
        </row>
        <row r="613">
          <cell r="A613">
            <v>612</v>
          </cell>
          <cell r="B613" t="str">
            <v xml:space="preserve">COMPUTADOR </v>
          </cell>
          <cell r="C613" t="str">
            <v>und</v>
          </cell>
          <cell r="D613">
            <v>2500000</v>
          </cell>
        </row>
        <row r="614">
          <cell r="A614">
            <v>613</v>
          </cell>
          <cell r="B614" t="str">
            <v>ESTACION TOTAL</v>
          </cell>
          <cell r="C614" t="str">
            <v>mes</v>
          </cell>
          <cell r="D614">
            <v>2670000</v>
          </cell>
        </row>
        <row r="615">
          <cell r="A615">
            <v>614</v>
          </cell>
          <cell r="B615" t="str">
            <v xml:space="preserve">LABORATORIO Y ENSAYOS </v>
          </cell>
          <cell r="C615" t="str">
            <v>mes</v>
          </cell>
          <cell r="D615">
            <v>20000000</v>
          </cell>
        </row>
        <row r="616">
          <cell r="A616">
            <v>615</v>
          </cell>
          <cell r="B616" t="str">
            <v>EQUIPO DE RADIO</v>
          </cell>
          <cell r="C616" t="str">
            <v>und</v>
          </cell>
          <cell r="D616">
            <v>600000</v>
          </cell>
        </row>
        <row r="617">
          <cell r="A617">
            <v>616</v>
          </cell>
          <cell r="B617" t="str">
            <v>EQUIPO DE TALLER</v>
          </cell>
          <cell r="C617" t="str">
            <v>mes</v>
          </cell>
          <cell r="D617">
            <v>9000000</v>
          </cell>
        </row>
        <row r="618">
          <cell r="A618">
            <v>617</v>
          </cell>
          <cell r="B618" t="str">
            <v>MUEBLES OFICINA</v>
          </cell>
          <cell r="C618" t="str">
            <v>und</v>
          </cell>
          <cell r="D618">
            <v>350000</v>
          </cell>
        </row>
        <row r="619">
          <cell r="A619">
            <v>618</v>
          </cell>
          <cell r="B619" t="str">
            <v>ESTANTES ALMACEN</v>
          </cell>
          <cell r="C619" t="str">
            <v>und</v>
          </cell>
          <cell r="D619">
            <v>200000</v>
          </cell>
        </row>
        <row r="620">
          <cell r="A620">
            <v>619</v>
          </cell>
          <cell r="B620" t="str">
            <v>MICROONDAS</v>
          </cell>
          <cell r="C620" t="str">
            <v>und</v>
          </cell>
          <cell r="D620">
            <v>180000</v>
          </cell>
        </row>
        <row r="621">
          <cell r="A621">
            <v>620</v>
          </cell>
          <cell r="B621" t="str">
            <v>FOTOCOPIADORA</v>
          </cell>
          <cell r="C621" t="str">
            <v>und</v>
          </cell>
          <cell r="D621">
            <v>2500000</v>
          </cell>
        </row>
        <row r="622">
          <cell r="A622">
            <v>621</v>
          </cell>
          <cell r="B622" t="str">
            <v>IMPRESORAS</v>
          </cell>
          <cell r="C622" t="str">
            <v>und</v>
          </cell>
          <cell r="D622">
            <v>300000</v>
          </cell>
        </row>
        <row r="623">
          <cell r="A623">
            <v>622</v>
          </cell>
          <cell r="B623" t="str">
            <v>MAQUINA DE ESCRIBIR</v>
          </cell>
          <cell r="C623" t="str">
            <v>und</v>
          </cell>
          <cell r="D623">
            <v>200000</v>
          </cell>
        </row>
        <row r="624">
          <cell r="A624">
            <v>623</v>
          </cell>
          <cell r="B624" t="str">
            <v>NEVERAS</v>
          </cell>
          <cell r="C624" t="str">
            <v>und</v>
          </cell>
          <cell r="D624">
            <v>300000</v>
          </cell>
        </row>
        <row r="625">
          <cell r="A625">
            <v>624</v>
          </cell>
          <cell r="B625" t="str">
            <v>Codos HF 90º ext. Liso junta rápida PVC 4"</v>
          </cell>
          <cell r="C625" t="str">
            <v>und</v>
          </cell>
          <cell r="D625">
            <v>108460</v>
          </cell>
        </row>
        <row r="626">
          <cell r="A626">
            <v>625</v>
          </cell>
          <cell r="B626" t="str">
            <v>Cinta Teflón 12mm X 50 mm</v>
          </cell>
          <cell r="C626" t="str">
            <v>rollo</v>
          </cell>
          <cell r="D626">
            <v>872.32</v>
          </cell>
        </row>
        <row r="627">
          <cell r="A627">
            <v>626</v>
          </cell>
          <cell r="B627" t="str">
            <v>Soldadura Pvc 1/4 Gal</v>
          </cell>
          <cell r="C627" t="str">
            <v>1/4gl</v>
          </cell>
          <cell r="D627">
            <v>66382.16</v>
          </cell>
        </row>
        <row r="628">
          <cell r="A628">
            <v>627</v>
          </cell>
          <cell r="B628" t="str">
            <v>Limpiador Pvc 760 Gr</v>
          </cell>
          <cell r="C628" t="str">
            <v>gl</v>
          </cell>
          <cell r="D628">
            <v>25733</v>
          </cell>
        </row>
        <row r="629">
          <cell r="A629">
            <v>628</v>
          </cell>
          <cell r="B629" t="str">
            <v>Registro Corte 3/4</v>
          </cell>
          <cell r="C629" t="str">
            <v>und</v>
          </cell>
          <cell r="D629">
            <v>7528</v>
          </cell>
        </row>
        <row r="630">
          <cell r="A630">
            <v>629</v>
          </cell>
          <cell r="B630" t="str">
            <v>Registro Incorporación 3/4</v>
          </cell>
          <cell r="C630" t="str">
            <v>und</v>
          </cell>
          <cell r="D630">
            <v>7528</v>
          </cell>
        </row>
        <row r="631">
          <cell r="A631">
            <v>630</v>
          </cell>
          <cell r="B631" t="str">
            <v>Registro Cortina Red White 3/4</v>
          </cell>
          <cell r="C631" t="str">
            <v>und</v>
          </cell>
          <cell r="D631">
            <v>33640</v>
          </cell>
        </row>
        <row r="632">
          <cell r="A632">
            <v>631</v>
          </cell>
          <cell r="B632" t="str">
            <v>Adaptador Macho Pf Uad 3/4</v>
          </cell>
          <cell r="C632" t="str">
            <v>und</v>
          </cell>
          <cell r="D632">
            <v>3210</v>
          </cell>
        </row>
        <row r="633">
          <cell r="A633">
            <v>632</v>
          </cell>
          <cell r="B633" t="str">
            <v>Collar Derivación De 6*3/4</v>
          </cell>
          <cell r="C633" t="str">
            <v>und</v>
          </cell>
          <cell r="D633">
            <v>15860</v>
          </cell>
        </row>
        <row r="634">
          <cell r="A634">
            <v>633</v>
          </cell>
          <cell r="B634" t="str">
            <v>Grama</v>
          </cell>
          <cell r="C634" t="str">
            <v>m2</v>
          </cell>
          <cell r="D634">
            <v>6612</v>
          </cell>
        </row>
        <row r="635">
          <cell r="A635">
            <v>634</v>
          </cell>
          <cell r="B635" t="str">
            <v xml:space="preserve">Acople en HD para tuberia de AC-PVC de 3"  </v>
          </cell>
          <cell r="C635" t="str">
            <v>und</v>
          </cell>
          <cell r="D635">
            <v>64960</v>
          </cell>
        </row>
        <row r="636">
          <cell r="A636">
            <v>635</v>
          </cell>
          <cell r="B636" t="str">
            <v xml:space="preserve">Acople en HD para tuberia de AC-PVC de 4"  </v>
          </cell>
          <cell r="C636" t="str">
            <v>und</v>
          </cell>
          <cell r="D636">
            <v>74240</v>
          </cell>
        </row>
        <row r="637">
          <cell r="A637">
            <v>636</v>
          </cell>
          <cell r="B637" t="str">
            <v xml:space="preserve">Acople en HD para tuberia de AC-PVC de 6"  </v>
          </cell>
          <cell r="C637" t="str">
            <v>und</v>
          </cell>
          <cell r="D637">
            <v>98600</v>
          </cell>
        </row>
        <row r="638">
          <cell r="A638">
            <v>637</v>
          </cell>
          <cell r="B638" t="str">
            <v>Adaptador PVC-AC 8"</v>
          </cell>
          <cell r="C638" t="str">
            <v>und</v>
          </cell>
          <cell r="D638">
            <v>138120</v>
          </cell>
        </row>
        <row r="639">
          <cell r="A639">
            <v>638</v>
          </cell>
          <cell r="B639" t="str">
            <v>Adaptador PVC-AC 12"</v>
          </cell>
          <cell r="C639" t="str">
            <v>und</v>
          </cell>
          <cell r="D639">
            <v>428787</v>
          </cell>
        </row>
        <row r="640">
          <cell r="A640">
            <v>639</v>
          </cell>
          <cell r="B640" t="str">
            <v>Brida Enchufe 12"</v>
          </cell>
          <cell r="C640" t="str">
            <v>und</v>
          </cell>
          <cell r="D640">
            <v>332920</v>
          </cell>
        </row>
        <row r="641">
          <cell r="A641">
            <v>640</v>
          </cell>
          <cell r="B641" t="str">
            <v>Adaptador de Brida 12"- PVC</v>
          </cell>
          <cell r="C641" t="str">
            <v>und</v>
          </cell>
          <cell r="D641">
            <v>554132</v>
          </cell>
        </row>
        <row r="642">
          <cell r="A642">
            <v>641</v>
          </cell>
          <cell r="B642" t="str">
            <v>Reducciones HD de  16"  a  8"  para PVC o AC.</v>
          </cell>
          <cell r="C642" t="str">
            <v>und</v>
          </cell>
          <cell r="D642">
            <v>1630960</v>
          </cell>
        </row>
        <row r="643">
          <cell r="A643">
            <v>642</v>
          </cell>
          <cell r="B643" t="str">
            <v>Reducciones  HD de  16"  a 12"  para PVC o AC.</v>
          </cell>
          <cell r="C643" t="str">
            <v>und</v>
          </cell>
          <cell r="D643">
            <v>1911680</v>
          </cell>
        </row>
        <row r="644">
          <cell r="A644">
            <v>643</v>
          </cell>
          <cell r="B644" t="str">
            <v>Reducciones  HD de  14" a  12   para PVC o AC.</v>
          </cell>
          <cell r="C644" t="str">
            <v>und</v>
          </cell>
          <cell r="D644">
            <v>1367640</v>
          </cell>
        </row>
        <row r="645">
          <cell r="A645">
            <v>644</v>
          </cell>
          <cell r="B645" t="str">
            <v>Reducciones  HD de  14"  a  10"  para PVC o AC.</v>
          </cell>
          <cell r="C645" t="str">
            <v>und</v>
          </cell>
          <cell r="D645">
            <v>1324720</v>
          </cell>
        </row>
        <row r="646">
          <cell r="A646">
            <v>645</v>
          </cell>
          <cell r="B646" t="str">
            <v>Reducciones  HD de  14"  a  8"  para PVC o AC.</v>
          </cell>
          <cell r="C646" t="str">
            <v>und</v>
          </cell>
          <cell r="D646">
            <v>1139120</v>
          </cell>
        </row>
        <row r="647">
          <cell r="A647">
            <v>646</v>
          </cell>
          <cell r="B647" t="str">
            <v>Reducciones  HD de  14"  a  6"  para PVC o AC.</v>
          </cell>
          <cell r="C647" t="str">
            <v>und</v>
          </cell>
          <cell r="D647">
            <v>1127520</v>
          </cell>
        </row>
        <row r="648">
          <cell r="A648">
            <v>647</v>
          </cell>
          <cell r="B648" t="str">
            <v>Codos HF 22,5º ext. Liso junta rápida PVC 3"</v>
          </cell>
          <cell r="C648" t="str">
            <v>und</v>
          </cell>
          <cell r="D648">
            <v>71072</v>
          </cell>
        </row>
        <row r="649">
          <cell r="A649">
            <v>648</v>
          </cell>
          <cell r="B649" t="str">
            <v>Adaptador macho PVC 3/4</v>
          </cell>
          <cell r="C649" t="str">
            <v>und</v>
          </cell>
          <cell r="D649">
            <v>2949</v>
          </cell>
        </row>
        <row r="650">
          <cell r="A650">
            <v>649</v>
          </cell>
          <cell r="B650" t="str">
            <v>Tubería Pf Uad 3/4</v>
          </cell>
          <cell r="C650" t="str">
            <v>ml</v>
          </cell>
          <cell r="D650">
            <v>2058</v>
          </cell>
        </row>
        <row r="651">
          <cell r="A651">
            <v>650</v>
          </cell>
          <cell r="B651" t="str">
            <v>Unión reparación para pvc 16" (metalica)</v>
          </cell>
          <cell r="C651" t="str">
            <v>und</v>
          </cell>
          <cell r="D651">
            <v>1409400</v>
          </cell>
        </row>
        <row r="652">
          <cell r="A652">
            <v>651</v>
          </cell>
          <cell r="B652" t="str">
            <v>Tubo clase II concreto sin refuerzo 27" (70cm)</v>
          </cell>
          <cell r="C652" t="str">
            <v>ml</v>
          </cell>
          <cell r="D652">
            <v>146531.20000000001</v>
          </cell>
        </row>
        <row r="653">
          <cell r="A653">
            <v>652</v>
          </cell>
          <cell r="B653" t="str">
            <v xml:space="preserve">Cable de Cobre Trenzado  15 kV  calibre 4/0 AWG </v>
          </cell>
          <cell r="C653" t="str">
            <v>ml</v>
          </cell>
          <cell r="D653">
            <v>131950</v>
          </cell>
        </row>
        <row r="654">
          <cell r="A654">
            <v>653</v>
          </cell>
          <cell r="B654" t="str">
            <v xml:space="preserve">Cable de Cobre Trenzado 15 kV  calibre 2/0 AWG </v>
          </cell>
          <cell r="C654" t="str">
            <v>ml</v>
          </cell>
          <cell r="D654">
            <v>240292.84</v>
          </cell>
        </row>
        <row r="655">
          <cell r="A655">
            <v>654</v>
          </cell>
          <cell r="B655" t="str">
            <v xml:space="preserve">Cable de Cobre Trenzado  15 kV  calibre 2 AWG </v>
          </cell>
          <cell r="C655" t="str">
            <v>ml</v>
          </cell>
          <cell r="D655">
            <v>102462.8</v>
          </cell>
        </row>
        <row r="656">
          <cell r="A656">
            <v>655</v>
          </cell>
          <cell r="B656" t="str">
            <v xml:space="preserve">Cable cuadruplex de aluminio tipo XLPE 600 Voltios 3x4/0 AWG+1X2/0 AWG ACSR  </v>
          </cell>
          <cell r="C656" t="str">
            <v>ml</v>
          </cell>
          <cell r="D656">
            <v>19829.04</v>
          </cell>
        </row>
        <row r="657">
          <cell r="A657">
            <v>656</v>
          </cell>
          <cell r="B657" t="str">
            <v xml:space="preserve">Cable cuadruplex de aluminio tipo XLPE 600 Voltios 3x2/0 AWG+1X1/0 AWG ACSR  </v>
          </cell>
          <cell r="C657" t="str">
            <v>ml</v>
          </cell>
          <cell r="D657">
            <v>14824.8</v>
          </cell>
        </row>
        <row r="658">
          <cell r="A658">
            <v>657</v>
          </cell>
          <cell r="B658" t="str">
            <v xml:space="preserve">Cable cuadruplex de aluminio tipo XLPE 600 Voltios 3x2 AWG+1X4 AWG ACSR  </v>
          </cell>
          <cell r="C658" t="str">
            <v>ml</v>
          </cell>
          <cell r="D658">
            <v>9141.9599999999991</v>
          </cell>
        </row>
        <row r="659">
          <cell r="A659">
            <v>658</v>
          </cell>
          <cell r="B659" t="str">
            <v>Cable aislado de aluminio 600 V calibre 4/0 AWG</v>
          </cell>
          <cell r="C659" t="str">
            <v>ml</v>
          </cell>
          <cell r="D659">
            <v>6144.52</v>
          </cell>
        </row>
        <row r="660">
          <cell r="A660">
            <v>659</v>
          </cell>
          <cell r="B660" t="str">
            <v>Cable aislado de aluminio 600 V calibre 2/0 AWG</v>
          </cell>
          <cell r="C660" t="str">
            <v>ml</v>
          </cell>
          <cell r="D660">
            <v>4387.41</v>
          </cell>
        </row>
        <row r="661">
          <cell r="A661">
            <v>660</v>
          </cell>
          <cell r="B661" t="str">
            <v>Cable aislado de aluminio 600 V calibre 2 AWG</v>
          </cell>
          <cell r="C661" t="str">
            <v>ml</v>
          </cell>
          <cell r="D661">
            <v>10300.799999999999</v>
          </cell>
        </row>
        <row r="662">
          <cell r="A662">
            <v>661</v>
          </cell>
          <cell r="B662" t="str">
            <v>Cable aislado de aluminio 600 V calibre 4 AWG</v>
          </cell>
          <cell r="C662" t="str">
            <v>ml</v>
          </cell>
          <cell r="D662">
            <v>2274.7599999999998</v>
          </cell>
        </row>
        <row r="663">
          <cell r="A663">
            <v>662</v>
          </cell>
          <cell r="B663" t="str">
            <v>Cable aislado de cobre 600 V calibre 4/0 AWG</v>
          </cell>
          <cell r="C663" t="str">
            <v>ml</v>
          </cell>
          <cell r="D663">
            <v>43933.84</v>
          </cell>
        </row>
        <row r="664">
          <cell r="A664">
            <v>663</v>
          </cell>
          <cell r="B664" t="str">
            <v>Cable aislado de cobre 600 V calibre 2/0 AWG</v>
          </cell>
          <cell r="C664" t="str">
            <v>ml</v>
          </cell>
          <cell r="D664">
            <v>12974.947999999999</v>
          </cell>
        </row>
        <row r="665">
          <cell r="A665">
            <v>664</v>
          </cell>
          <cell r="B665" t="str">
            <v>Cable aislado de cobre 600 V calibre 2 AWG</v>
          </cell>
          <cell r="C665" t="str">
            <v>ml</v>
          </cell>
          <cell r="D665">
            <v>6355.8951999999999</v>
          </cell>
        </row>
        <row r="666">
          <cell r="A666">
            <v>665</v>
          </cell>
          <cell r="B666" t="str">
            <v>Cable desnudo de cobre calibre 2/0 AWG</v>
          </cell>
          <cell r="C666" t="str">
            <v>ml</v>
          </cell>
          <cell r="D666">
            <v>27197.360000000001</v>
          </cell>
        </row>
        <row r="667">
          <cell r="A667">
            <v>666</v>
          </cell>
          <cell r="B667" t="str">
            <v>Barraje preformado de 15 kV, 600 Amperios</v>
          </cell>
          <cell r="C667" t="str">
            <v>und</v>
          </cell>
          <cell r="D667">
            <v>143840</v>
          </cell>
        </row>
        <row r="668">
          <cell r="A668">
            <v>667</v>
          </cell>
          <cell r="B668" t="str">
            <v>Soporte para barraje preformado (Incluye Chazos de expansión)</v>
          </cell>
          <cell r="C668" t="str">
            <v>und</v>
          </cell>
          <cell r="D668">
            <v>141462</v>
          </cell>
        </row>
        <row r="669">
          <cell r="A669">
            <v>668</v>
          </cell>
          <cell r="B669" t="str">
            <v>Barraje preformado para Baja tensión 500 Amperios</v>
          </cell>
          <cell r="C669" t="str">
            <v>und</v>
          </cell>
          <cell r="D669">
            <v>196829.96</v>
          </cell>
        </row>
        <row r="670">
          <cell r="A670">
            <v>669</v>
          </cell>
          <cell r="B670" t="str">
            <v>Barraje preformado para Baja tensión 175 Amperios</v>
          </cell>
          <cell r="C670" t="str">
            <v>und</v>
          </cell>
          <cell r="D670">
            <v>199582.45439999999</v>
          </cell>
        </row>
        <row r="671">
          <cell r="A671">
            <v>670</v>
          </cell>
          <cell r="B671" t="str">
            <v xml:space="preserve">Terminal preformado de media tensión 15 kV para uso exterior (2-4/0 AWG) </v>
          </cell>
          <cell r="C671" t="str">
            <v>juego</v>
          </cell>
          <cell r="D671">
            <v>470949.56</v>
          </cell>
        </row>
        <row r="672">
          <cell r="A672">
            <v>671</v>
          </cell>
          <cell r="B672" t="str">
            <v>Terminal preformado de media tensión 15 kV para uso interior (2-4/0 AWG)7622-T-110 -3M</v>
          </cell>
          <cell r="C672" t="str">
            <v>juego</v>
          </cell>
          <cell r="D672">
            <v>464689.96799999999</v>
          </cell>
        </row>
        <row r="673">
          <cell r="A673">
            <v>672</v>
          </cell>
          <cell r="B673" t="str">
            <v>Empalme premoldeado de 15 kV (4/0 - 500 AWG - KCM)QSG-150 AP-1</v>
          </cell>
          <cell r="C673" t="str">
            <v>juego</v>
          </cell>
          <cell r="D673">
            <v>569620.31999999995</v>
          </cell>
        </row>
        <row r="674">
          <cell r="A674">
            <v>673</v>
          </cell>
          <cell r="B674" t="str">
            <v>Terminal tipo Codo 15 kV, 600 Amperios</v>
          </cell>
          <cell r="C674" t="str">
            <v>juego</v>
          </cell>
          <cell r="D674">
            <v>877772</v>
          </cell>
        </row>
        <row r="675">
          <cell r="A675">
            <v>674</v>
          </cell>
          <cell r="B675" t="str">
            <v>Terminal tipo Codo 15 kV, 200 Amperios</v>
          </cell>
          <cell r="C675" t="str">
            <v>juego</v>
          </cell>
          <cell r="D675">
            <v>333848</v>
          </cell>
        </row>
        <row r="676">
          <cell r="A676">
            <v>675</v>
          </cell>
          <cell r="B676" t="str">
            <v>Terminal tipo "T" 15 kV, 600 Amperios</v>
          </cell>
          <cell r="C676" t="str">
            <v>und</v>
          </cell>
          <cell r="D676">
            <v>719840.32</v>
          </cell>
        </row>
        <row r="677">
          <cell r="A677">
            <v>676</v>
          </cell>
          <cell r="B677" t="str">
            <v>Empalme con una derivación aislado en resina (norma CODENSA AP-839)91B1X4</v>
          </cell>
          <cell r="C677" t="str">
            <v>juego (2 un)</v>
          </cell>
          <cell r="D677">
            <v>192070.48</v>
          </cell>
        </row>
        <row r="678">
          <cell r="A678">
            <v>677</v>
          </cell>
          <cell r="B678" t="str">
            <v>Bornas Terminales en Cobre calibre N 2 AWG30023 - 3M</v>
          </cell>
          <cell r="C678" t="str">
            <v>und</v>
          </cell>
          <cell r="D678">
            <v>4261.0511999999999</v>
          </cell>
        </row>
        <row r="679">
          <cell r="A679">
            <v>678</v>
          </cell>
          <cell r="B679" t="str">
            <v>Bornas Terminales en Cobre calibre N 2/0 AWG31036 - 3M</v>
          </cell>
          <cell r="C679" t="str">
            <v>und</v>
          </cell>
          <cell r="D679">
            <v>14148.52</v>
          </cell>
        </row>
        <row r="680">
          <cell r="A680">
            <v>679</v>
          </cell>
          <cell r="B680" t="str">
            <v>Bornas Terminales en Cobre calibre N 4/0 AWG31045 - 3M</v>
          </cell>
          <cell r="C680" t="str">
            <v>und</v>
          </cell>
          <cell r="D680">
            <v>14148.52</v>
          </cell>
        </row>
        <row r="681">
          <cell r="A681">
            <v>680</v>
          </cell>
          <cell r="B681" t="str">
            <v>Bornas teminales en Aluminio calibre N 2 AWG40024 - 3M</v>
          </cell>
          <cell r="C681" t="str">
            <v>und</v>
          </cell>
          <cell r="D681">
            <v>14908.32</v>
          </cell>
        </row>
        <row r="682">
          <cell r="A682">
            <v>681</v>
          </cell>
          <cell r="B682" t="str">
            <v>Bornas teminales en Aluminio calibre N 2/0 AWG40037 - 3M</v>
          </cell>
          <cell r="C682" t="str">
            <v>und</v>
          </cell>
          <cell r="D682">
            <v>10788</v>
          </cell>
        </row>
        <row r="683">
          <cell r="A683">
            <v>682</v>
          </cell>
          <cell r="B683" t="str">
            <v>Bornas teminales en Aluminio calibre N 4/0 AWG40045 - 3M</v>
          </cell>
          <cell r="C683" t="str">
            <v>und</v>
          </cell>
          <cell r="D683">
            <v>12058.2</v>
          </cell>
        </row>
        <row r="684">
          <cell r="A684">
            <v>683</v>
          </cell>
          <cell r="B684" t="str">
            <v>Conectores Tubulares para empalmes de cobre calibre N. 2 AWG10003 - 3M</v>
          </cell>
          <cell r="C684" t="str">
            <v>und</v>
          </cell>
          <cell r="D684">
            <v>4005.48</v>
          </cell>
        </row>
        <row r="685">
          <cell r="A685">
            <v>684</v>
          </cell>
          <cell r="B685" t="str">
            <v>Conectores Tubulares para empalmes de cobre calibre N. 2/0 AWG10006 - 3M</v>
          </cell>
          <cell r="C685" t="str">
            <v>und</v>
          </cell>
          <cell r="D685">
            <v>6977.6783999999989</v>
          </cell>
        </row>
        <row r="686">
          <cell r="A686">
            <v>685</v>
          </cell>
          <cell r="B686" t="str">
            <v>Conectores Tubulares para empalmes de cobre calibre N. 4/0 AWG10008 - 3M</v>
          </cell>
          <cell r="C686" t="str">
            <v>und</v>
          </cell>
          <cell r="D686">
            <v>8544.5136000000002</v>
          </cell>
        </row>
        <row r="687">
          <cell r="A687">
            <v>686</v>
          </cell>
          <cell r="B687" t="str">
            <v>Cinta aislante de vinilo para baja tensión Super 33 -3M</v>
          </cell>
          <cell r="C687" t="str">
            <v>rollo</v>
          </cell>
          <cell r="D687">
            <v>8323.3247999999985</v>
          </cell>
        </row>
        <row r="688">
          <cell r="A688">
            <v>687</v>
          </cell>
          <cell r="B688" t="str">
            <v>Cinta aislante para media tensiónScotch-23 - 3M</v>
          </cell>
          <cell r="C688" t="str">
            <v>rollo</v>
          </cell>
          <cell r="D688">
            <v>23218.003199999999</v>
          </cell>
        </row>
        <row r="689">
          <cell r="A689">
            <v>688</v>
          </cell>
          <cell r="B689" t="str">
            <v>Cinta MasticScotch-2229 - 3M</v>
          </cell>
          <cell r="C689" t="str">
            <v>rollo</v>
          </cell>
          <cell r="D689">
            <v>81418.915199999989</v>
          </cell>
        </row>
        <row r="690">
          <cell r="A690">
            <v>689</v>
          </cell>
          <cell r="B690" t="str">
            <v>Ducto de PVC 4" tipo DB 0251001</v>
          </cell>
          <cell r="C690" t="str">
            <v>ml</v>
          </cell>
          <cell r="D690">
            <v>6718.3333333333339</v>
          </cell>
        </row>
        <row r="691">
          <cell r="A691">
            <v>690</v>
          </cell>
          <cell r="B691" t="str">
            <v xml:space="preserve">Ducto de PVC 3" tipo DB </v>
          </cell>
          <cell r="C691" t="str">
            <v>ml</v>
          </cell>
          <cell r="D691">
            <v>9059</v>
          </cell>
        </row>
        <row r="692">
          <cell r="A692">
            <v>691</v>
          </cell>
          <cell r="B692" t="str">
            <v xml:space="preserve">Ducto de PVC 4" tipo TDP </v>
          </cell>
          <cell r="C692" t="str">
            <v>ml</v>
          </cell>
          <cell r="D692">
            <v>8770</v>
          </cell>
        </row>
        <row r="693">
          <cell r="A693">
            <v>692</v>
          </cell>
          <cell r="B693" t="str">
            <v xml:space="preserve">Ducto de PVC 3" tipo TDP </v>
          </cell>
          <cell r="C693" t="str">
            <v>ml</v>
          </cell>
          <cell r="D693">
            <v>18709.64</v>
          </cell>
        </row>
        <row r="694">
          <cell r="A694">
            <v>693</v>
          </cell>
          <cell r="B694" t="str">
            <v>Ducto de Acero Galvanizado de 1/2"</v>
          </cell>
          <cell r="C694" t="str">
            <v>ml</v>
          </cell>
          <cell r="D694">
            <v>5391.9506666666666</v>
          </cell>
        </row>
        <row r="695">
          <cell r="A695">
            <v>694</v>
          </cell>
          <cell r="B695" t="str">
            <v>Ducto de Acero Galvanizado de 1"</v>
          </cell>
          <cell r="C695" t="str">
            <v>ml</v>
          </cell>
          <cell r="D695">
            <v>5193.5133333333333</v>
          </cell>
        </row>
        <row r="696">
          <cell r="A696">
            <v>695</v>
          </cell>
          <cell r="B696" t="str">
            <v>Ducto de Acero Galvanizado de 1-1/2"</v>
          </cell>
          <cell r="C696" t="str">
            <v>ml</v>
          </cell>
          <cell r="D696">
            <v>42984.611999999994</v>
          </cell>
        </row>
        <row r="697">
          <cell r="A697">
            <v>696</v>
          </cell>
          <cell r="B697" t="str">
            <v>Ducto de Acero Galvanizado de 2"</v>
          </cell>
          <cell r="C697" t="str">
            <v>ml</v>
          </cell>
          <cell r="D697">
            <v>58033.755999999994</v>
          </cell>
        </row>
        <row r="698">
          <cell r="A698">
            <v>697</v>
          </cell>
          <cell r="B698" t="str">
            <v>Ducto de Acero Galvanizado de 3"</v>
          </cell>
          <cell r="C698" t="str">
            <v>ml</v>
          </cell>
          <cell r="D698">
            <v>25518.84</v>
          </cell>
        </row>
        <row r="699">
          <cell r="A699">
            <v>698</v>
          </cell>
          <cell r="B699" t="str">
            <v>Ducto de Acero Galvanizado de 4"</v>
          </cell>
          <cell r="C699" t="str">
            <v>ml</v>
          </cell>
          <cell r="D699">
            <v>33112.393333333333</v>
          </cell>
        </row>
        <row r="700">
          <cell r="A700">
            <v>699</v>
          </cell>
          <cell r="B700" t="str">
            <v>Curva de Acero Galvanizado de 3"</v>
          </cell>
          <cell r="C700" t="str">
            <v>und</v>
          </cell>
          <cell r="D700">
            <v>71739.039999999994</v>
          </cell>
        </row>
        <row r="701">
          <cell r="A701">
            <v>700</v>
          </cell>
          <cell r="B701" t="str">
            <v>Curva de Acero Galvanizado de 4"</v>
          </cell>
          <cell r="C701" t="str">
            <v>und</v>
          </cell>
          <cell r="D701">
            <v>143365.56</v>
          </cell>
        </row>
        <row r="702">
          <cell r="A702">
            <v>701</v>
          </cell>
          <cell r="B702" t="str">
            <v>Tubería multiflex para fibra óptica033307001-PAVCO</v>
          </cell>
          <cell r="C702" t="str">
            <v>ml</v>
          </cell>
          <cell r="D702">
            <v>0</v>
          </cell>
        </row>
        <row r="703">
          <cell r="A703">
            <v>702</v>
          </cell>
          <cell r="B703" t="str">
            <v>Tubería conduit PVC de 1/2"0190201001-PAVCO</v>
          </cell>
          <cell r="C703" t="str">
            <v>ml</v>
          </cell>
          <cell r="D703">
            <v>1395.3333333333333</v>
          </cell>
        </row>
        <row r="704">
          <cell r="A704">
            <v>703</v>
          </cell>
          <cell r="B704" t="str">
            <v>Tubería conduit PVC de 3/4"0190301001-PAVCO</v>
          </cell>
          <cell r="C704" t="str">
            <v>ml</v>
          </cell>
          <cell r="D704">
            <v>1827</v>
          </cell>
        </row>
        <row r="705">
          <cell r="A705">
            <v>704</v>
          </cell>
          <cell r="B705" t="str">
            <v>Tubería conduit PVC de 1"0190401001-PAVCO</v>
          </cell>
          <cell r="C705" t="str">
            <v>ml</v>
          </cell>
          <cell r="D705">
            <v>2531.6666666666665</v>
          </cell>
        </row>
        <row r="706">
          <cell r="A706">
            <v>705</v>
          </cell>
          <cell r="B706" t="str">
            <v>Tubería conduit PVC de 1-1/2"0190601001-PAVCO</v>
          </cell>
          <cell r="C706" t="str">
            <v>ml</v>
          </cell>
          <cell r="D706">
            <v>4988.333333333333</v>
          </cell>
        </row>
        <row r="707">
          <cell r="A707">
            <v>706</v>
          </cell>
          <cell r="B707" t="str">
            <v>Tubería flexible conduflex PVC de 1/2"0280301001-PAVCO</v>
          </cell>
          <cell r="C707" t="str">
            <v>ml</v>
          </cell>
          <cell r="D707">
            <v>879.28</v>
          </cell>
        </row>
        <row r="708">
          <cell r="A708">
            <v>707</v>
          </cell>
          <cell r="B708" t="str">
            <v>Adaptadores Terminales de Campana PVC de 3" tipo DB1970911207</v>
          </cell>
          <cell r="C708" t="str">
            <v>und</v>
          </cell>
          <cell r="D708">
            <v>8647</v>
          </cell>
        </row>
        <row r="709">
          <cell r="A709">
            <v>708</v>
          </cell>
          <cell r="B709" t="str">
            <v>Adaptadores Terminales de Campana PVC de 4" Tipo DB1971011207</v>
          </cell>
          <cell r="C709" t="str">
            <v>und</v>
          </cell>
          <cell r="D709">
            <v>9511.7000000000007</v>
          </cell>
        </row>
        <row r="710">
          <cell r="A710">
            <v>709</v>
          </cell>
          <cell r="B710" t="str">
            <v>Adaptadores Terminales de Campana PVC de 4" Tipo TDP1991047207</v>
          </cell>
          <cell r="C710" t="str">
            <v>und</v>
          </cell>
          <cell r="D710">
            <v>10462.870000000001</v>
          </cell>
        </row>
        <row r="711">
          <cell r="A711">
            <v>710</v>
          </cell>
          <cell r="B711" t="str">
            <v>Pararrayos tipo distribución 12 kV Oxido de zinc</v>
          </cell>
          <cell r="C711" t="str">
            <v>und</v>
          </cell>
          <cell r="D711">
            <v>100432.8</v>
          </cell>
        </row>
        <row r="712">
          <cell r="A712">
            <v>711</v>
          </cell>
          <cell r="B712" t="str">
            <v>Seccionadores monopolares de 400 Amp 15kV</v>
          </cell>
          <cell r="C712" t="str">
            <v>und</v>
          </cell>
          <cell r="D712">
            <v>240120</v>
          </cell>
        </row>
        <row r="713">
          <cell r="A713">
            <v>712</v>
          </cell>
          <cell r="B713" t="str">
            <v>Corta circuitos de cañuela 15 kV</v>
          </cell>
          <cell r="C713" t="str">
            <v>und</v>
          </cell>
          <cell r="D713">
            <v>93960</v>
          </cell>
        </row>
        <row r="714">
          <cell r="A714">
            <v>713</v>
          </cell>
          <cell r="B714" t="str">
            <v>Cruceta de madera 2 metros</v>
          </cell>
          <cell r="C714" t="str">
            <v>und</v>
          </cell>
          <cell r="D714">
            <v>56730.96</v>
          </cell>
        </row>
        <row r="715">
          <cell r="A715">
            <v>714</v>
          </cell>
          <cell r="B715" t="str">
            <v>Aislador de pin  ANSI 55-5</v>
          </cell>
          <cell r="C715" t="str">
            <v>und</v>
          </cell>
          <cell r="D715">
            <v>18792</v>
          </cell>
        </row>
        <row r="716">
          <cell r="A716">
            <v>715</v>
          </cell>
          <cell r="B716" t="str">
            <v>Aislador de suspensión ANSI 52-1</v>
          </cell>
          <cell r="C716" t="str">
            <v>und</v>
          </cell>
          <cell r="D716">
            <v>19140</v>
          </cell>
        </row>
        <row r="717">
          <cell r="A717">
            <v>716</v>
          </cell>
          <cell r="B717" t="str">
            <v>Diagonal metálica en ángulo tipo 1</v>
          </cell>
          <cell r="C717" t="str">
            <v>und</v>
          </cell>
          <cell r="D717">
            <v>14500</v>
          </cell>
        </row>
        <row r="718">
          <cell r="A718">
            <v>717</v>
          </cell>
          <cell r="B718" t="str">
            <v>Grapa terminal tipo recto</v>
          </cell>
          <cell r="C718" t="str">
            <v>und</v>
          </cell>
          <cell r="D718">
            <v>14616</v>
          </cell>
        </row>
        <row r="719">
          <cell r="A719">
            <v>718</v>
          </cell>
          <cell r="B719" t="str">
            <v>Luminaria de Sodio 250 W Horizontal cerrada ONIX-1 SCHEREDER</v>
          </cell>
          <cell r="C719" t="str">
            <v>und</v>
          </cell>
          <cell r="D719">
            <v>303224</v>
          </cell>
        </row>
        <row r="720">
          <cell r="A720">
            <v>719</v>
          </cell>
          <cell r="B720" t="str">
            <v>Bombilla de Sodio 250 W</v>
          </cell>
          <cell r="C720" t="str">
            <v>und</v>
          </cell>
          <cell r="D720">
            <v>42572</v>
          </cell>
        </row>
        <row r="721">
          <cell r="A721">
            <v>720</v>
          </cell>
          <cell r="B721" t="str">
            <v>Fotocelda</v>
          </cell>
          <cell r="C721" t="str">
            <v>und</v>
          </cell>
          <cell r="D721">
            <v>27144</v>
          </cell>
        </row>
        <row r="722">
          <cell r="A722">
            <v>721</v>
          </cell>
          <cell r="B722" t="str">
            <v>Poste metálico  9 m tipo recto Alumbrado público (Incluye sistema de anclaje)</v>
          </cell>
          <cell r="C722" t="str">
            <v>und</v>
          </cell>
          <cell r="D722">
            <v>872995.12</v>
          </cell>
        </row>
        <row r="723">
          <cell r="A723">
            <v>722</v>
          </cell>
          <cell r="B723" t="str">
            <v>Poste metálico  10 m tipo recto Alumbrado público (Incluye sistema de anclaje)</v>
          </cell>
          <cell r="C723" t="str">
            <v>und</v>
          </cell>
          <cell r="D723">
            <v>933987.92</v>
          </cell>
        </row>
        <row r="724">
          <cell r="A724">
            <v>723</v>
          </cell>
          <cell r="B724" t="str">
            <v>Poste metálico 12 m tipo recto Alumbrado público ( Incluye sistema de anclaje)</v>
          </cell>
          <cell r="C724" t="str">
            <v>und</v>
          </cell>
          <cell r="D724">
            <v>1084600</v>
          </cell>
        </row>
        <row r="725">
          <cell r="A725">
            <v>724</v>
          </cell>
          <cell r="B725" t="str">
            <v>Poste de concretode 10 mts  tipo linea para AP Norma ET-213  510 kg</v>
          </cell>
          <cell r="C725" t="str">
            <v>und</v>
          </cell>
          <cell r="D725">
            <v>406000</v>
          </cell>
        </row>
        <row r="726">
          <cell r="A726">
            <v>725</v>
          </cell>
          <cell r="B726" t="str">
            <v>Poste de concreto 10 m tipo 750 kg</v>
          </cell>
          <cell r="C726" t="str">
            <v>und</v>
          </cell>
          <cell r="D726">
            <v>265854.59999999998</v>
          </cell>
        </row>
        <row r="727">
          <cell r="A727">
            <v>726</v>
          </cell>
          <cell r="B727" t="str">
            <v>Poste de concreto 10 m tipo 1050 kg</v>
          </cell>
          <cell r="C727" t="str">
            <v>und</v>
          </cell>
          <cell r="D727">
            <v>314661.59999999998</v>
          </cell>
        </row>
        <row r="728">
          <cell r="A728">
            <v>727</v>
          </cell>
          <cell r="B728" t="str">
            <v>Poste de concreto de 12 mts  tipo linea para AP Norma ET-213 510 kg</v>
          </cell>
          <cell r="C728" t="str">
            <v>und</v>
          </cell>
          <cell r="D728">
            <v>475600</v>
          </cell>
        </row>
        <row r="729">
          <cell r="A729">
            <v>728</v>
          </cell>
          <cell r="B729" t="str">
            <v>Poste de concreto 12 m tipo 750 kg</v>
          </cell>
          <cell r="C729" t="str">
            <v>und</v>
          </cell>
          <cell r="D729">
            <v>355238.40000000002</v>
          </cell>
        </row>
        <row r="730">
          <cell r="A730">
            <v>729</v>
          </cell>
          <cell r="B730" t="str">
            <v>Poste de concreto 12 m tipo 1050 kg</v>
          </cell>
          <cell r="C730" t="str">
            <v>und</v>
          </cell>
          <cell r="D730">
            <v>450172.8</v>
          </cell>
        </row>
        <row r="731">
          <cell r="A731">
            <v>730</v>
          </cell>
          <cell r="B731" t="str">
            <v>Bombilla de Sodio 70 W</v>
          </cell>
          <cell r="C731" t="str">
            <v>und</v>
          </cell>
          <cell r="D731">
            <v>22968</v>
          </cell>
        </row>
        <row r="732">
          <cell r="A732">
            <v>731</v>
          </cell>
          <cell r="B732" t="str">
            <v>Fotocelda</v>
          </cell>
          <cell r="C732" t="str">
            <v>und</v>
          </cell>
          <cell r="D732">
            <v>20607.400000000001</v>
          </cell>
        </row>
        <row r="733">
          <cell r="A733">
            <v>732</v>
          </cell>
          <cell r="B733" t="str">
            <v>Luminaria de Sodio 70 W Horizontal SCHEREDER</v>
          </cell>
          <cell r="C733" t="str">
            <v>und</v>
          </cell>
          <cell r="D733">
            <v>157238</v>
          </cell>
        </row>
        <row r="734">
          <cell r="A734">
            <v>733</v>
          </cell>
          <cell r="B734" t="str">
            <v>Brazo para luminaria de 70 W horizontal 3/4x1.5 mts</v>
          </cell>
          <cell r="C734" t="str">
            <v>und</v>
          </cell>
          <cell r="D734">
            <v>8294</v>
          </cell>
        </row>
        <row r="735">
          <cell r="A735">
            <v>734</v>
          </cell>
          <cell r="B735" t="str">
            <v>Brazo para luminaria de 150 W horizontal 3/4x1.5 mts</v>
          </cell>
          <cell r="C735" t="str">
            <v>und</v>
          </cell>
          <cell r="D735">
            <v>31882.136000000002</v>
          </cell>
        </row>
        <row r="736">
          <cell r="A736">
            <v>735</v>
          </cell>
          <cell r="B736" t="str">
            <v>Cable de cobre aislado con neutro concentrico 2x14 AWG</v>
          </cell>
          <cell r="C736" t="str">
            <v>ml</v>
          </cell>
          <cell r="D736">
            <v>1329.0816</v>
          </cell>
        </row>
        <row r="737">
          <cell r="A737">
            <v>736</v>
          </cell>
          <cell r="B737" t="str">
            <v xml:space="preserve">Varilla Cooper Weld 5/8*2.40 m </v>
          </cell>
          <cell r="C737" t="str">
            <v>und</v>
          </cell>
          <cell r="D737">
            <v>106719.99999999999</v>
          </cell>
        </row>
        <row r="738">
          <cell r="A738">
            <v>737</v>
          </cell>
          <cell r="B738" t="str">
            <v>Conector para varilla Cooper Weld</v>
          </cell>
          <cell r="C738" t="str">
            <v>und</v>
          </cell>
          <cell r="D738">
            <v>3712</v>
          </cell>
        </row>
        <row r="739">
          <cell r="A739">
            <v>738</v>
          </cell>
          <cell r="B739" t="str">
            <v>Cinta de acero inoxidable de 1/2"</v>
          </cell>
          <cell r="C739" t="str">
            <v>ml</v>
          </cell>
          <cell r="D739">
            <v>2020.72</v>
          </cell>
        </row>
        <row r="740">
          <cell r="A740">
            <v>739</v>
          </cell>
          <cell r="B740" t="str">
            <v>Cinta de acero inoxidable de 3/4"</v>
          </cell>
          <cell r="C740" t="str">
            <v>ml</v>
          </cell>
          <cell r="D740">
            <v>2866.36</v>
          </cell>
        </row>
        <row r="741">
          <cell r="A741">
            <v>740</v>
          </cell>
          <cell r="B741" t="str">
            <v>Hebillas de acero inoxidable de 1/2"</v>
          </cell>
          <cell r="C741" t="str">
            <v>und</v>
          </cell>
          <cell r="D741">
            <v>446.6</v>
          </cell>
        </row>
        <row r="742">
          <cell r="A742">
            <v>741</v>
          </cell>
          <cell r="B742" t="str">
            <v>Hebillas de acero inoxidable de 3/4"</v>
          </cell>
          <cell r="C742" t="str">
            <v>und</v>
          </cell>
          <cell r="D742">
            <v>663.52</v>
          </cell>
        </row>
        <row r="743">
          <cell r="A743">
            <v>742</v>
          </cell>
          <cell r="B743" t="str">
            <v>Cable  ACSR 2/0 desnudo</v>
          </cell>
          <cell r="C743" t="str">
            <v>ml</v>
          </cell>
          <cell r="D743">
            <v>2948.72</v>
          </cell>
        </row>
        <row r="744">
          <cell r="A744">
            <v>743</v>
          </cell>
          <cell r="B744" t="str">
            <v>Cable  ACSR 2 desnudo</v>
          </cell>
          <cell r="C744" t="str">
            <v>ml</v>
          </cell>
          <cell r="D744">
            <v>1554.4</v>
          </cell>
        </row>
        <row r="745">
          <cell r="A745">
            <v>744</v>
          </cell>
          <cell r="B745" t="str">
            <v>Cable trenzado de Aluminio No. 3x4/0+1x2/0 AWG</v>
          </cell>
          <cell r="C745" t="str">
            <v>ml</v>
          </cell>
          <cell r="D745">
            <v>18064.332000000002</v>
          </cell>
        </row>
        <row r="746">
          <cell r="A746">
            <v>745</v>
          </cell>
          <cell r="B746" t="str">
            <v>Cable trenzado de Aluminio No. 3x2/0+1x1/0 AWG</v>
          </cell>
          <cell r="C746" t="str">
            <v>ml</v>
          </cell>
          <cell r="D746">
            <v>13505.183999999999</v>
          </cell>
        </row>
        <row r="747">
          <cell r="A747">
            <v>746</v>
          </cell>
          <cell r="B747" t="str">
            <v>Cable trenzado de Aluminio No. 3x2+1x4 AWG</v>
          </cell>
          <cell r="C747" t="str">
            <v>ml</v>
          </cell>
          <cell r="D747">
            <v>83271.759999999995</v>
          </cell>
        </row>
        <row r="748">
          <cell r="A748">
            <v>747</v>
          </cell>
          <cell r="B748" t="str">
            <v>Cable de acero galvanizado 3/8" tipo 2</v>
          </cell>
          <cell r="C748" t="str">
            <v>ml</v>
          </cell>
          <cell r="D748">
            <v>1532.36</v>
          </cell>
        </row>
        <row r="749">
          <cell r="A749">
            <v>748</v>
          </cell>
          <cell r="B749" t="str">
            <v>Guardacabo calibre 3/8</v>
          </cell>
          <cell r="C749" t="str">
            <v>und</v>
          </cell>
          <cell r="D749">
            <v>887.4</v>
          </cell>
        </row>
        <row r="750">
          <cell r="A750">
            <v>749</v>
          </cell>
          <cell r="B750" t="str">
            <v>Grapa prensadora de 3 tornillos</v>
          </cell>
          <cell r="C750" t="str">
            <v>und</v>
          </cell>
          <cell r="D750">
            <v>4882.4399999999996</v>
          </cell>
        </row>
        <row r="751">
          <cell r="A751">
            <v>750</v>
          </cell>
          <cell r="B751" t="str">
            <v>Aislador tipo tensor</v>
          </cell>
          <cell r="C751" t="str">
            <v>und</v>
          </cell>
          <cell r="D751">
            <v>8700</v>
          </cell>
        </row>
        <row r="752">
          <cell r="A752">
            <v>751</v>
          </cell>
          <cell r="B752" t="str">
            <v>Varilla de anclaje 3/4 X 2</v>
          </cell>
          <cell r="C752" t="str">
            <v>und</v>
          </cell>
          <cell r="D752">
            <v>22643.199999999997</v>
          </cell>
        </row>
        <row r="753">
          <cell r="A753">
            <v>752</v>
          </cell>
          <cell r="B753" t="str">
            <v>Grapa de suspensión para red trenzada</v>
          </cell>
          <cell r="C753" t="str">
            <v>und</v>
          </cell>
          <cell r="D753">
            <v>8911.5840000000007</v>
          </cell>
        </row>
        <row r="754">
          <cell r="A754">
            <v>753</v>
          </cell>
          <cell r="B754" t="str">
            <v>Grapa de retención para red trenzada</v>
          </cell>
          <cell r="C754" t="str">
            <v>und</v>
          </cell>
          <cell r="D754">
            <v>8331.1200000000008</v>
          </cell>
        </row>
        <row r="755">
          <cell r="A755">
            <v>754</v>
          </cell>
          <cell r="B755" t="str">
            <v>Conector tipo cuña 4/0 a 2/0</v>
          </cell>
          <cell r="C755" t="str">
            <v>und</v>
          </cell>
          <cell r="D755">
            <v>3016</v>
          </cell>
        </row>
        <row r="756">
          <cell r="A756">
            <v>755</v>
          </cell>
          <cell r="B756" t="str">
            <v>Conector de tornillo chaqueta aislante 4/0 AWG</v>
          </cell>
          <cell r="C756" t="str">
            <v>und</v>
          </cell>
          <cell r="D756">
            <v>23733.599999999999</v>
          </cell>
        </row>
        <row r="757">
          <cell r="A757">
            <v>756</v>
          </cell>
          <cell r="B757" t="str">
            <v>Conector de tornillo chaqueta aislante 2/0 AWG</v>
          </cell>
          <cell r="C757" t="str">
            <v>und</v>
          </cell>
          <cell r="D757">
            <v>10463.200000000001</v>
          </cell>
        </row>
        <row r="758">
          <cell r="A758">
            <v>757</v>
          </cell>
          <cell r="B758" t="str">
            <v>Caja trifásica tipo intemperie para acometidas (lonchera)</v>
          </cell>
          <cell r="C758" t="str">
            <v>und</v>
          </cell>
          <cell r="D758">
            <v>102080</v>
          </cell>
        </row>
        <row r="759">
          <cell r="A759">
            <v>758</v>
          </cell>
          <cell r="B759" t="str">
            <v>Perno de ojo de 5/8" x 10"</v>
          </cell>
          <cell r="C759" t="str">
            <v>und</v>
          </cell>
          <cell r="D759">
            <v>5742</v>
          </cell>
        </row>
        <row r="760">
          <cell r="A760">
            <v>759</v>
          </cell>
          <cell r="B760" t="str">
            <v>Abrazadera de 1 salida tipo 4-180 mm</v>
          </cell>
          <cell r="C760" t="str">
            <v>und</v>
          </cell>
          <cell r="D760">
            <v>12180</v>
          </cell>
        </row>
        <row r="761">
          <cell r="A761">
            <v>760</v>
          </cell>
          <cell r="B761" t="str">
            <v>Abrazadera de 1 salida tipo 4-200 mm</v>
          </cell>
          <cell r="C761" t="str">
            <v>und</v>
          </cell>
          <cell r="D761">
            <v>8133.2240000000002</v>
          </cell>
        </row>
        <row r="762">
          <cell r="A762">
            <v>761</v>
          </cell>
          <cell r="B762" t="str">
            <v>Tuerca de ojo alargado 5/8"</v>
          </cell>
          <cell r="C762" t="str">
            <v>und</v>
          </cell>
          <cell r="D762">
            <v>4384.8</v>
          </cell>
        </row>
        <row r="763">
          <cell r="A763">
            <v>762</v>
          </cell>
          <cell r="B763" t="str">
            <v>Tornillo de acero galvanizado de 5/8"x10"</v>
          </cell>
          <cell r="C763" t="str">
            <v>und</v>
          </cell>
          <cell r="D763">
            <v>3100.68</v>
          </cell>
        </row>
        <row r="764">
          <cell r="A764">
            <v>763</v>
          </cell>
          <cell r="B764" t="str">
            <v>Portaislador pasante para cruceta</v>
          </cell>
          <cell r="C764" t="str">
            <v>und</v>
          </cell>
          <cell r="D764">
            <v>8120</v>
          </cell>
        </row>
        <row r="765">
          <cell r="A765">
            <v>764</v>
          </cell>
          <cell r="B765" t="str">
            <v>Esparrago de 5/8"x20"</v>
          </cell>
          <cell r="C765" t="str">
            <v>und</v>
          </cell>
          <cell r="D765">
            <v>6551.68</v>
          </cell>
        </row>
        <row r="766">
          <cell r="A766">
            <v>765</v>
          </cell>
          <cell r="B766" t="str">
            <v>Diagonal metálica en ángulo</v>
          </cell>
          <cell r="C766" t="str">
            <v>und</v>
          </cell>
          <cell r="D766">
            <v>5821.112000000001</v>
          </cell>
        </row>
        <row r="767">
          <cell r="A767">
            <v>766</v>
          </cell>
          <cell r="B767" t="str">
            <v>Cruceta de madera de 2 m</v>
          </cell>
          <cell r="C767" t="str">
            <v>und</v>
          </cell>
          <cell r="D767">
            <v>56730.96</v>
          </cell>
        </row>
        <row r="768">
          <cell r="A768">
            <v>767</v>
          </cell>
          <cell r="B768" t="str">
            <v>Aislador de suspensión ANSI 52-1</v>
          </cell>
          <cell r="C768" t="str">
            <v>und</v>
          </cell>
          <cell r="D768">
            <v>16640.2</v>
          </cell>
        </row>
        <row r="769">
          <cell r="A769">
            <v>768</v>
          </cell>
          <cell r="B769" t="str">
            <v>Aislador de Pin ANSI 55-1</v>
          </cell>
          <cell r="C769" t="str">
            <v>und</v>
          </cell>
          <cell r="D769">
            <v>18084.748000000003</v>
          </cell>
        </row>
        <row r="770">
          <cell r="A770">
            <v>769</v>
          </cell>
          <cell r="B770" t="str">
            <v>Perno de anclaje</v>
          </cell>
          <cell r="C770" t="str">
            <v>und</v>
          </cell>
          <cell r="D770">
            <v>3705.04</v>
          </cell>
        </row>
        <row r="771">
          <cell r="A771">
            <v>770</v>
          </cell>
          <cell r="B771" t="str">
            <v>Cable monopolar 2 /0 THW-600 V-Cu</v>
          </cell>
          <cell r="C771" t="str">
            <v>ml</v>
          </cell>
          <cell r="D771">
            <v>27178.799999999999</v>
          </cell>
        </row>
        <row r="772">
          <cell r="A772">
            <v>771</v>
          </cell>
          <cell r="B772" t="str">
            <v>Cable monopolar 1 /0 THW-600 V - Cu</v>
          </cell>
          <cell r="C772" t="str">
            <v>ml</v>
          </cell>
          <cell r="D772">
            <v>33981.040000000001</v>
          </cell>
        </row>
        <row r="773">
          <cell r="A773">
            <v>772</v>
          </cell>
          <cell r="B773" t="str">
            <v>Cable monopolar 4 / 0 AWG.THW-Cu</v>
          </cell>
          <cell r="C773" t="str">
            <v>ml</v>
          </cell>
          <cell r="D773">
            <v>42641.599999999999</v>
          </cell>
        </row>
        <row r="774">
          <cell r="A774">
            <v>773</v>
          </cell>
          <cell r="B774" t="str">
            <v>Bornas teminales en Aluminio calibre N 1/0 AWG</v>
          </cell>
          <cell r="C774" t="str">
            <v>und</v>
          </cell>
          <cell r="D774">
            <v>53248.639999999999</v>
          </cell>
        </row>
        <row r="775">
          <cell r="A775">
            <v>774</v>
          </cell>
          <cell r="B775" t="str">
            <v>Cable de aluminio  aislado 6 AWG para alumbrado</v>
          </cell>
          <cell r="C775" t="str">
            <v>ml</v>
          </cell>
          <cell r="D775">
            <v>1394.32</v>
          </cell>
        </row>
        <row r="776">
          <cell r="A776">
            <v>775</v>
          </cell>
          <cell r="B776" t="str">
            <v>Cable aislado de aluminio 600 V calibre 2/0 AWG</v>
          </cell>
          <cell r="C776" t="str">
            <v>ml</v>
          </cell>
          <cell r="D776">
            <v>4615.6400000000003</v>
          </cell>
        </row>
        <row r="777">
          <cell r="A777">
            <v>776</v>
          </cell>
          <cell r="B777" t="str">
            <v>Cable aislado de aluminio 600 V calibre 1/0 AWG</v>
          </cell>
          <cell r="C777" t="str">
            <v>ml</v>
          </cell>
          <cell r="D777">
            <v>12112.256000000001</v>
          </cell>
        </row>
        <row r="778">
          <cell r="A778">
            <v>777</v>
          </cell>
          <cell r="B778" t="str">
            <v>Poste de concretode 14 mts  tipo linea para AP Norma ET-213-750 kg</v>
          </cell>
          <cell r="C778" t="str">
            <v>ml</v>
          </cell>
          <cell r="D778">
            <v>788800</v>
          </cell>
        </row>
        <row r="779">
          <cell r="A779">
            <v>778</v>
          </cell>
          <cell r="B779" t="str">
            <v>Cemento gris (50 kilogramos)</v>
          </cell>
          <cell r="C779" t="str">
            <v>bulto</v>
          </cell>
          <cell r="D779">
            <v>16000</v>
          </cell>
        </row>
        <row r="780">
          <cell r="A780">
            <v>779</v>
          </cell>
          <cell r="B780" t="str">
            <v>Marco de camara energia tipo AP CS 274</v>
          </cell>
          <cell r="C780" t="str">
            <v>und</v>
          </cell>
          <cell r="D780">
            <v>62639.999999999993</v>
          </cell>
        </row>
        <row r="781">
          <cell r="A781">
            <v>780</v>
          </cell>
          <cell r="B781" t="str">
            <v>Mixto ( Arena de rio + gravilla)</v>
          </cell>
          <cell r="C781" t="str">
            <v>m3</v>
          </cell>
          <cell r="D781">
            <v>45000</v>
          </cell>
        </row>
        <row r="782">
          <cell r="A782">
            <v>781</v>
          </cell>
          <cell r="B782" t="str">
            <v>Tapa de camara de energia A.P CS 274</v>
          </cell>
          <cell r="C782" t="str">
            <v>und</v>
          </cell>
          <cell r="D782">
            <v>63451.999999999993</v>
          </cell>
        </row>
        <row r="783">
          <cell r="A783">
            <v>782</v>
          </cell>
          <cell r="B783" t="str">
            <v>Marco de camara energia tipo  CS 275</v>
          </cell>
          <cell r="C783" t="str">
            <v>und</v>
          </cell>
          <cell r="D783">
            <v>86652</v>
          </cell>
        </row>
        <row r="784">
          <cell r="A784">
            <v>783</v>
          </cell>
          <cell r="B784" t="str">
            <v>Tapa de camara de energia .CS 275</v>
          </cell>
          <cell r="C784" t="str">
            <v>und</v>
          </cell>
          <cell r="D784">
            <v>165068</v>
          </cell>
        </row>
        <row r="785">
          <cell r="A785">
            <v>784</v>
          </cell>
          <cell r="B785" t="str">
            <v>Marco de camara energia tipo CS 276</v>
          </cell>
          <cell r="C785" t="str">
            <v>und</v>
          </cell>
          <cell r="D785">
            <v>115303.99999999999</v>
          </cell>
        </row>
        <row r="786">
          <cell r="A786">
            <v>785</v>
          </cell>
          <cell r="B786" t="str">
            <v>Tapa de camara de energia .CS 276</v>
          </cell>
          <cell r="C786" t="str">
            <v>und</v>
          </cell>
          <cell r="D786">
            <v>165068</v>
          </cell>
        </row>
        <row r="787">
          <cell r="A787">
            <v>786</v>
          </cell>
          <cell r="B787" t="str">
            <v>Tapa de camara de energia .CS 278</v>
          </cell>
          <cell r="C787" t="str">
            <v>und</v>
          </cell>
          <cell r="D787">
            <v>115000</v>
          </cell>
        </row>
        <row r="788">
          <cell r="A788">
            <v>787</v>
          </cell>
          <cell r="B788" t="str">
            <v>Marco de camara de energia tipo  CS 281</v>
          </cell>
          <cell r="C788" t="str">
            <v>und</v>
          </cell>
          <cell r="D788">
            <v>72000</v>
          </cell>
        </row>
        <row r="789">
          <cell r="A789">
            <v>788</v>
          </cell>
          <cell r="B789" t="str">
            <v>Tapa de camara de energia .CS 281</v>
          </cell>
          <cell r="C789" t="str">
            <v>und</v>
          </cell>
          <cell r="D789">
            <v>707600</v>
          </cell>
        </row>
        <row r="790">
          <cell r="A790">
            <v>789</v>
          </cell>
          <cell r="B790" t="str">
            <v>Marco de camara de energia tipo CS 280</v>
          </cell>
          <cell r="C790" t="str">
            <v>und</v>
          </cell>
          <cell r="D790">
            <v>40368</v>
          </cell>
        </row>
        <row r="791">
          <cell r="A791">
            <v>790</v>
          </cell>
          <cell r="B791" t="str">
            <v>Tapa de camara de  camara de energia .CS 280</v>
          </cell>
          <cell r="C791" t="str">
            <v>und</v>
          </cell>
          <cell r="D791">
            <v>66120</v>
          </cell>
        </row>
        <row r="792">
          <cell r="A792">
            <v>791</v>
          </cell>
          <cell r="B792" t="str">
            <v>Capacete galvanizado de 1 pulg</v>
          </cell>
          <cell r="C792" t="str">
            <v>und</v>
          </cell>
          <cell r="D792">
            <v>1508</v>
          </cell>
        </row>
        <row r="793">
          <cell r="A793">
            <v>792</v>
          </cell>
          <cell r="B793" t="str">
            <v xml:space="preserve"> de Acero Galvanizado de 1"</v>
          </cell>
          <cell r="C793" t="str">
            <v>und</v>
          </cell>
          <cell r="D793">
            <v>5108.6400000000003</v>
          </cell>
        </row>
        <row r="794">
          <cell r="A794">
            <v>793</v>
          </cell>
          <cell r="B794" t="str">
            <v>Ladrillo tolete perforado</v>
          </cell>
          <cell r="C794" t="str">
            <v>M2</v>
          </cell>
          <cell r="D794">
            <v>28419.999999999996</v>
          </cell>
        </row>
        <row r="795">
          <cell r="A795">
            <v>794</v>
          </cell>
          <cell r="B795" t="str">
            <v>Geotextil NT 1800</v>
          </cell>
          <cell r="C795" t="str">
            <v>m2</v>
          </cell>
          <cell r="D795">
            <v>2448</v>
          </cell>
        </row>
        <row r="796">
          <cell r="A796">
            <v>795</v>
          </cell>
          <cell r="B796" t="str">
            <v>Abrazadera de 2 salida tipo 2</v>
          </cell>
          <cell r="C796" t="str">
            <v>und</v>
          </cell>
          <cell r="D796">
            <v>11242.72</v>
          </cell>
        </row>
        <row r="797">
          <cell r="A797">
            <v>796</v>
          </cell>
          <cell r="B797" t="str">
            <v>Diagonal metálica en varilla</v>
          </cell>
          <cell r="C797" t="str">
            <v>und</v>
          </cell>
          <cell r="D797">
            <v>6264</v>
          </cell>
        </row>
        <row r="798">
          <cell r="A798">
            <v>797</v>
          </cell>
          <cell r="B798" t="str">
            <v>Herrajes electricos</v>
          </cell>
          <cell r="C798" t="str">
            <v>global</v>
          </cell>
          <cell r="D798">
            <v>30000</v>
          </cell>
        </row>
        <row r="799">
          <cell r="A799">
            <v>798</v>
          </cell>
          <cell r="B799" t="str">
            <v>Mortero de nivelacion anclaje epoxico 9000 psi</v>
          </cell>
          <cell r="C799" t="str">
            <v>kg</v>
          </cell>
          <cell r="D799">
            <v>42560</v>
          </cell>
        </row>
        <row r="800">
          <cell r="A800">
            <v>799</v>
          </cell>
          <cell r="B800" t="str">
            <v>YEE PVCS de 4"</v>
          </cell>
          <cell r="C800" t="str">
            <v>und</v>
          </cell>
          <cell r="D800">
            <v>13639</v>
          </cell>
        </row>
        <row r="801">
          <cell r="A801">
            <v>800</v>
          </cell>
          <cell r="B801" t="str">
            <v>Mortero de 3000 psi</v>
          </cell>
          <cell r="C801" t="str">
            <v>m3</v>
          </cell>
          <cell r="D801">
            <v>321900</v>
          </cell>
        </row>
        <row r="802">
          <cell r="A802">
            <v>801</v>
          </cell>
          <cell r="B802" t="str">
            <v>Mortero 2500 psi</v>
          </cell>
          <cell r="C802" t="str">
            <v>m3</v>
          </cell>
          <cell r="D802">
            <v>289710</v>
          </cell>
        </row>
        <row r="803">
          <cell r="A803">
            <v>802</v>
          </cell>
          <cell r="B803" t="str">
            <v>Platina 2 * 3/8</v>
          </cell>
          <cell r="C803" t="str">
            <v>ml</v>
          </cell>
          <cell r="D803">
            <v>2752</v>
          </cell>
        </row>
        <row r="804">
          <cell r="A804">
            <v>803</v>
          </cell>
          <cell r="B804" t="str">
            <v>Angulo de 2 * 3/8</v>
          </cell>
          <cell r="C804" t="str">
            <v>ml</v>
          </cell>
          <cell r="D804">
            <v>6105</v>
          </cell>
        </row>
        <row r="805">
          <cell r="A805">
            <v>804</v>
          </cell>
          <cell r="B805" t="str">
            <v>Adoquín de concreto 200 X 100 X 60 color ocre</v>
          </cell>
          <cell r="C805" t="str">
            <v>und</v>
          </cell>
          <cell r="D805">
            <v>580.65</v>
          </cell>
        </row>
        <row r="806">
          <cell r="A806">
            <v>805</v>
          </cell>
          <cell r="B806" t="str">
            <v>Rejilla prefabricada en concreto 400 mm x 400 mm x 10 mm</v>
          </cell>
          <cell r="C806" t="str">
            <v>und</v>
          </cell>
          <cell r="D806">
            <v>21330</v>
          </cell>
        </row>
        <row r="807">
          <cell r="A807">
            <v>806</v>
          </cell>
          <cell r="B807" t="str">
            <v>Controlador C800V Capacidad para 12 grupos Vehiculares o peatonales (Armario en policarbonato y chapa de seguridad)</v>
          </cell>
          <cell r="C807" t="str">
            <v>und</v>
          </cell>
          <cell r="D807">
            <v>87790935.560000002</v>
          </cell>
        </row>
        <row r="808">
          <cell r="A808">
            <v>807</v>
          </cell>
          <cell r="B808" t="str">
            <v>Equipo electrónico para el control de semáforos con capacidad para 12 grupos</v>
          </cell>
          <cell r="C808" t="str">
            <v>und</v>
          </cell>
          <cell r="D808">
            <v>127210.32</v>
          </cell>
        </row>
        <row r="809">
          <cell r="A809">
            <v>808</v>
          </cell>
          <cell r="B809" t="str">
            <v>Semáforo vehicular fabricado en policarbonato (3x200) accesorios de fijacion a mastil, lentes de policarbonato, tres luces con sistema de alogeno tipo S1</v>
          </cell>
          <cell r="C809" t="str">
            <v>und</v>
          </cell>
          <cell r="D809">
            <v>972934.92</v>
          </cell>
        </row>
        <row r="810">
          <cell r="A810">
            <v>809</v>
          </cell>
          <cell r="B810" t="str">
            <v>Semáforo peatonal fabricado en policarbonato (2x200) accesorios de fijacion a mastil, lentes de policarbonato, dos luces con sistema de alogeno tipo S3</v>
          </cell>
          <cell r="C810" t="str">
            <v>und</v>
          </cell>
          <cell r="D810">
            <v>779568.72</v>
          </cell>
        </row>
        <row r="811">
          <cell r="A811">
            <v>810</v>
          </cell>
          <cell r="B811" t="str">
            <v>Cable eléctrico para control de semáforos tipo awg 4x16 conductores sólido</v>
          </cell>
          <cell r="C811" t="str">
            <v>ml</v>
          </cell>
          <cell r="D811">
            <v>4435</v>
          </cell>
        </row>
        <row r="812">
          <cell r="A812">
            <v>811</v>
          </cell>
          <cell r="B812" t="str">
            <v>Poste metálico para semáforo tipo t2 de 4.5mts en 4".</v>
          </cell>
          <cell r="C812" t="str">
            <v>und</v>
          </cell>
          <cell r="D812">
            <v>638000</v>
          </cell>
        </row>
        <row r="813">
          <cell r="A813">
            <v>812</v>
          </cell>
          <cell r="B813" t="str">
            <v>Poste metálico para semáforo tipo t2 de 5.5mts en 4".</v>
          </cell>
          <cell r="C813" t="str">
            <v>und</v>
          </cell>
          <cell r="D813">
            <v>701800</v>
          </cell>
        </row>
        <row r="814">
          <cell r="A814">
            <v>813</v>
          </cell>
          <cell r="B814" t="str">
            <v>Poste metálico para semáforo tipo t2 de 6.5mts en 4"</v>
          </cell>
          <cell r="C814" t="str">
            <v>und</v>
          </cell>
          <cell r="D814">
            <v>765600</v>
          </cell>
        </row>
        <row r="815">
          <cell r="A815">
            <v>814</v>
          </cell>
          <cell r="B815" t="str">
            <v>Poste metálico para semáforo tipo t1 de 3,6mts en 4"</v>
          </cell>
          <cell r="C815" t="str">
            <v>und</v>
          </cell>
          <cell r="D815">
            <v>357280</v>
          </cell>
        </row>
        <row r="816">
          <cell r="A816">
            <v>815</v>
          </cell>
          <cell r="B816" t="str">
            <v>Anclaje para base de poste tipo t1 y t2</v>
          </cell>
          <cell r="C816" t="str">
            <v>und</v>
          </cell>
          <cell r="D816">
            <v>208800</v>
          </cell>
        </row>
        <row r="817">
          <cell r="A817">
            <v>816</v>
          </cell>
          <cell r="B817" t="str">
            <v>Cable eléctrico para acometida, tipo awg 2x8 conductor solido</v>
          </cell>
          <cell r="C817" t="str">
            <v>ml</v>
          </cell>
          <cell r="D817">
            <v>635</v>
          </cell>
        </row>
        <row r="818">
          <cell r="A818">
            <v>817</v>
          </cell>
          <cell r="B818" t="str">
            <v xml:space="preserve">Cable eléctrico para control de semáforos tipo awg 3x16 conductores solido, </v>
          </cell>
          <cell r="C818" t="str">
            <v>ml</v>
          </cell>
          <cell r="D818">
            <v>3475</v>
          </cell>
        </row>
        <row r="819">
          <cell r="A819">
            <v>818</v>
          </cell>
          <cell r="B819" t="str">
            <v>Cable telefonico de 1200 pares</v>
          </cell>
          <cell r="C819" t="str">
            <v>ml</v>
          </cell>
          <cell r="D819">
            <v>115014</v>
          </cell>
        </row>
        <row r="820">
          <cell r="A820">
            <v>819</v>
          </cell>
          <cell r="B820" t="str">
            <v>Empalme telefonico de 1200 pares</v>
          </cell>
          <cell r="C820" t="str">
            <v>und</v>
          </cell>
          <cell r="D820">
            <v>770240</v>
          </cell>
        </row>
        <row r="821">
          <cell r="A821">
            <v>820</v>
          </cell>
          <cell r="B821" t="str">
            <v>Bloque en concreto (0,10*0,20*0,4) m</v>
          </cell>
          <cell r="C821" t="str">
            <v>und</v>
          </cell>
          <cell r="D821">
            <v>1360</v>
          </cell>
        </row>
        <row r="822">
          <cell r="A822">
            <v>821</v>
          </cell>
          <cell r="B822" t="str">
            <v>Angulo  3 pulg *1/4</v>
          </cell>
          <cell r="C822" t="str">
            <v>ml</v>
          </cell>
          <cell r="D822">
            <v>9086.6666666666624</v>
          </cell>
        </row>
        <row r="823">
          <cell r="A823">
            <v>822</v>
          </cell>
          <cell r="B823" t="str">
            <v>Platina 3 pulg *1/4</v>
          </cell>
          <cell r="C823" t="str">
            <v>ml</v>
          </cell>
          <cell r="D823">
            <v>12000</v>
          </cell>
        </row>
        <row r="824">
          <cell r="A824">
            <v>823</v>
          </cell>
          <cell r="B824" t="str">
            <v>Bloque en concreto (0,20*0,20*0,4) m</v>
          </cell>
          <cell r="C824" t="str">
            <v>und</v>
          </cell>
          <cell r="D824">
            <v>2300</v>
          </cell>
        </row>
        <row r="825">
          <cell r="A825">
            <v>824</v>
          </cell>
          <cell r="B825" t="str">
            <v>Tapa circular norma EPM</v>
          </cell>
          <cell r="C825" t="str">
            <v>und</v>
          </cell>
          <cell r="D825">
            <v>50000</v>
          </cell>
        </row>
        <row r="826">
          <cell r="A826">
            <v>825</v>
          </cell>
          <cell r="B826" t="str">
            <v>Tritubo Multiflex - 1 1/4 pulg</v>
          </cell>
          <cell r="C826" t="str">
            <v>ml</v>
          </cell>
          <cell r="D826">
            <v>18486</v>
          </cell>
        </row>
        <row r="827">
          <cell r="A827">
            <v>826</v>
          </cell>
          <cell r="B827" t="str">
            <v>Sardinel bajo rampas A- 110</v>
          </cell>
          <cell r="C827" t="str">
            <v>und</v>
          </cell>
          <cell r="D827">
            <v>32943</v>
          </cell>
        </row>
        <row r="828">
          <cell r="A828">
            <v>827</v>
          </cell>
          <cell r="B828" t="str">
            <v>Sardinel bajo rampas 115</v>
          </cell>
          <cell r="C828" t="str">
            <v>und</v>
          </cell>
          <cell r="D828">
            <v>27847.5</v>
          </cell>
        </row>
        <row r="829">
          <cell r="A829">
            <v>828</v>
          </cell>
          <cell r="B829" t="str">
            <v>Marco y tapa caja de paso doble</v>
          </cell>
          <cell r="C829" t="str">
            <v>und</v>
          </cell>
          <cell r="D829">
            <v>189600</v>
          </cell>
        </row>
        <row r="830">
          <cell r="A830">
            <v>829</v>
          </cell>
          <cell r="B830" t="str">
            <v>Aisladores tipo carrete ansi 53-3</v>
          </cell>
          <cell r="C830" t="str">
            <v>und</v>
          </cell>
          <cell r="D830">
            <v>2610</v>
          </cell>
        </row>
        <row r="831">
          <cell r="A831">
            <v>830</v>
          </cell>
          <cell r="B831" t="str">
            <v xml:space="preserve">Soporte para luminaria horizontal tipo </v>
          </cell>
          <cell r="C831" t="str">
            <v>und</v>
          </cell>
          <cell r="D831">
            <v>16936</v>
          </cell>
        </row>
        <row r="832">
          <cell r="A832">
            <v>831</v>
          </cell>
          <cell r="B832" t="str">
            <v>Estribos para baja tensión</v>
          </cell>
          <cell r="C832" t="str">
            <v>und</v>
          </cell>
          <cell r="D832">
            <v>6159.6</v>
          </cell>
        </row>
        <row r="833">
          <cell r="A833">
            <v>832</v>
          </cell>
          <cell r="B833" t="str">
            <v xml:space="preserve"> hilo de aluminio para amarre</v>
          </cell>
          <cell r="C833" t="str">
            <v>ml</v>
          </cell>
          <cell r="D833">
            <v>0</v>
          </cell>
        </row>
        <row r="834">
          <cell r="A834">
            <v>833</v>
          </cell>
          <cell r="B834" t="str">
            <v>Alambre de cu 14awg</v>
          </cell>
          <cell r="C834" t="str">
            <v>ml</v>
          </cell>
          <cell r="D834">
            <v>619.44000000000005</v>
          </cell>
        </row>
        <row r="835">
          <cell r="A835">
            <v>834</v>
          </cell>
          <cell r="B835" t="str">
            <v>Conector de compresion en ranuras paralelas 14 AWG</v>
          </cell>
          <cell r="C835" t="str">
            <v>und</v>
          </cell>
          <cell r="D835">
            <v>3029</v>
          </cell>
        </row>
        <row r="836">
          <cell r="A836">
            <v>835</v>
          </cell>
          <cell r="B836" t="str">
            <v>Tubo galvanizado IMC  3/4"</v>
          </cell>
          <cell r="C836" t="str">
            <v>ml</v>
          </cell>
          <cell r="D836">
            <v>22095.68</v>
          </cell>
        </row>
        <row r="837">
          <cell r="A837">
            <v>836</v>
          </cell>
          <cell r="B837" t="str">
            <v xml:space="preserve">Tapa para camara XD (AC) </v>
          </cell>
          <cell r="C837" t="str">
            <v>und</v>
          </cell>
          <cell r="D837">
            <v>58000</v>
          </cell>
        </row>
        <row r="838">
          <cell r="A838">
            <v>837</v>
          </cell>
          <cell r="B838" t="str">
            <v>Cañuela prefabricada ( Ref. A-120)</v>
          </cell>
          <cell r="C838" t="str">
            <v>und</v>
          </cell>
          <cell r="D838">
            <v>16820</v>
          </cell>
        </row>
        <row r="839">
          <cell r="A839">
            <v>838</v>
          </cell>
          <cell r="B839" t="str">
            <v xml:space="preserve">Pieza de remate para rampa tipo A  (Ref.A-105) </v>
          </cell>
          <cell r="C839" t="str">
            <v>und</v>
          </cell>
          <cell r="D839">
            <v>29000</v>
          </cell>
        </row>
        <row r="840">
          <cell r="A840">
            <v>839</v>
          </cell>
          <cell r="B840" t="str">
            <v>Ducto de PVC 2" conduit</v>
          </cell>
          <cell r="C840" t="str">
            <v>ml</v>
          </cell>
          <cell r="D840">
            <v>10916.373333333331</v>
          </cell>
        </row>
        <row r="841">
          <cell r="A841">
            <v>840</v>
          </cell>
          <cell r="B841" t="str">
            <v>Especie propuesta Hayuelo (H= 1 a 2 metros)</v>
          </cell>
          <cell r="C841" t="str">
            <v>und</v>
          </cell>
          <cell r="D841">
            <v>12000</v>
          </cell>
        </row>
        <row r="842">
          <cell r="A842">
            <v>841</v>
          </cell>
          <cell r="B842" t="str">
            <v>Especie propuesta Corono (H= 1 a 2 metros)</v>
          </cell>
          <cell r="C842" t="str">
            <v>und</v>
          </cell>
          <cell r="D842">
            <v>12000</v>
          </cell>
        </row>
        <row r="843">
          <cell r="A843">
            <v>842</v>
          </cell>
          <cell r="B843" t="str">
            <v>Válvula Reductora de Presión (VRP) 6"</v>
          </cell>
          <cell r="C843" t="str">
            <v>und</v>
          </cell>
          <cell r="D843">
            <v>1508000</v>
          </cell>
        </row>
        <row r="844">
          <cell r="A844">
            <v>843</v>
          </cell>
          <cell r="B844" t="str">
            <v>Uniones tipo desser 3"</v>
          </cell>
          <cell r="C844" t="str">
            <v>und</v>
          </cell>
          <cell r="D844">
            <v>45356</v>
          </cell>
        </row>
        <row r="845">
          <cell r="A845">
            <v>844</v>
          </cell>
          <cell r="B845" t="str">
            <v>Uniones tipo desser 4"</v>
          </cell>
          <cell r="C845" t="str">
            <v>und</v>
          </cell>
          <cell r="D845">
            <v>54230</v>
          </cell>
        </row>
        <row r="846">
          <cell r="A846">
            <v>845</v>
          </cell>
          <cell r="B846" t="str">
            <v>Uniones tipo desser 6"</v>
          </cell>
          <cell r="C846" t="str">
            <v>und</v>
          </cell>
          <cell r="D846">
            <v>95642</v>
          </cell>
        </row>
        <row r="847">
          <cell r="A847">
            <v>846</v>
          </cell>
          <cell r="B847" t="str">
            <v>Uniones tipo desser 8"</v>
          </cell>
          <cell r="C847" t="str">
            <v>und</v>
          </cell>
          <cell r="D847">
            <v>139026</v>
          </cell>
        </row>
        <row r="848">
          <cell r="A848">
            <v>847</v>
          </cell>
          <cell r="B848" t="str">
            <v>Uniones tipo desser 10"</v>
          </cell>
          <cell r="C848" t="str">
            <v>und</v>
          </cell>
          <cell r="D848">
            <v>330310</v>
          </cell>
        </row>
        <row r="849">
          <cell r="A849">
            <v>848</v>
          </cell>
          <cell r="B849" t="str">
            <v>Uniones tipo dresser 12"</v>
          </cell>
          <cell r="C849" t="str">
            <v>und</v>
          </cell>
          <cell r="D849">
            <v>374680</v>
          </cell>
        </row>
        <row r="850">
          <cell r="A850">
            <v>849</v>
          </cell>
          <cell r="B850" t="str">
            <v>Uniones tipo desser 16"</v>
          </cell>
          <cell r="C850" t="str">
            <v>und</v>
          </cell>
          <cell r="D850">
            <v>808520</v>
          </cell>
        </row>
        <row r="851">
          <cell r="A851">
            <v>850</v>
          </cell>
          <cell r="B851" t="str">
            <v>Unión Alfa  de  12"</v>
          </cell>
          <cell r="C851" t="str">
            <v>und</v>
          </cell>
          <cell r="D851">
            <v>477616</v>
          </cell>
        </row>
        <row r="852">
          <cell r="A852">
            <v>851</v>
          </cell>
          <cell r="B852" t="str">
            <v>Unión Alfa   de  8"</v>
          </cell>
          <cell r="C852" t="str">
            <v>und</v>
          </cell>
          <cell r="D852">
            <v>186732</v>
          </cell>
        </row>
        <row r="853">
          <cell r="A853">
            <v>852</v>
          </cell>
          <cell r="B853" t="str">
            <v>Unión Alfa   de   6"</v>
          </cell>
          <cell r="C853" t="str">
            <v>und</v>
          </cell>
          <cell r="D853">
            <v>120951</v>
          </cell>
        </row>
        <row r="854">
          <cell r="A854">
            <v>853</v>
          </cell>
          <cell r="B854" t="str">
            <v>Unión Alfa   de   4"</v>
          </cell>
          <cell r="C854" t="str">
            <v>und</v>
          </cell>
          <cell r="D854">
            <v>77573.271599999993</v>
          </cell>
        </row>
        <row r="855">
          <cell r="A855">
            <v>854</v>
          </cell>
          <cell r="B855" t="str">
            <v>Unión Alfa   de   3"</v>
          </cell>
          <cell r="C855" t="str">
            <v>und</v>
          </cell>
          <cell r="D855">
            <v>43840</v>
          </cell>
        </row>
        <row r="856">
          <cell r="A856">
            <v>855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856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857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858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859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860</v>
          </cell>
          <cell r="B861" t="str">
            <v>Unión Platino  de  12"</v>
          </cell>
          <cell r="C861" t="str">
            <v>und</v>
          </cell>
          <cell r="D861">
            <v>664899</v>
          </cell>
        </row>
        <row r="862">
          <cell r="A862">
            <v>861</v>
          </cell>
          <cell r="B862" t="str">
            <v>Unión Platino   de  8"</v>
          </cell>
          <cell r="C862" t="str">
            <v>und</v>
          </cell>
          <cell r="D862">
            <v>212656</v>
          </cell>
        </row>
        <row r="863">
          <cell r="A863">
            <v>862</v>
          </cell>
          <cell r="B863" t="str">
            <v>Unión Platino   de   6"</v>
          </cell>
          <cell r="C863" t="str">
            <v>und</v>
          </cell>
          <cell r="D863">
            <v>115658</v>
          </cell>
        </row>
        <row r="864">
          <cell r="A864">
            <v>863</v>
          </cell>
          <cell r="B864" t="str">
            <v>Unión Platino   de   4"</v>
          </cell>
          <cell r="C864" t="str">
            <v>und</v>
          </cell>
          <cell r="D864">
            <v>49722</v>
          </cell>
        </row>
        <row r="865">
          <cell r="A865">
            <v>864</v>
          </cell>
          <cell r="B865" t="str">
            <v>Unión Platino   de   3"</v>
          </cell>
          <cell r="C865" t="str">
            <v>und</v>
          </cell>
          <cell r="D865">
            <v>28996</v>
          </cell>
        </row>
        <row r="866">
          <cell r="A866">
            <v>865</v>
          </cell>
          <cell r="B866" t="str">
            <v>Mandril</v>
          </cell>
          <cell r="C866" t="str">
            <v>und</v>
          </cell>
          <cell r="D866">
            <v>180</v>
          </cell>
        </row>
        <row r="867">
          <cell r="A867">
            <v>866</v>
          </cell>
          <cell r="B867" t="str">
            <v>Guia</v>
          </cell>
          <cell r="C867" t="str">
            <v>ml</v>
          </cell>
          <cell r="D867">
            <v>170</v>
          </cell>
        </row>
        <row r="868">
          <cell r="A868">
            <v>867</v>
          </cell>
          <cell r="B868" t="str">
            <v>Sonda 200 mts</v>
          </cell>
          <cell r="C868" t="str">
            <v>ml</v>
          </cell>
          <cell r="D868">
            <v>175</v>
          </cell>
        </row>
        <row r="869">
          <cell r="A869">
            <v>868</v>
          </cell>
          <cell r="B869" t="str">
            <v>Señalizacion</v>
          </cell>
          <cell r="C869" t="str">
            <v>gl</v>
          </cell>
          <cell r="D869">
            <v>600</v>
          </cell>
        </row>
        <row r="870">
          <cell r="A870">
            <v>869</v>
          </cell>
          <cell r="B870" t="str">
            <v>Base granular SBG1</v>
          </cell>
          <cell r="C870" t="str">
            <v>m3</v>
          </cell>
          <cell r="D870">
            <v>42920</v>
          </cell>
        </row>
        <row r="871">
          <cell r="A871">
            <v>870</v>
          </cell>
          <cell r="B871" t="str">
            <v>Imprimante para contraste</v>
          </cell>
          <cell r="C871" t="str">
            <v>gl</v>
          </cell>
          <cell r="D871">
            <v>48500</v>
          </cell>
        </row>
        <row r="872">
          <cell r="A872">
            <v>871</v>
          </cell>
          <cell r="B872" t="str">
            <v>Baranda M80</v>
          </cell>
          <cell r="C872" t="str">
            <v>ml</v>
          </cell>
          <cell r="D872">
            <v>128400</v>
          </cell>
        </row>
        <row r="873">
          <cell r="A873">
            <v>872</v>
          </cell>
          <cell r="B873" t="str">
            <v>Tachas reflectivas</v>
          </cell>
          <cell r="C873" t="str">
            <v>und</v>
          </cell>
          <cell r="D873">
            <v>5651.52</v>
          </cell>
        </row>
        <row r="874">
          <cell r="A874">
            <v>873</v>
          </cell>
          <cell r="B874" t="str">
            <v xml:space="preserve">Defensa metalica alta resistencia </v>
          </cell>
          <cell r="C874" t="str">
            <v>ml</v>
          </cell>
          <cell r="D874">
            <v>42120</v>
          </cell>
        </row>
        <row r="875">
          <cell r="A875">
            <v>874</v>
          </cell>
          <cell r="B875" t="str">
            <v>Delineador</v>
          </cell>
          <cell r="C875" t="str">
            <v>und</v>
          </cell>
          <cell r="D875">
            <v>93600</v>
          </cell>
        </row>
        <row r="876">
          <cell r="A876">
            <v>875</v>
          </cell>
          <cell r="B876" t="str">
            <v>Separador Transmilenio ( 1,70 * 0,25 * 0,18)</v>
          </cell>
          <cell r="C876" t="str">
            <v>und</v>
          </cell>
          <cell r="D876">
            <v>45030</v>
          </cell>
        </row>
        <row r="877">
          <cell r="A877">
            <v>876</v>
          </cell>
          <cell r="B877" t="str">
            <v xml:space="preserve">Barrera New Jersey </v>
          </cell>
          <cell r="C877" t="str">
            <v>und</v>
          </cell>
          <cell r="D877">
            <v>142200</v>
          </cell>
        </row>
        <row r="878">
          <cell r="A878">
            <v>877</v>
          </cell>
          <cell r="B878" t="str">
            <v xml:space="preserve">Tubo de acueducto presiòn HA 3" - SCH 40 (tuberia acero al carbon 3" sch.40) </v>
          </cell>
          <cell r="C878" t="str">
            <v>ml</v>
          </cell>
          <cell r="D878">
            <v>44080</v>
          </cell>
        </row>
        <row r="879">
          <cell r="A879">
            <v>878</v>
          </cell>
          <cell r="B879" t="str">
            <v xml:space="preserve">Tubo de acueducto presiòn HA 6" - SCH 40 (tuberia acero al carbon 6" sch.40) </v>
          </cell>
          <cell r="C879" t="str">
            <v>ml</v>
          </cell>
          <cell r="D879">
            <v>78880</v>
          </cell>
        </row>
        <row r="880">
          <cell r="A880">
            <v>879</v>
          </cell>
          <cell r="B880" t="str">
            <v xml:space="preserve">Tubo de acueducto presiòn HA 8" - SCH 40 (tuberia acero al carbon 8" sch.40) </v>
          </cell>
          <cell r="C880" t="str">
            <v>ml</v>
          </cell>
          <cell r="D880">
            <v>150800</v>
          </cell>
        </row>
        <row r="881">
          <cell r="A881">
            <v>880</v>
          </cell>
          <cell r="B881" t="str">
            <v xml:space="preserve">Tubo de acueducto presiòn HA 10" - SCH 40 (tuberia acero al carbon 10" sch.40) </v>
          </cell>
          <cell r="C881" t="str">
            <v>ml</v>
          </cell>
          <cell r="D881">
            <v>185600</v>
          </cell>
        </row>
        <row r="882">
          <cell r="A882">
            <v>881</v>
          </cell>
          <cell r="B882" t="str">
            <v xml:space="preserve">Tubo de acueducto presiòn HA 12" - SCH 40 (tuberia acero al carbon 12" sch.40) </v>
          </cell>
          <cell r="C882" t="str">
            <v>ml</v>
          </cell>
          <cell r="D882">
            <v>414282.4</v>
          </cell>
        </row>
        <row r="883">
          <cell r="A883">
            <v>882</v>
          </cell>
          <cell r="B883" t="str">
            <v xml:space="preserve">Tubo de acueducto presiòn HA 18" - SCH 40 (tuberia acero al carbon 18" sch.40 ) </v>
          </cell>
          <cell r="C883" t="str">
            <v>ml</v>
          </cell>
          <cell r="D883">
            <v>440800</v>
          </cell>
        </row>
        <row r="884">
          <cell r="A884">
            <v>883</v>
          </cell>
          <cell r="B884" t="str">
            <v>tee  UF 4" x 4" x 3"</v>
          </cell>
          <cell r="C884" t="str">
            <v>und</v>
          </cell>
          <cell r="D884">
            <v>96322.92</v>
          </cell>
        </row>
        <row r="885">
          <cell r="A885">
            <v>884</v>
          </cell>
          <cell r="B885" t="str">
            <v>tee  UF 4" x 4" x 4"</v>
          </cell>
          <cell r="C885" t="str">
            <v>und</v>
          </cell>
          <cell r="D885">
            <v>106488</v>
          </cell>
        </row>
        <row r="886">
          <cell r="A886">
            <v>885</v>
          </cell>
          <cell r="B886" t="str">
            <v>tee  UF 3" x 3" x 3"</v>
          </cell>
          <cell r="C886" t="str">
            <v>und</v>
          </cell>
          <cell r="D886">
            <v>62427.72</v>
          </cell>
        </row>
        <row r="887">
          <cell r="A887">
            <v>886</v>
          </cell>
          <cell r="B887" t="str">
            <v>tee HD 14" x 12" Extremo liso para PVC/AC</v>
          </cell>
          <cell r="C887" t="str">
            <v>und</v>
          </cell>
          <cell r="D887">
            <v>1786400</v>
          </cell>
        </row>
        <row r="888">
          <cell r="A888">
            <v>887</v>
          </cell>
          <cell r="B888" t="str">
            <v>tee HD 12" x 12" Extremo liso para PVC/AC</v>
          </cell>
          <cell r="C888" t="str">
            <v>und</v>
          </cell>
          <cell r="D888">
            <v>1914000</v>
          </cell>
        </row>
        <row r="889">
          <cell r="A889">
            <v>888</v>
          </cell>
          <cell r="B889" t="str">
            <v>tee HD 6" x 6" Extremo liso para PVC/AC</v>
          </cell>
          <cell r="C889" t="str">
            <v>und</v>
          </cell>
          <cell r="D889">
            <v>319000</v>
          </cell>
        </row>
        <row r="890">
          <cell r="A890">
            <v>889</v>
          </cell>
          <cell r="B890" t="str">
            <v>tee HD 6" x 4" Extremo liso para PVC/AC</v>
          </cell>
          <cell r="C890" t="str">
            <v>und</v>
          </cell>
          <cell r="D890">
            <v>255200</v>
          </cell>
        </row>
        <row r="891">
          <cell r="A891">
            <v>0</v>
          </cell>
          <cell r="B891" t="e">
            <v>#N/A</v>
          </cell>
          <cell r="C891" t="e">
            <v>#N/A</v>
          </cell>
          <cell r="D891" t="e">
            <v>#N/A</v>
          </cell>
        </row>
        <row r="892">
          <cell r="A892">
            <v>0</v>
          </cell>
          <cell r="B892" t="e">
            <v>#N/A</v>
          </cell>
          <cell r="C892" t="e">
            <v>#N/A</v>
          </cell>
          <cell r="D892" t="e">
            <v>#N/A</v>
          </cell>
        </row>
        <row r="893">
          <cell r="A893">
            <v>0</v>
          </cell>
          <cell r="B893" t="e">
            <v>#N/A</v>
          </cell>
          <cell r="C893" t="e">
            <v>#N/A</v>
          </cell>
          <cell r="D893" t="e">
            <v>#N/A</v>
          </cell>
        </row>
        <row r="894">
          <cell r="A894">
            <v>0</v>
          </cell>
          <cell r="B894" t="e">
            <v>#N/A</v>
          </cell>
          <cell r="C894" t="e">
            <v>#N/A</v>
          </cell>
          <cell r="D894" t="e">
            <v>#N/A</v>
          </cell>
        </row>
        <row r="895">
          <cell r="A895">
            <v>0</v>
          </cell>
          <cell r="B895" t="e">
            <v>#N/A</v>
          </cell>
          <cell r="C895" t="e">
            <v>#N/A</v>
          </cell>
          <cell r="D895" t="e">
            <v>#N/A</v>
          </cell>
        </row>
        <row r="896">
          <cell r="A896">
            <v>0</v>
          </cell>
          <cell r="B896" t="e">
            <v>#N/A</v>
          </cell>
          <cell r="C896" t="e">
            <v>#N/A</v>
          </cell>
          <cell r="D896" t="e">
            <v>#N/A</v>
          </cell>
        </row>
        <row r="897">
          <cell r="A897">
            <v>0</v>
          </cell>
          <cell r="B897" t="e">
            <v>#N/A</v>
          </cell>
          <cell r="C897" t="e">
            <v>#N/A</v>
          </cell>
          <cell r="D897" t="e">
            <v>#N/A</v>
          </cell>
        </row>
        <row r="898">
          <cell r="A898">
            <v>0</v>
          </cell>
          <cell r="B898" t="e">
            <v>#N/A</v>
          </cell>
          <cell r="C898" t="e">
            <v>#N/A</v>
          </cell>
          <cell r="D898" t="e">
            <v>#N/A</v>
          </cell>
        </row>
        <row r="899">
          <cell r="A899">
            <v>0</v>
          </cell>
          <cell r="B899" t="e">
            <v>#N/A</v>
          </cell>
          <cell r="C899" t="e">
            <v>#N/A</v>
          </cell>
          <cell r="D899" t="e">
            <v>#N/A</v>
          </cell>
        </row>
        <row r="900">
          <cell r="A900">
            <v>0</v>
          </cell>
          <cell r="B900" t="e">
            <v>#N/A</v>
          </cell>
          <cell r="C900" t="e">
            <v>#N/A</v>
          </cell>
          <cell r="D900" t="e">
            <v>#N/A</v>
          </cell>
        </row>
        <row r="901">
          <cell r="A901">
            <v>0</v>
          </cell>
          <cell r="B901" t="e">
            <v>#N/A</v>
          </cell>
          <cell r="C901" t="e">
            <v>#N/A</v>
          </cell>
          <cell r="D901" t="e">
            <v>#N/A</v>
          </cell>
        </row>
        <row r="902">
          <cell r="A902">
            <v>0</v>
          </cell>
          <cell r="B902" t="e">
            <v>#N/A</v>
          </cell>
          <cell r="C902" t="e">
            <v>#N/A</v>
          </cell>
          <cell r="D902" t="e">
            <v>#N/A</v>
          </cell>
        </row>
        <row r="903">
          <cell r="A903">
            <v>0</v>
          </cell>
          <cell r="B903" t="e">
            <v>#N/A</v>
          </cell>
          <cell r="C903" t="e">
            <v>#N/A</v>
          </cell>
          <cell r="D903" t="e">
            <v>#N/A</v>
          </cell>
        </row>
        <row r="904">
          <cell r="A904">
            <v>0</v>
          </cell>
          <cell r="B904" t="e">
            <v>#N/A</v>
          </cell>
          <cell r="C904" t="e">
            <v>#N/A</v>
          </cell>
          <cell r="D904" t="e">
            <v>#N/A</v>
          </cell>
        </row>
        <row r="905">
          <cell r="A905">
            <v>0</v>
          </cell>
          <cell r="B905" t="e">
            <v>#N/A</v>
          </cell>
          <cell r="C905" t="e">
            <v>#N/A</v>
          </cell>
          <cell r="D905" t="e">
            <v>#N/A</v>
          </cell>
        </row>
        <row r="906">
          <cell r="A906">
            <v>0</v>
          </cell>
          <cell r="B906" t="e">
            <v>#N/A</v>
          </cell>
          <cell r="C906" t="e">
            <v>#N/A</v>
          </cell>
          <cell r="D906" t="e">
            <v>#N/A</v>
          </cell>
        </row>
        <row r="907">
          <cell r="A907">
            <v>0</v>
          </cell>
          <cell r="B907" t="e">
            <v>#N/A</v>
          </cell>
          <cell r="C907" t="e">
            <v>#N/A</v>
          </cell>
          <cell r="D907" t="e">
            <v>#N/A</v>
          </cell>
        </row>
        <row r="908">
          <cell r="A908">
            <v>0</v>
          </cell>
          <cell r="B908" t="e">
            <v>#N/A</v>
          </cell>
          <cell r="C908" t="e">
            <v>#N/A</v>
          </cell>
          <cell r="D908" t="e">
            <v>#N/A</v>
          </cell>
        </row>
        <row r="909">
          <cell r="A909">
            <v>0</v>
          </cell>
          <cell r="B909" t="e">
            <v>#N/A</v>
          </cell>
          <cell r="C909" t="e">
            <v>#N/A</v>
          </cell>
          <cell r="D909" t="e">
            <v>#N/A</v>
          </cell>
        </row>
        <row r="910">
          <cell r="A910">
            <v>0</v>
          </cell>
          <cell r="B910" t="e">
            <v>#N/A</v>
          </cell>
          <cell r="C910" t="e">
            <v>#N/A</v>
          </cell>
          <cell r="D910" t="e">
            <v>#N/A</v>
          </cell>
        </row>
        <row r="911">
          <cell r="A911">
            <v>0</v>
          </cell>
          <cell r="B911" t="e">
            <v>#N/A</v>
          </cell>
          <cell r="C911" t="e">
            <v>#N/A</v>
          </cell>
          <cell r="D911" t="e">
            <v>#N/A</v>
          </cell>
        </row>
        <row r="912">
          <cell r="A912">
            <v>0</v>
          </cell>
          <cell r="B912" t="e">
            <v>#N/A</v>
          </cell>
          <cell r="C912" t="e">
            <v>#N/A</v>
          </cell>
          <cell r="D912" t="e">
            <v>#N/A</v>
          </cell>
        </row>
        <row r="913">
          <cell r="A913">
            <v>0</v>
          </cell>
          <cell r="B913" t="e">
            <v>#N/A</v>
          </cell>
          <cell r="C913" t="e">
            <v>#N/A</v>
          </cell>
          <cell r="D913" t="e">
            <v>#N/A</v>
          </cell>
        </row>
        <row r="914">
          <cell r="A914">
            <v>0</v>
          </cell>
          <cell r="B914" t="e">
            <v>#N/A</v>
          </cell>
          <cell r="C914" t="e">
            <v>#N/A</v>
          </cell>
          <cell r="D914" t="e">
            <v>#N/A</v>
          </cell>
        </row>
        <row r="915">
          <cell r="A915">
            <v>0</v>
          </cell>
          <cell r="B915" t="e">
            <v>#N/A</v>
          </cell>
          <cell r="C915" t="e">
            <v>#N/A</v>
          </cell>
          <cell r="D915" t="e">
            <v>#N/A</v>
          </cell>
        </row>
        <row r="916">
          <cell r="A916">
            <v>0</v>
          </cell>
          <cell r="B916" t="e">
            <v>#N/A</v>
          </cell>
          <cell r="C916" t="e">
            <v>#N/A</v>
          </cell>
          <cell r="D916" t="e">
            <v>#N/A</v>
          </cell>
        </row>
        <row r="917">
          <cell r="A917">
            <v>0</v>
          </cell>
          <cell r="B917" t="e">
            <v>#N/A</v>
          </cell>
          <cell r="C917" t="e">
            <v>#N/A</v>
          </cell>
          <cell r="D917" t="e">
            <v>#N/A</v>
          </cell>
        </row>
        <row r="918">
          <cell r="A918">
            <v>0</v>
          </cell>
          <cell r="B918" t="e">
            <v>#N/A</v>
          </cell>
          <cell r="C918" t="e">
            <v>#N/A</v>
          </cell>
          <cell r="D918" t="e">
            <v>#N/A</v>
          </cell>
        </row>
        <row r="919">
          <cell r="A919">
            <v>0</v>
          </cell>
          <cell r="B919" t="e">
            <v>#N/A</v>
          </cell>
          <cell r="C919" t="e">
            <v>#N/A</v>
          </cell>
          <cell r="D919" t="e">
            <v>#N/A</v>
          </cell>
        </row>
        <row r="920">
          <cell r="A920">
            <v>0</v>
          </cell>
          <cell r="B920" t="e">
            <v>#N/A</v>
          </cell>
          <cell r="C920" t="e">
            <v>#N/A</v>
          </cell>
          <cell r="D920" t="e">
            <v>#N/A</v>
          </cell>
        </row>
        <row r="921">
          <cell r="A921">
            <v>0</v>
          </cell>
          <cell r="B921" t="e">
            <v>#N/A</v>
          </cell>
          <cell r="C921" t="e">
            <v>#N/A</v>
          </cell>
          <cell r="D921" t="e">
            <v>#N/A</v>
          </cell>
        </row>
        <row r="922">
          <cell r="A922">
            <v>0</v>
          </cell>
          <cell r="B922" t="e">
            <v>#N/A</v>
          </cell>
          <cell r="C922" t="e">
            <v>#N/A</v>
          </cell>
          <cell r="D922" t="e">
            <v>#N/A</v>
          </cell>
        </row>
        <row r="923">
          <cell r="A923">
            <v>0</v>
          </cell>
          <cell r="B923" t="e">
            <v>#N/A</v>
          </cell>
          <cell r="C923" t="e">
            <v>#N/A</v>
          </cell>
          <cell r="D923" t="e">
            <v>#N/A</v>
          </cell>
        </row>
        <row r="924">
          <cell r="A924">
            <v>0</v>
          </cell>
          <cell r="B924" t="e">
            <v>#N/A</v>
          </cell>
          <cell r="C924" t="e">
            <v>#N/A</v>
          </cell>
          <cell r="D924" t="e">
            <v>#N/A</v>
          </cell>
        </row>
        <row r="925">
          <cell r="A925">
            <v>0</v>
          </cell>
          <cell r="B925" t="e">
            <v>#N/A</v>
          </cell>
          <cell r="C925" t="e">
            <v>#N/A</v>
          </cell>
          <cell r="D925" t="e">
            <v>#N/A</v>
          </cell>
        </row>
        <row r="926">
          <cell r="A926">
            <v>0</v>
          </cell>
          <cell r="B926" t="e">
            <v>#N/A</v>
          </cell>
          <cell r="C926" t="e">
            <v>#N/A</v>
          </cell>
          <cell r="D926" t="e">
            <v>#N/A</v>
          </cell>
        </row>
        <row r="927">
          <cell r="A927">
            <v>0</v>
          </cell>
          <cell r="B927" t="e">
            <v>#N/A</v>
          </cell>
          <cell r="C927" t="e">
            <v>#N/A</v>
          </cell>
          <cell r="D927" t="e">
            <v>#N/A</v>
          </cell>
        </row>
        <row r="928">
          <cell r="A928">
            <v>0</v>
          </cell>
          <cell r="B928" t="e">
            <v>#N/A</v>
          </cell>
          <cell r="C928" t="e">
            <v>#N/A</v>
          </cell>
          <cell r="D928" t="e">
            <v>#N/A</v>
          </cell>
        </row>
        <row r="929">
          <cell r="A929">
            <v>0</v>
          </cell>
          <cell r="B929" t="e">
            <v>#N/A</v>
          </cell>
          <cell r="C929" t="e">
            <v>#N/A</v>
          </cell>
          <cell r="D929" t="e">
            <v>#N/A</v>
          </cell>
        </row>
        <row r="930">
          <cell r="A930">
            <v>0</v>
          </cell>
          <cell r="B930" t="e">
            <v>#N/A</v>
          </cell>
          <cell r="C930" t="e">
            <v>#N/A</v>
          </cell>
          <cell r="D930" t="e">
            <v>#N/A</v>
          </cell>
        </row>
        <row r="931">
          <cell r="A931">
            <v>0</v>
          </cell>
          <cell r="B931" t="e">
            <v>#N/A</v>
          </cell>
          <cell r="C931" t="e">
            <v>#N/A</v>
          </cell>
          <cell r="D931" t="e">
            <v>#N/A</v>
          </cell>
        </row>
        <row r="932">
          <cell r="A932">
            <v>0</v>
          </cell>
          <cell r="B932" t="e">
            <v>#N/A</v>
          </cell>
          <cell r="C932" t="e">
            <v>#N/A</v>
          </cell>
          <cell r="D932" t="e">
            <v>#N/A</v>
          </cell>
        </row>
        <row r="933">
          <cell r="A933">
            <v>0</v>
          </cell>
          <cell r="B933" t="e">
            <v>#N/A</v>
          </cell>
          <cell r="C933" t="e">
            <v>#N/A</v>
          </cell>
          <cell r="D933" t="e">
            <v>#N/A</v>
          </cell>
        </row>
        <row r="934">
          <cell r="A934">
            <v>0</v>
          </cell>
          <cell r="B934" t="e">
            <v>#N/A</v>
          </cell>
          <cell r="C934" t="e">
            <v>#N/A</v>
          </cell>
          <cell r="D934" t="e">
            <v>#N/A</v>
          </cell>
        </row>
        <row r="935">
          <cell r="A935">
            <v>0</v>
          </cell>
          <cell r="B935" t="e">
            <v>#N/A</v>
          </cell>
          <cell r="C935" t="e">
            <v>#N/A</v>
          </cell>
          <cell r="D935" t="e">
            <v>#N/A</v>
          </cell>
        </row>
        <row r="936">
          <cell r="A936">
            <v>0</v>
          </cell>
          <cell r="B936" t="e">
            <v>#N/A</v>
          </cell>
          <cell r="C936" t="e">
            <v>#N/A</v>
          </cell>
          <cell r="D936" t="e">
            <v>#N/A</v>
          </cell>
        </row>
        <row r="937">
          <cell r="A937">
            <v>0</v>
          </cell>
          <cell r="B937" t="e">
            <v>#N/A</v>
          </cell>
          <cell r="C937" t="e">
            <v>#N/A</v>
          </cell>
          <cell r="D937" t="e">
            <v>#N/A</v>
          </cell>
        </row>
        <row r="938">
          <cell r="A938">
            <v>0</v>
          </cell>
          <cell r="B938" t="e">
            <v>#N/A</v>
          </cell>
          <cell r="C938" t="e">
            <v>#N/A</v>
          </cell>
          <cell r="D938" t="e">
            <v>#N/A</v>
          </cell>
        </row>
        <row r="939">
          <cell r="A939">
            <v>0</v>
          </cell>
          <cell r="B939" t="e">
            <v>#N/A</v>
          </cell>
          <cell r="C939" t="e">
            <v>#N/A</v>
          </cell>
          <cell r="D939" t="e">
            <v>#N/A</v>
          </cell>
        </row>
        <row r="940">
          <cell r="A940">
            <v>0</v>
          </cell>
          <cell r="B940" t="e">
            <v>#N/A</v>
          </cell>
          <cell r="C940" t="e">
            <v>#N/A</v>
          </cell>
          <cell r="D940" t="e">
            <v>#N/A</v>
          </cell>
        </row>
        <row r="941">
          <cell r="A941">
            <v>0</v>
          </cell>
          <cell r="B941" t="e">
            <v>#N/A</v>
          </cell>
          <cell r="C941" t="e">
            <v>#N/A</v>
          </cell>
          <cell r="D941" t="e">
            <v>#N/A</v>
          </cell>
        </row>
        <row r="942">
          <cell r="A942">
            <v>0</v>
          </cell>
          <cell r="B942" t="e">
            <v>#N/A</v>
          </cell>
          <cell r="C942" t="e">
            <v>#N/A</v>
          </cell>
          <cell r="D942" t="e">
            <v>#N/A</v>
          </cell>
        </row>
        <row r="943">
          <cell r="A943">
            <v>0</v>
          </cell>
          <cell r="B943" t="e">
            <v>#N/A</v>
          </cell>
          <cell r="C943" t="e">
            <v>#N/A</v>
          </cell>
          <cell r="D943" t="e">
            <v>#N/A</v>
          </cell>
        </row>
        <row r="944">
          <cell r="A944">
            <v>0</v>
          </cell>
          <cell r="B944" t="e">
            <v>#N/A</v>
          </cell>
          <cell r="C944" t="e">
            <v>#N/A</v>
          </cell>
          <cell r="D944" t="e">
            <v>#N/A</v>
          </cell>
        </row>
        <row r="945">
          <cell r="A945">
            <v>0</v>
          </cell>
          <cell r="B945" t="e">
            <v>#N/A</v>
          </cell>
          <cell r="C945" t="e">
            <v>#N/A</v>
          </cell>
          <cell r="D945" t="e">
            <v>#N/A</v>
          </cell>
        </row>
        <row r="946">
          <cell r="A946">
            <v>0</v>
          </cell>
          <cell r="B946" t="e">
            <v>#N/A</v>
          </cell>
          <cell r="C946" t="e">
            <v>#N/A</v>
          </cell>
          <cell r="D946" t="e">
            <v>#N/A</v>
          </cell>
        </row>
        <row r="947">
          <cell r="A947">
            <v>0</v>
          </cell>
          <cell r="B947" t="e">
            <v>#N/A</v>
          </cell>
          <cell r="C947" t="e">
            <v>#N/A</v>
          </cell>
          <cell r="D947" t="e">
            <v>#N/A</v>
          </cell>
        </row>
        <row r="948">
          <cell r="A948">
            <v>0</v>
          </cell>
          <cell r="B948" t="e">
            <v>#N/A</v>
          </cell>
          <cell r="C948" t="e">
            <v>#N/A</v>
          </cell>
          <cell r="D948" t="e">
            <v>#N/A</v>
          </cell>
        </row>
        <row r="949">
          <cell r="A949">
            <v>0</v>
          </cell>
          <cell r="B949" t="e">
            <v>#N/A</v>
          </cell>
          <cell r="C949" t="e">
            <v>#N/A</v>
          </cell>
          <cell r="D949" t="e">
            <v>#N/A</v>
          </cell>
        </row>
        <row r="950">
          <cell r="A950">
            <v>0</v>
          </cell>
          <cell r="B950" t="e">
            <v>#N/A</v>
          </cell>
          <cell r="C950" t="e">
            <v>#N/A</v>
          </cell>
          <cell r="D950" t="e">
            <v>#N/A</v>
          </cell>
        </row>
        <row r="951">
          <cell r="A951">
            <v>0</v>
          </cell>
          <cell r="B951" t="e">
            <v>#N/A</v>
          </cell>
          <cell r="C951" t="e">
            <v>#N/A</v>
          </cell>
          <cell r="D951" t="e">
            <v>#N/A</v>
          </cell>
        </row>
        <row r="952">
          <cell r="A952">
            <v>0</v>
          </cell>
          <cell r="B952" t="e">
            <v>#N/A</v>
          </cell>
          <cell r="C952" t="e">
            <v>#N/A</v>
          </cell>
          <cell r="D952" t="e">
            <v>#N/A</v>
          </cell>
        </row>
        <row r="953">
          <cell r="A953">
            <v>0</v>
          </cell>
          <cell r="B953" t="e">
            <v>#N/A</v>
          </cell>
          <cell r="C953" t="e">
            <v>#N/A</v>
          </cell>
          <cell r="D953" t="e">
            <v>#N/A</v>
          </cell>
        </row>
        <row r="954">
          <cell r="A954">
            <v>0</v>
          </cell>
          <cell r="B954" t="e">
            <v>#N/A</v>
          </cell>
          <cell r="C954" t="e">
            <v>#N/A</v>
          </cell>
          <cell r="D954" t="e">
            <v>#N/A</v>
          </cell>
        </row>
        <row r="955">
          <cell r="A955">
            <v>0</v>
          </cell>
          <cell r="B955" t="e">
            <v>#N/A</v>
          </cell>
          <cell r="C955" t="e">
            <v>#N/A</v>
          </cell>
          <cell r="D955" t="e">
            <v>#N/A</v>
          </cell>
        </row>
        <row r="956">
          <cell r="A956">
            <v>0</v>
          </cell>
          <cell r="B956" t="e">
            <v>#N/A</v>
          </cell>
          <cell r="C956" t="e">
            <v>#N/A</v>
          </cell>
          <cell r="D956" t="e">
            <v>#N/A</v>
          </cell>
        </row>
        <row r="957">
          <cell r="A957">
            <v>0</v>
          </cell>
          <cell r="B957" t="e">
            <v>#N/A</v>
          </cell>
          <cell r="C957" t="e">
            <v>#N/A</v>
          </cell>
          <cell r="D957" t="e">
            <v>#N/A</v>
          </cell>
        </row>
        <row r="958">
          <cell r="A958">
            <v>0</v>
          </cell>
          <cell r="B958" t="e">
            <v>#N/A</v>
          </cell>
          <cell r="C958" t="e">
            <v>#N/A</v>
          </cell>
          <cell r="D958" t="e">
            <v>#N/A</v>
          </cell>
        </row>
        <row r="959">
          <cell r="A959">
            <v>0</v>
          </cell>
          <cell r="B959" t="e">
            <v>#N/A</v>
          </cell>
          <cell r="C959" t="e">
            <v>#N/A</v>
          </cell>
          <cell r="D959" t="e">
            <v>#N/A</v>
          </cell>
        </row>
        <row r="960">
          <cell r="A960">
            <v>0</v>
          </cell>
          <cell r="B960" t="e">
            <v>#N/A</v>
          </cell>
          <cell r="C960" t="e">
            <v>#N/A</v>
          </cell>
          <cell r="D960" t="e">
            <v>#N/A</v>
          </cell>
        </row>
        <row r="961">
          <cell r="A961">
            <v>0</v>
          </cell>
          <cell r="B961" t="e">
            <v>#N/A</v>
          </cell>
          <cell r="C961" t="e">
            <v>#N/A</v>
          </cell>
          <cell r="D961" t="e">
            <v>#N/A</v>
          </cell>
        </row>
        <row r="962">
          <cell r="A962">
            <v>0</v>
          </cell>
          <cell r="B962" t="e">
            <v>#N/A</v>
          </cell>
          <cell r="C962" t="e">
            <v>#N/A</v>
          </cell>
          <cell r="D962" t="e">
            <v>#N/A</v>
          </cell>
        </row>
        <row r="963">
          <cell r="A963">
            <v>0</v>
          </cell>
          <cell r="B963" t="e">
            <v>#N/A</v>
          </cell>
          <cell r="C963" t="e">
            <v>#N/A</v>
          </cell>
          <cell r="D963" t="e">
            <v>#N/A</v>
          </cell>
        </row>
        <row r="964">
          <cell r="A964">
            <v>0</v>
          </cell>
          <cell r="B964" t="e">
            <v>#N/A</v>
          </cell>
          <cell r="C964" t="e">
            <v>#N/A</v>
          </cell>
          <cell r="D964" t="e">
            <v>#N/A</v>
          </cell>
        </row>
        <row r="965">
          <cell r="A965">
            <v>0</v>
          </cell>
          <cell r="B965" t="e">
            <v>#N/A</v>
          </cell>
          <cell r="C965" t="e">
            <v>#N/A</v>
          </cell>
          <cell r="D965" t="e">
            <v>#N/A</v>
          </cell>
        </row>
        <row r="966">
          <cell r="A966">
            <v>0</v>
          </cell>
          <cell r="B966" t="e">
            <v>#N/A</v>
          </cell>
          <cell r="C966" t="e">
            <v>#N/A</v>
          </cell>
          <cell r="D966" t="e">
            <v>#N/A</v>
          </cell>
        </row>
        <row r="967">
          <cell r="A967">
            <v>0</v>
          </cell>
          <cell r="B967" t="e">
            <v>#N/A</v>
          </cell>
          <cell r="C967" t="e">
            <v>#N/A</v>
          </cell>
          <cell r="D967" t="e">
            <v>#N/A</v>
          </cell>
        </row>
        <row r="968">
          <cell r="A968">
            <v>0</v>
          </cell>
          <cell r="B968" t="e">
            <v>#N/A</v>
          </cell>
          <cell r="C968" t="e">
            <v>#N/A</v>
          </cell>
          <cell r="D968" t="e">
            <v>#N/A</v>
          </cell>
        </row>
        <row r="969">
          <cell r="A969">
            <v>0</v>
          </cell>
          <cell r="B969" t="e">
            <v>#N/A</v>
          </cell>
          <cell r="C969" t="e">
            <v>#N/A</v>
          </cell>
          <cell r="D969" t="e">
            <v>#N/A</v>
          </cell>
        </row>
        <row r="970">
          <cell r="A970">
            <v>0</v>
          </cell>
          <cell r="B970" t="e">
            <v>#N/A</v>
          </cell>
          <cell r="C970" t="e">
            <v>#N/A</v>
          </cell>
          <cell r="D970" t="e">
            <v>#N/A</v>
          </cell>
        </row>
        <row r="971">
          <cell r="A971">
            <v>0</v>
          </cell>
          <cell r="B971" t="e">
            <v>#N/A</v>
          </cell>
          <cell r="C971" t="e">
            <v>#N/A</v>
          </cell>
          <cell r="D971" t="e">
            <v>#N/A</v>
          </cell>
        </row>
        <row r="972">
          <cell r="A972">
            <v>0</v>
          </cell>
          <cell r="B972" t="e">
            <v>#N/A</v>
          </cell>
          <cell r="C972" t="e">
            <v>#N/A</v>
          </cell>
          <cell r="D972" t="e">
            <v>#N/A</v>
          </cell>
        </row>
        <row r="973">
          <cell r="A973">
            <v>0</v>
          </cell>
          <cell r="B973" t="e">
            <v>#N/A</v>
          </cell>
          <cell r="C973" t="e">
            <v>#N/A</v>
          </cell>
          <cell r="D973" t="e">
            <v>#N/A</v>
          </cell>
        </row>
        <row r="974">
          <cell r="A974">
            <v>0</v>
          </cell>
          <cell r="B974" t="e">
            <v>#N/A</v>
          </cell>
          <cell r="C974" t="e">
            <v>#N/A</v>
          </cell>
          <cell r="D974" t="e">
            <v>#N/A</v>
          </cell>
        </row>
        <row r="975">
          <cell r="A975">
            <v>0</v>
          </cell>
          <cell r="B975" t="e">
            <v>#N/A</v>
          </cell>
          <cell r="C975" t="e">
            <v>#N/A</v>
          </cell>
          <cell r="D975" t="e">
            <v>#N/A</v>
          </cell>
        </row>
        <row r="976">
          <cell r="A976">
            <v>0</v>
          </cell>
          <cell r="B976" t="e">
            <v>#N/A</v>
          </cell>
          <cell r="C976" t="e">
            <v>#N/A</v>
          </cell>
          <cell r="D976" t="e">
            <v>#N/A</v>
          </cell>
        </row>
        <row r="977">
          <cell r="A977">
            <v>0</v>
          </cell>
          <cell r="B977" t="e">
            <v>#N/A</v>
          </cell>
          <cell r="C977" t="e">
            <v>#N/A</v>
          </cell>
          <cell r="D977" t="e">
            <v>#N/A</v>
          </cell>
        </row>
        <row r="978">
          <cell r="A978">
            <v>0</v>
          </cell>
          <cell r="B978" t="e">
            <v>#N/A</v>
          </cell>
          <cell r="C978" t="e">
            <v>#N/A</v>
          </cell>
          <cell r="D978" t="e">
            <v>#N/A</v>
          </cell>
        </row>
        <row r="979">
          <cell r="A979">
            <v>0</v>
          </cell>
          <cell r="B979" t="e">
            <v>#N/A</v>
          </cell>
          <cell r="C979" t="e">
            <v>#N/A</v>
          </cell>
          <cell r="D979" t="e">
            <v>#N/A</v>
          </cell>
        </row>
        <row r="980">
          <cell r="A980">
            <v>0</v>
          </cell>
          <cell r="B980" t="e">
            <v>#N/A</v>
          </cell>
          <cell r="C980" t="e">
            <v>#N/A</v>
          </cell>
          <cell r="D980" t="e">
            <v>#N/A</v>
          </cell>
        </row>
        <row r="981">
          <cell r="A981">
            <v>0</v>
          </cell>
          <cell r="B981" t="e">
            <v>#N/A</v>
          </cell>
          <cell r="C981" t="e">
            <v>#N/A</v>
          </cell>
          <cell r="D981" t="e">
            <v>#N/A</v>
          </cell>
        </row>
        <row r="982">
          <cell r="A982">
            <v>0</v>
          </cell>
          <cell r="B982" t="e">
            <v>#N/A</v>
          </cell>
          <cell r="C982" t="e">
            <v>#N/A</v>
          </cell>
          <cell r="D982" t="e">
            <v>#N/A</v>
          </cell>
        </row>
        <row r="983">
          <cell r="A983">
            <v>0</v>
          </cell>
          <cell r="B983" t="e">
            <v>#N/A</v>
          </cell>
          <cell r="C983" t="e">
            <v>#N/A</v>
          </cell>
          <cell r="D983" t="e">
            <v>#N/A</v>
          </cell>
        </row>
        <row r="984">
          <cell r="A984">
            <v>0</v>
          </cell>
          <cell r="B984" t="e">
            <v>#N/A</v>
          </cell>
          <cell r="C984" t="e">
            <v>#N/A</v>
          </cell>
          <cell r="D984" t="e">
            <v>#N/A</v>
          </cell>
        </row>
        <row r="985">
          <cell r="A985">
            <v>0</v>
          </cell>
          <cell r="B985" t="e">
            <v>#N/A</v>
          </cell>
          <cell r="C985" t="e">
            <v>#N/A</v>
          </cell>
          <cell r="D985" t="e">
            <v>#N/A</v>
          </cell>
        </row>
        <row r="986">
          <cell r="A986">
            <v>0</v>
          </cell>
          <cell r="B986" t="e">
            <v>#N/A</v>
          </cell>
          <cell r="C986" t="e">
            <v>#N/A</v>
          </cell>
          <cell r="D986" t="e">
            <v>#N/A</v>
          </cell>
        </row>
        <row r="987">
          <cell r="A987">
            <v>0</v>
          </cell>
          <cell r="B987" t="e">
            <v>#N/A</v>
          </cell>
          <cell r="C987" t="e">
            <v>#N/A</v>
          </cell>
          <cell r="D987" t="e">
            <v>#N/A</v>
          </cell>
        </row>
        <row r="988">
          <cell r="A988">
            <v>0</v>
          </cell>
          <cell r="B988" t="e">
            <v>#N/A</v>
          </cell>
          <cell r="C988" t="e">
            <v>#N/A</v>
          </cell>
          <cell r="D988" t="e">
            <v>#N/A</v>
          </cell>
        </row>
        <row r="989">
          <cell r="A989">
            <v>0</v>
          </cell>
          <cell r="B989" t="e">
            <v>#N/A</v>
          </cell>
          <cell r="C989" t="e">
            <v>#N/A</v>
          </cell>
          <cell r="D989" t="e">
            <v>#N/A</v>
          </cell>
        </row>
        <row r="990">
          <cell r="A990">
            <v>0</v>
          </cell>
          <cell r="B990" t="e">
            <v>#N/A</v>
          </cell>
          <cell r="C990" t="e">
            <v>#N/A</v>
          </cell>
          <cell r="D990" t="e">
            <v>#N/A</v>
          </cell>
        </row>
        <row r="991">
          <cell r="A991">
            <v>0</v>
          </cell>
          <cell r="B991" t="e">
            <v>#N/A</v>
          </cell>
          <cell r="C991" t="e">
            <v>#N/A</v>
          </cell>
          <cell r="D991" t="e">
            <v>#N/A</v>
          </cell>
        </row>
        <row r="992">
          <cell r="A992">
            <v>0</v>
          </cell>
          <cell r="B992" t="e">
            <v>#N/A</v>
          </cell>
          <cell r="C992" t="e">
            <v>#N/A</v>
          </cell>
          <cell r="D992" t="e">
            <v>#N/A</v>
          </cell>
        </row>
        <row r="993">
          <cell r="A993">
            <v>0</v>
          </cell>
          <cell r="B993" t="e">
            <v>#N/A</v>
          </cell>
          <cell r="C993" t="e">
            <v>#N/A</v>
          </cell>
          <cell r="D993" t="e">
            <v>#N/A</v>
          </cell>
        </row>
        <row r="994">
          <cell r="A994">
            <v>0</v>
          </cell>
          <cell r="B994" t="e">
            <v>#N/A</v>
          </cell>
          <cell r="C994" t="e">
            <v>#N/A</v>
          </cell>
          <cell r="D994" t="e">
            <v>#N/A</v>
          </cell>
        </row>
        <row r="995">
          <cell r="A995">
            <v>0</v>
          </cell>
          <cell r="B995" t="e">
            <v>#N/A</v>
          </cell>
          <cell r="C995" t="e">
            <v>#N/A</v>
          </cell>
          <cell r="D995" t="e">
            <v>#N/A</v>
          </cell>
        </row>
        <row r="996">
          <cell r="A996">
            <v>0</v>
          </cell>
          <cell r="B996" t="e">
            <v>#N/A</v>
          </cell>
          <cell r="C996" t="e">
            <v>#N/A</v>
          </cell>
          <cell r="D996" t="e">
            <v>#N/A</v>
          </cell>
        </row>
        <row r="997">
          <cell r="A997">
            <v>0</v>
          </cell>
          <cell r="B997" t="e">
            <v>#N/A</v>
          </cell>
          <cell r="C997" t="e">
            <v>#N/A</v>
          </cell>
          <cell r="D997" t="e">
            <v>#N/A</v>
          </cell>
        </row>
        <row r="998">
          <cell r="A998">
            <v>0</v>
          </cell>
          <cell r="B998" t="e">
            <v>#N/A</v>
          </cell>
          <cell r="C998" t="e">
            <v>#N/A</v>
          </cell>
          <cell r="D998" t="e">
            <v>#N/A</v>
          </cell>
        </row>
        <row r="999">
          <cell r="A999">
            <v>0</v>
          </cell>
          <cell r="B999" t="e">
            <v>#N/A</v>
          </cell>
          <cell r="C999" t="e">
            <v>#N/A</v>
          </cell>
          <cell r="D999" t="e">
            <v>#N/A</v>
          </cell>
        </row>
        <row r="1000">
          <cell r="A1000">
            <v>0</v>
          </cell>
          <cell r="B1000" t="e">
            <v>#N/A</v>
          </cell>
          <cell r="C1000" t="e">
            <v>#N/A</v>
          </cell>
          <cell r="D1000" t="e">
            <v>#N/A</v>
          </cell>
        </row>
        <row r="1001">
          <cell r="A1001">
            <v>0</v>
          </cell>
          <cell r="B1001" t="e">
            <v>#N/A</v>
          </cell>
          <cell r="C1001" t="e">
            <v>#N/A</v>
          </cell>
          <cell r="D1001" t="e">
            <v>#N/A</v>
          </cell>
        </row>
        <row r="1002">
          <cell r="A1002">
            <v>0</v>
          </cell>
          <cell r="B1002" t="e">
            <v>#N/A</v>
          </cell>
          <cell r="C1002" t="e">
            <v>#N/A</v>
          </cell>
          <cell r="D1002" t="e">
            <v>#N/A</v>
          </cell>
        </row>
        <row r="1003">
          <cell r="A1003">
            <v>0</v>
          </cell>
          <cell r="B1003" t="e">
            <v>#N/A</v>
          </cell>
          <cell r="C1003" t="e">
            <v>#N/A</v>
          </cell>
          <cell r="D1003" t="e">
            <v>#N/A</v>
          </cell>
        </row>
        <row r="1004">
          <cell r="A1004">
            <v>0</v>
          </cell>
          <cell r="B1004" t="e">
            <v>#N/A</v>
          </cell>
          <cell r="C1004" t="e">
            <v>#N/A</v>
          </cell>
          <cell r="D1004" t="e">
            <v>#N/A</v>
          </cell>
        </row>
        <row r="1005">
          <cell r="A1005">
            <v>0</v>
          </cell>
          <cell r="B1005" t="e">
            <v>#N/A</v>
          </cell>
          <cell r="C1005" t="e">
            <v>#N/A</v>
          </cell>
          <cell r="D1005" t="e">
            <v>#N/A</v>
          </cell>
        </row>
        <row r="1006">
          <cell r="A1006">
            <v>0</v>
          </cell>
          <cell r="B1006" t="e">
            <v>#N/A</v>
          </cell>
          <cell r="C1006" t="e">
            <v>#N/A</v>
          </cell>
          <cell r="D1006" t="e">
            <v>#N/A</v>
          </cell>
        </row>
        <row r="1007">
          <cell r="A1007">
            <v>0</v>
          </cell>
          <cell r="B1007" t="e">
            <v>#N/A</v>
          </cell>
          <cell r="C1007" t="e">
            <v>#N/A</v>
          </cell>
          <cell r="D1007" t="e">
            <v>#N/A</v>
          </cell>
        </row>
        <row r="1008">
          <cell r="A1008">
            <v>0</v>
          </cell>
          <cell r="B1008" t="e">
            <v>#N/A</v>
          </cell>
          <cell r="C1008" t="e">
            <v>#N/A</v>
          </cell>
          <cell r="D1008" t="e">
            <v>#N/A</v>
          </cell>
        </row>
        <row r="1009">
          <cell r="A1009">
            <v>0</v>
          </cell>
          <cell r="B1009" t="e">
            <v>#N/A</v>
          </cell>
          <cell r="C1009" t="e">
            <v>#N/A</v>
          </cell>
          <cell r="D1009" t="e">
            <v>#N/A</v>
          </cell>
        </row>
        <row r="1010">
          <cell r="A1010">
            <v>0</v>
          </cell>
          <cell r="B1010" t="e">
            <v>#N/A</v>
          </cell>
          <cell r="C1010" t="e">
            <v>#N/A</v>
          </cell>
          <cell r="D1010" t="e">
            <v>#N/A</v>
          </cell>
        </row>
        <row r="1011">
          <cell r="A1011">
            <v>0</v>
          </cell>
          <cell r="B1011" t="e">
            <v>#N/A</v>
          </cell>
          <cell r="C1011" t="e">
            <v>#N/A</v>
          </cell>
          <cell r="D1011" t="e">
            <v>#N/A</v>
          </cell>
        </row>
        <row r="1012">
          <cell r="A1012">
            <v>0</v>
          </cell>
          <cell r="B1012" t="e">
            <v>#N/A</v>
          </cell>
          <cell r="C1012" t="e">
            <v>#N/A</v>
          </cell>
          <cell r="D1012" t="e">
            <v>#N/A</v>
          </cell>
        </row>
        <row r="1013">
          <cell r="A1013">
            <v>0</v>
          </cell>
          <cell r="B1013" t="e">
            <v>#N/A</v>
          </cell>
          <cell r="C1013" t="e">
            <v>#N/A</v>
          </cell>
          <cell r="D1013" t="e">
            <v>#N/A</v>
          </cell>
        </row>
        <row r="1014">
          <cell r="A1014">
            <v>0</v>
          </cell>
          <cell r="B1014" t="e">
            <v>#N/A</v>
          </cell>
          <cell r="C1014" t="e">
            <v>#N/A</v>
          </cell>
          <cell r="D1014" t="e">
            <v>#N/A</v>
          </cell>
        </row>
        <row r="1015">
          <cell r="A1015">
            <v>0</v>
          </cell>
          <cell r="B1015" t="e">
            <v>#N/A</v>
          </cell>
          <cell r="C1015" t="e">
            <v>#N/A</v>
          </cell>
          <cell r="D1015" t="e">
            <v>#N/A</v>
          </cell>
        </row>
        <row r="1016">
          <cell r="A1016">
            <v>0</v>
          </cell>
          <cell r="B1016" t="e">
            <v>#N/A</v>
          </cell>
          <cell r="C1016" t="e">
            <v>#N/A</v>
          </cell>
          <cell r="D1016" t="e">
            <v>#N/A</v>
          </cell>
        </row>
        <row r="1017">
          <cell r="A1017">
            <v>0</v>
          </cell>
          <cell r="B1017" t="e">
            <v>#N/A</v>
          </cell>
          <cell r="C1017" t="e">
            <v>#N/A</v>
          </cell>
          <cell r="D1017" t="e">
            <v>#N/A</v>
          </cell>
        </row>
        <row r="1018">
          <cell r="A1018">
            <v>0</v>
          </cell>
          <cell r="B1018" t="e">
            <v>#N/A</v>
          </cell>
          <cell r="C1018" t="e">
            <v>#N/A</v>
          </cell>
          <cell r="D1018" t="e">
            <v>#N/A</v>
          </cell>
        </row>
        <row r="1019">
          <cell r="A1019">
            <v>0</v>
          </cell>
          <cell r="B1019" t="e">
            <v>#N/A</v>
          </cell>
          <cell r="C1019" t="e">
            <v>#N/A</v>
          </cell>
          <cell r="D1019" t="e">
            <v>#N/A</v>
          </cell>
        </row>
        <row r="1020">
          <cell r="A1020">
            <v>0</v>
          </cell>
          <cell r="B1020" t="e">
            <v>#N/A</v>
          </cell>
          <cell r="C1020" t="e">
            <v>#N/A</v>
          </cell>
          <cell r="D1020" t="e">
            <v>#N/A</v>
          </cell>
        </row>
        <row r="1021">
          <cell r="A1021">
            <v>0</v>
          </cell>
          <cell r="B1021" t="e">
            <v>#N/A</v>
          </cell>
          <cell r="C1021" t="e">
            <v>#N/A</v>
          </cell>
          <cell r="D1021" t="e">
            <v>#N/A</v>
          </cell>
        </row>
        <row r="1022">
          <cell r="A1022">
            <v>0</v>
          </cell>
          <cell r="B1022" t="e">
            <v>#N/A</v>
          </cell>
          <cell r="C1022" t="e">
            <v>#N/A</v>
          </cell>
          <cell r="D1022" t="e">
            <v>#N/A</v>
          </cell>
        </row>
        <row r="1023">
          <cell r="A1023">
            <v>0</v>
          </cell>
          <cell r="B1023" t="e">
            <v>#N/A</v>
          </cell>
          <cell r="C1023" t="e">
            <v>#N/A</v>
          </cell>
          <cell r="D1023" t="e">
            <v>#N/A</v>
          </cell>
        </row>
        <row r="1024">
          <cell r="A1024">
            <v>0</v>
          </cell>
          <cell r="B1024" t="e">
            <v>#N/A</v>
          </cell>
          <cell r="C1024" t="e">
            <v>#N/A</v>
          </cell>
          <cell r="D1024" t="e">
            <v>#N/A</v>
          </cell>
        </row>
        <row r="1025">
          <cell r="A1025">
            <v>0</v>
          </cell>
          <cell r="B1025" t="e">
            <v>#N/A</v>
          </cell>
          <cell r="C1025" t="e">
            <v>#N/A</v>
          </cell>
          <cell r="D1025" t="e">
            <v>#N/A</v>
          </cell>
        </row>
        <row r="1026">
          <cell r="A1026">
            <v>0</v>
          </cell>
          <cell r="B1026" t="e">
            <v>#N/A</v>
          </cell>
          <cell r="C1026" t="e">
            <v>#N/A</v>
          </cell>
          <cell r="D1026" t="e">
            <v>#N/A</v>
          </cell>
        </row>
        <row r="1027">
          <cell r="A1027">
            <v>0</v>
          </cell>
          <cell r="B1027" t="e">
            <v>#N/A</v>
          </cell>
          <cell r="C1027" t="e">
            <v>#N/A</v>
          </cell>
          <cell r="D1027" t="e">
            <v>#N/A</v>
          </cell>
        </row>
        <row r="1028">
          <cell r="A1028">
            <v>0</v>
          </cell>
          <cell r="B1028" t="e">
            <v>#N/A</v>
          </cell>
          <cell r="C1028" t="e">
            <v>#N/A</v>
          </cell>
          <cell r="D1028" t="e">
            <v>#N/A</v>
          </cell>
        </row>
        <row r="1029">
          <cell r="A1029">
            <v>0</v>
          </cell>
          <cell r="B1029" t="e">
            <v>#N/A</v>
          </cell>
          <cell r="C1029" t="e">
            <v>#N/A</v>
          </cell>
          <cell r="D1029" t="e">
            <v>#N/A</v>
          </cell>
        </row>
        <row r="1030">
          <cell r="A1030">
            <v>0</v>
          </cell>
          <cell r="B1030" t="e">
            <v>#N/A</v>
          </cell>
          <cell r="C1030" t="e">
            <v>#N/A</v>
          </cell>
          <cell r="D1030" t="e">
            <v>#N/A</v>
          </cell>
        </row>
        <row r="1031">
          <cell r="A1031">
            <v>0</v>
          </cell>
          <cell r="B1031" t="e">
            <v>#N/A</v>
          </cell>
          <cell r="C1031" t="e">
            <v>#N/A</v>
          </cell>
          <cell r="D1031" t="e">
            <v>#N/A</v>
          </cell>
        </row>
        <row r="1032">
          <cell r="A1032">
            <v>0</v>
          </cell>
          <cell r="B1032" t="e">
            <v>#N/A</v>
          </cell>
          <cell r="C1032" t="e">
            <v>#N/A</v>
          </cell>
          <cell r="D1032" t="e">
            <v>#N/A</v>
          </cell>
        </row>
        <row r="1033">
          <cell r="A1033">
            <v>0</v>
          </cell>
          <cell r="B1033" t="e">
            <v>#N/A</v>
          </cell>
          <cell r="C1033" t="e">
            <v>#N/A</v>
          </cell>
          <cell r="D1033" t="e">
            <v>#N/A</v>
          </cell>
        </row>
        <row r="1034">
          <cell r="A1034">
            <v>0</v>
          </cell>
          <cell r="B1034" t="e">
            <v>#N/A</v>
          </cell>
          <cell r="C1034" t="e">
            <v>#N/A</v>
          </cell>
          <cell r="D1034" t="e">
            <v>#N/A</v>
          </cell>
        </row>
        <row r="1035">
          <cell r="A1035">
            <v>0</v>
          </cell>
          <cell r="B1035" t="e">
            <v>#N/A</v>
          </cell>
          <cell r="C1035" t="e">
            <v>#N/A</v>
          </cell>
          <cell r="D1035" t="e">
            <v>#N/A</v>
          </cell>
        </row>
        <row r="1036">
          <cell r="A1036">
            <v>0</v>
          </cell>
          <cell r="B1036" t="e">
            <v>#N/A</v>
          </cell>
          <cell r="C1036" t="e">
            <v>#N/A</v>
          </cell>
          <cell r="D1036" t="e">
            <v>#N/A</v>
          </cell>
        </row>
        <row r="1037">
          <cell r="A1037">
            <v>0</v>
          </cell>
          <cell r="B1037" t="e">
            <v>#N/A</v>
          </cell>
          <cell r="C1037" t="e">
            <v>#N/A</v>
          </cell>
          <cell r="D1037" t="e">
            <v>#N/A</v>
          </cell>
        </row>
        <row r="1038">
          <cell r="A1038">
            <v>0</v>
          </cell>
          <cell r="B1038" t="e">
            <v>#N/A</v>
          </cell>
          <cell r="C1038" t="e">
            <v>#N/A</v>
          </cell>
          <cell r="D1038" t="e">
            <v>#N/A</v>
          </cell>
        </row>
        <row r="1039">
          <cell r="A1039">
            <v>0</v>
          </cell>
          <cell r="B1039" t="e">
            <v>#N/A</v>
          </cell>
          <cell r="C1039" t="e">
            <v>#N/A</v>
          </cell>
          <cell r="D1039" t="e">
            <v>#N/A</v>
          </cell>
        </row>
        <row r="1040">
          <cell r="A1040">
            <v>0</v>
          </cell>
          <cell r="B1040" t="e">
            <v>#N/A</v>
          </cell>
          <cell r="C1040" t="e">
            <v>#N/A</v>
          </cell>
          <cell r="D1040" t="e">
            <v>#N/A</v>
          </cell>
        </row>
        <row r="1041">
          <cell r="A1041">
            <v>0</v>
          </cell>
          <cell r="B1041" t="e">
            <v>#N/A</v>
          </cell>
          <cell r="C1041" t="e">
            <v>#N/A</v>
          </cell>
          <cell r="D1041" t="e">
            <v>#N/A</v>
          </cell>
        </row>
        <row r="1042">
          <cell r="A1042">
            <v>0</v>
          </cell>
          <cell r="B1042" t="e">
            <v>#N/A</v>
          </cell>
          <cell r="C1042" t="e">
            <v>#N/A</v>
          </cell>
          <cell r="D1042" t="e">
            <v>#N/A</v>
          </cell>
        </row>
        <row r="1043">
          <cell r="A1043">
            <v>0</v>
          </cell>
          <cell r="B1043" t="e">
            <v>#N/A</v>
          </cell>
          <cell r="C1043" t="e">
            <v>#N/A</v>
          </cell>
          <cell r="D1043" t="e">
            <v>#N/A</v>
          </cell>
        </row>
        <row r="1044">
          <cell r="A1044">
            <v>0</v>
          </cell>
          <cell r="B1044" t="e">
            <v>#N/A</v>
          </cell>
          <cell r="C1044" t="e">
            <v>#N/A</v>
          </cell>
          <cell r="D1044" t="e">
            <v>#N/A</v>
          </cell>
        </row>
        <row r="1045">
          <cell r="A1045">
            <v>0</v>
          </cell>
          <cell r="B1045" t="e">
            <v>#N/A</v>
          </cell>
          <cell r="C1045" t="e">
            <v>#N/A</v>
          </cell>
          <cell r="D1045" t="e">
            <v>#N/A</v>
          </cell>
        </row>
        <row r="1046">
          <cell r="A1046">
            <v>0</v>
          </cell>
          <cell r="B1046" t="e">
            <v>#N/A</v>
          </cell>
          <cell r="C1046" t="e">
            <v>#N/A</v>
          </cell>
          <cell r="D1046" t="e">
            <v>#N/A</v>
          </cell>
        </row>
        <row r="1047">
          <cell r="A1047">
            <v>0</v>
          </cell>
          <cell r="B1047" t="e">
            <v>#N/A</v>
          </cell>
          <cell r="C1047" t="e">
            <v>#N/A</v>
          </cell>
          <cell r="D1047" t="e">
            <v>#N/A</v>
          </cell>
        </row>
        <row r="1048">
          <cell r="A1048">
            <v>0</v>
          </cell>
          <cell r="B1048" t="e">
            <v>#N/A</v>
          </cell>
          <cell r="C1048" t="e">
            <v>#N/A</v>
          </cell>
          <cell r="D1048" t="e">
            <v>#N/A</v>
          </cell>
        </row>
        <row r="1049">
          <cell r="A1049">
            <v>0</v>
          </cell>
          <cell r="B1049" t="e">
            <v>#N/A</v>
          </cell>
          <cell r="C1049" t="e">
            <v>#N/A</v>
          </cell>
          <cell r="D1049" t="e">
            <v>#N/A</v>
          </cell>
        </row>
        <row r="1050">
          <cell r="A1050">
            <v>0</v>
          </cell>
          <cell r="B1050" t="e">
            <v>#N/A</v>
          </cell>
          <cell r="C1050" t="e">
            <v>#N/A</v>
          </cell>
          <cell r="D1050" t="e">
            <v>#N/A</v>
          </cell>
        </row>
        <row r="1051">
          <cell r="A1051">
            <v>0</v>
          </cell>
          <cell r="B1051" t="e">
            <v>#N/A</v>
          </cell>
          <cell r="C1051" t="e">
            <v>#N/A</v>
          </cell>
          <cell r="D1051" t="e">
            <v>#N/A</v>
          </cell>
        </row>
        <row r="1052">
          <cell r="A1052">
            <v>0</v>
          </cell>
          <cell r="B1052" t="e">
            <v>#N/A</v>
          </cell>
          <cell r="C1052" t="e">
            <v>#N/A</v>
          </cell>
          <cell r="D1052" t="e">
            <v>#N/A</v>
          </cell>
        </row>
        <row r="1053">
          <cell r="A1053">
            <v>0</v>
          </cell>
          <cell r="B1053" t="e">
            <v>#N/A</v>
          </cell>
          <cell r="C1053" t="e">
            <v>#N/A</v>
          </cell>
          <cell r="D1053" t="e">
            <v>#N/A</v>
          </cell>
        </row>
        <row r="1054">
          <cell r="A1054">
            <v>0</v>
          </cell>
          <cell r="B1054" t="e">
            <v>#N/A</v>
          </cell>
          <cell r="C1054" t="e">
            <v>#N/A</v>
          </cell>
          <cell r="D1054" t="e">
            <v>#N/A</v>
          </cell>
        </row>
        <row r="1055">
          <cell r="A1055">
            <v>0</v>
          </cell>
          <cell r="B1055" t="e">
            <v>#N/A</v>
          </cell>
          <cell r="C1055" t="e">
            <v>#N/A</v>
          </cell>
          <cell r="D1055" t="e">
            <v>#N/A</v>
          </cell>
        </row>
        <row r="1056">
          <cell r="A1056">
            <v>0</v>
          </cell>
          <cell r="B1056" t="e">
            <v>#N/A</v>
          </cell>
          <cell r="C1056" t="e">
            <v>#N/A</v>
          </cell>
          <cell r="D1056" t="e">
            <v>#N/A</v>
          </cell>
        </row>
        <row r="1057">
          <cell r="A1057">
            <v>0</v>
          </cell>
          <cell r="B1057" t="e">
            <v>#N/A</v>
          </cell>
          <cell r="C1057" t="e">
            <v>#N/A</v>
          </cell>
          <cell r="D1057" t="e">
            <v>#N/A</v>
          </cell>
        </row>
        <row r="1058">
          <cell r="A1058">
            <v>0</v>
          </cell>
          <cell r="B1058" t="e">
            <v>#N/A</v>
          </cell>
          <cell r="C1058" t="e">
            <v>#N/A</v>
          </cell>
          <cell r="D1058" t="e">
            <v>#N/A</v>
          </cell>
        </row>
        <row r="1059">
          <cell r="A1059">
            <v>0</v>
          </cell>
          <cell r="B1059" t="e">
            <v>#N/A</v>
          </cell>
          <cell r="C1059" t="e">
            <v>#N/A</v>
          </cell>
          <cell r="D1059" t="e">
            <v>#N/A</v>
          </cell>
        </row>
        <row r="1060">
          <cell r="A1060">
            <v>0</v>
          </cell>
          <cell r="B1060" t="e">
            <v>#N/A</v>
          </cell>
          <cell r="C1060" t="e">
            <v>#N/A</v>
          </cell>
          <cell r="D1060" t="e">
            <v>#N/A</v>
          </cell>
        </row>
        <row r="1061">
          <cell r="A1061">
            <v>0</v>
          </cell>
          <cell r="B1061" t="e">
            <v>#N/A</v>
          </cell>
          <cell r="C1061" t="e">
            <v>#N/A</v>
          </cell>
          <cell r="D1061" t="e">
            <v>#N/A</v>
          </cell>
        </row>
        <row r="1062">
          <cell r="A1062">
            <v>0</v>
          </cell>
          <cell r="B1062" t="e">
            <v>#N/A</v>
          </cell>
          <cell r="C1062" t="e">
            <v>#N/A</v>
          </cell>
          <cell r="D1062" t="e">
            <v>#N/A</v>
          </cell>
        </row>
        <row r="1063">
          <cell r="A1063">
            <v>0</v>
          </cell>
          <cell r="B1063" t="e">
            <v>#N/A</v>
          </cell>
          <cell r="C1063" t="e">
            <v>#N/A</v>
          </cell>
          <cell r="D1063" t="e">
            <v>#N/A</v>
          </cell>
        </row>
        <row r="1064">
          <cell r="A1064">
            <v>0</v>
          </cell>
          <cell r="B1064" t="e">
            <v>#N/A</v>
          </cell>
          <cell r="C1064" t="e">
            <v>#N/A</v>
          </cell>
          <cell r="D1064" t="e">
            <v>#N/A</v>
          </cell>
        </row>
        <row r="1065">
          <cell r="A1065">
            <v>0</v>
          </cell>
          <cell r="B1065" t="e">
            <v>#N/A</v>
          </cell>
          <cell r="C1065" t="e">
            <v>#N/A</v>
          </cell>
          <cell r="D1065" t="e">
            <v>#N/A</v>
          </cell>
        </row>
        <row r="1066">
          <cell r="A1066">
            <v>0</v>
          </cell>
          <cell r="B1066" t="e">
            <v>#N/A</v>
          </cell>
          <cell r="C1066" t="e">
            <v>#N/A</v>
          </cell>
          <cell r="D1066" t="e">
            <v>#N/A</v>
          </cell>
        </row>
        <row r="1067">
          <cell r="A1067">
            <v>0</v>
          </cell>
          <cell r="B1067" t="e">
            <v>#N/A</v>
          </cell>
          <cell r="C1067" t="e">
            <v>#N/A</v>
          </cell>
          <cell r="D1067" t="e">
            <v>#N/A</v>
          </cell>
        </row>
        <row r="1068">
          <cell r="A1068">
            <v>0</v>
          </cell>
          <cell r="B1068" t="e">
            <v>#N/A</v>
          </cell>
          <cell r="C1068" t="e">
            <v>#N/A</v>
          </cell>
          <cell r="D1068" t="e">
            <v>#N/A</v>
          </cell>
        </row>
        <row r="1069">
          <cell r="A1069">
            <v>0</v>
          </cell>
          <cell r="B1069" t="e">
            <v>#N/A</v>
          </cell>
          <cell r="C1069" t="e">
            <v>#N/A</v>
          </cell>
          <cell r="D1069" t="e">
            <v>#N/A</v>
          </cell>
        </row>
        <row r="1070">
          <cell r="A1070">
            <v>0</v>
          </cell>
          <cell r="B1070" t="e">
            <v>#N/A</v>
          </cell>
          <cell r="C1070" t="e">
            <v>#N/A</v>
          </cell>
          <cell r="D1070" t="e">
            <v>#N/A</v>
          </cell>
        </row>
        <row r="1071">
          <cell r="A1071">
            <v>0</v>
          </cell>
          <cell r="B1071" t="e">
            <v>#N/A</v>
          </cell>
          <cell r="C1071" t="e">
            <v>#N/A</v>
          </cell>
          <cell r="D1071" t="e">
            <v>#N/A</v>
          </cell>
        </row>
        <row r="1072">
          <cell r="A1072">
            <v>0</v>
          </cell>
          <cell r="B1072" t="e">
            <v>#N/A</v>
          </cell>
          <cell r="C1072" t="e">
            <v>#N/A</v>
          </cell>
          <cell r="D1072" t="e">
            <v>#N/A</v>
          </cell>
        </row>
        <row r="1073">
          <cell r="A1073">
            <v>0</v>
          </cell>
          <cell r="B1073" t="e">
            <v>#N/A</v>
          </cell>
          <cell r="C1073" t="e">
            <v>#N/A</v>
          </cell>
          <cell r="D1073" t="e">
            <v>#N/A</v>
          </cell>
        </row>
        <row r="1074">
          <cell r="A1074">
            <v>0</v>
          </cell>
          <cell r="B1074" t="e">
            <v>#N/A</v>
          </cell>
          <cell r="C1074" t="e">
            <v>#N/A</v>
          </cell>
          <cell r="D1074" t="e">
            <v>#N/A</v>
          </cell>
        </row>
        <row r="1075">
          <cell r="A1075">
            <v>0</v>
          </cell>
          <cell r="B1075" t="e">
            <v>#N/A</v>
          </cell>
          <cell r="C1075" t="e">
            <v>#N/A</v>
          </cell>
          <cell r="D1075" t="e">
            <v>#N/A</v>
          </cell>
        </row>
        <row r="1076">
          <cell r="A1076">
            <v>0</v>
          </cell>
          <cell r="B1076" t="e">
            <v>#N/A</v>
          </cell>
          <cell r="C1076" t="e">
            <v>#N/A</v>
          </cell>
          <cell r="D1076" t="e">
            <v>#N/A</v>
          </cell>
        </row>
        <row r="1077">
          <cell r="A1077">
            <v>0</v>
          </cell>
          <cell r="B1077" t="e">
            <v>#N/A</v>
          </cell>
          <cell r="C1077" t="e">
            <v>#N/A</v>
          </cell>
          <cell r="D1077" t="e">
            <v>#N/A</v>
          </cell>
        </row>
        <row r="1078">
          <cell r="A1078">
            <v>0</v>
          </cell>
          <cell r="B1078" t="e">
            <v>#N/A</v>
          </cell>
          <cell r="C1078" t="e">
            <v>#N/A</v>
          </cell>
          <cell r="D1078" t="e">
            <v>#N/A</v>
          </cell>
        </row>
        <row r="1079">
          <cell r="A1079">
            <v>0</v>
          </cell>
          <cell r="B1079" t="e">
            <v>#N/A</v>
          </cell>
          <cell r="C1079" t="e">
            <v>#N/A</v>
          </cell>
          <cell r="D1079" t="e">
            <v>#N/A</v>
          </cell>
        </row>
        <row r="1080">
          <cell r="A1080">
            <v>0</v>
          </cell>
          <cell r="B1080" t="e">
            <v>#N/A</v>
          </cell>
          <cell r="C1080" t="e">
            <v>#N/A</v>
          </cell>
          <cell r="D1080" t="e">
            <v>#N/A</v>
          </cell>
        </row>
        <row r="1081">
          <cell r="A1081">
            <v>0</v>
          </cell>
          <cell r="B1081" t="e">
            <v>#N/A</v>
          </cell>
          <cell r="C1081" t="e">
            <v>#N/A</v>
          </cell>
          <cell r="D1081" t="e">
            <v>#N/A</v>
          </cell>
        </row>
        <row r="1082">
          <cell r="A1082">
            <v>0</v>
          </cell>
          <cell r="B1082" t="e">
            <v>#N/A</v>
          </cell>
          <cell r="C1082" t="e">
            <v>#N/A</v>
          </cell>
          <cell r="D1082" t="e">
            <v>#N/A</v>
          </cell>
        </row>
        <row r="1083">
          <cell r="A1083">
            <v>0</v>
          </cell>
          <cell r="B1083" t="e">
            <v>#N/A</v>
          </cell>
          <cell r="C1083" t="e">
            <v>#N/A</v>
          </cell>
          <cell r="D1083" t="e">
            <v>#N/A</v>
          </cell>
        </row>
        <row r="1084">
          <cell r="A1084">
            <v>0</v>
          </cell>
          <cell r="B1084" t="e">
            <v>#N/A</v>
          </cell>
          <cell r="C1084" t="e">
            <v>#N/A</v>
          </cell>
          <cell r="D1084" t="e">
            <v>#N/A</v>
          </cell>
        </row>
        <row r="1085">
          <cell r="A1085">
            <v>0</v>
          </cell>
          <cell r="B1085" t="e">
            <v>#N/A</v>
          </cell>
          <cell r="C1085" t="e">
            <v>#N/A</v>
          </cell>
          <cell r="D1085" t="e">
            <v>#N/A</v>
          </cell>
        </row>
        <row r="1086">
          <cell r="A1086">
            <v>0</v>
          </cell>
          <cell r="B1086" t="e">
            <v>#N/A</v>
          </cell>
          <cell r="C1086" t="e">
            <v>#N/A</v>
          </cell>
          <cell r="D1086" t="e">
            <v>#N/A</v>
          </cell>
        </row>
        <row r="1087">
          <cell r="A1087">
            <v>0</v>
          </cell>
          <cell r="B1087" t="e">
            <v>#N/A</v>
          </cell>
          <cell r="C1087" t="e">
            <v>#N/A</v>
          </cell>
          <cell r="D1087" t="e">
            <v>#N/A</v>
          </cell>
        </row>
        <row r="1088">
          <cell r="A1088">
            <v>0</v>
          </cell>
          <cell r="B1088" t="e">
            <v>#N/A</v>
          </cell>
          <cell r="C1088" t="e">
            <v>#N/A</v>
          </cell>
          <cell r="D1088" t="e">
            <v>#N/A</v>
          </cell>
        </row>
        <row r="1089">
          <cell r="A1089">
            <v>0</v>
          </cell>
          <cell r="B1089" t="e">
            <v>#N/A</v>
          </cell>
          <cell r="C1089" t="e">
            <v>#N/A</v>
          </cell>
          <cell r="D1089" t="e">
            <v>#N/A</v>
          </cell>
        </row>
        <row r="1090">
          <cell r="A1090">
            <v>0</v>
          </cell>
          <cell r="B1090" t="e">
            <v>#N/A</v>
          </cell>
          <cell r="C1090" t="e">
            <v>#N/A</v>
          </cell>
          <cell r="D1090" t="e">
            <v>#N/A</v>
          </cell>
        </row>
        <row r="1091">
          <cell r="A1091">
            <v>0</v>
          </cell>
          <cell r="B1091" t="e">
            <v>#N/A</v>
          </cell>
          <cell r="C1091" t="e">
            <v>#N/A</v>
          </cell>
          <cell r="D1091" t="e">
            <v>#N/A</v>
          </cell>
        </row>
        <row r="1092">
          <cell r="A1092">
            <v>0</v>
          </cell>
          <cell r="B1092" t="e">
            <v>#N/A</v>
          </cell>
          <cell r="C1092" t="e">
            <v>#N/A</v>
          </cell>
          <cell r="D1092" t="e">
            <v>#N/A</v>
          </cell>
        </row>
        <row r="1093">
          <cell r="A1093">
            <v>0</v>
          </cell>
          <cell r="B1093" t="e">
            <v>#N/A</v>
          </cell>
          <cell r="C1093" t="e">
            <v>#N/A</v>
          </cell>
          <cell r="D1093" t="e">
            <v>#N/A</v>
          </cell>
        </row>
        <row r="1094">
          <cell r="A1094">
            <v>0</v>
          </cell>
          <cell r="B1094" t="e">
            <v>#N/A</v>
          </cell>
          <cell r="C1094" t="e">
            <v>#N/A</v>
          </cell>
          <cell r="D1094" t="e">
            <v>#N/A</v>
          </cell>
        </row>
        <row r="1095">
          <cell r="A1095">
            <v>0</v>
          </cell>
          <cell r="B1095" t="e">
            <v>#N/A</v>
          </cell>
          <cell r="C1095" t="e">
            <v>#N/A</v>
          </cell>
          <cell r="D1095" t="e">
            <v>#N/A</v>
          </cell>
        </row>
        <row r="1096">
          <cell r="A1096">
            <v>0</v>
          </cell>
          <cell r="B1096" t="e">
            <v>#N/A</v>
          </cell>
          <cell r="C1096" t="e">
            <v>#N/A</v>
          </cell>
          <cell r="D1096" t="e">
            <v>#N/A</v>
          </cell>
        </row>
        <row r="1097">
          <cell r="A1097">
            <v>0</v>
          </cell>
          <cell r="B1097" t="e">
            <v>#N/A</v>
          </cell>
          <cell r="C1097" t="e">
            <v>#N/A</v>
          </cell>
          <cell r="D1097" t="e">
            <v>#N/A</v>
          </cell>
        </row>
        <row r="1098">
          <cell r="A1098">
            <v>0</v>
          </cell>
          <cell r="B1098" t="e">
            <v>#N/A</v>
          </cell>
          <cell r="C1098" t="e">
            <v>#N/A</v>
          </cell>
          <cell r="D1098" t="e">
            <v>#N/A</v>
          </cell>
        </row>
        <row r="1099">
          <cell r="A1099">
            <v>0</v>
          </cell>
          <cell r="B1099" t="e">
            <v>#N/A</v>
          </cell>
          <cell r="C1099" t="e">
            <v>#N/A</v>
          </cell>
          <cell r="D1099" t="e">
            <v>#N/A</v>
          </cell>
        </row>
        <row r="1100">
          <cell r="A1100">
            <v>0</v>
          </cell>
          <cell r="B1100" t="e">
            <v>#N/A</v>
          </cell>
          <cell r="C1100" t="e">
            <v>#N/A</v>
          </cell>
          <cell r="D1100" t="e">
            <v>#N/A</v>
          </cell>
        </row>
        <row r="1101">
          <cell r="A1101">
            <v>0</v>
          </cell>
          <cell r="B1101" t="e">
            <v>#N/A</v>
          </cell>
          <cell r="C1101" t="e">
            <v>#N/A</v>
          </cell>
          <cell r="D1101" t="e">
            <v>#N/A</v>
          </cell>
        </row>
        <row r="1102">
          <cell r="A1102">
            <v>0</v>
          </cell>
          <cell r="B1102" t="e">
            <v>#N/A</v>
          </cell>
          <cell r="C1102" t="e">
            <v>#N/A</v>
          </cell>
          <cell r="D1102" t="e">
            <v>#N/A</v>
          </cell>
        </row>
        <row r="1103">
          <cell r="A1103">
            <v>0</v>
          </cell>
          <cell r="B1103" t="e">
            <v>#N/A</v>
          </cell>
          <cell r="C1103" t="e">
            <v>#N/A</v>
          </cell>
          <cell r="D1103" t="e">
            <v>#N/A</v>
          </cell>
        </row>
        <row r="1104">
          <cell r="A1104">
            <v>0</v>
          </cell>
          <cell r="B1104" t="e">
            <v>#N/A</v>
          </cell>
          <cell r="C1104" t="e">
            <v>#N/A</v>
          </cell>
          <cell r="D1104" t="e">
            <v>#N/A</v>
          </cell>
        </row>
        <row r="1105">
          <cell r="A1105">
            <v>0</v>
          </cell>
          <cell r="B1105" t="e">
            <v>#N/A</v>
          </cell>
          <cell r="C1105" t="e">
            <v>#N/A</v>
          </cell>
          <cell r="D1105" t="e">
            <v>#N/A</v>
          </cell>
        </row>
        <row r="1106">
          <cell r="A1106">
            <v>0</v>
          </cell>
          <cell r="B1106" t="e">
            <v>#N/A</v>
          </cell>
          <cell r="C1106" t="e">
            <v>#N/A</v>
          </cell>
          <cell r="D1106" t="e">
            <v>#N/A</v>
          </cell>
        </row>
        <row r="1107">
          <cell r="A1107">
            <v>0</v>
          </cell>
          <cell r="B1107" t="e">
            <v>#N/A</v>
          </cell>
          <cell r="C1107" t="e">
            <v>#N/A</v>
          </cell>
          <cell r="D1107" t="e">
            <v>#N/A</v>
          </cell>
        </row>
        <row r="1108">
          <cell r="A1108">
            <v>0</v>
          </cell>
          <cell r="B1108" t="e">
            <v>#N/A</v>
          </cell>
          <cell r="C1108" t="e">
            <v>#N/A</v>
          </cell>
          <cell r="D1108" t="e">
            <v>#N/A</v>
          </cell>
        </row>
        <row r="1109">
          <cell r="A1109">
            <v>0</v>
          </cell>
          <cell r="B1109" t="e">
            <v>#N/A</v>
          </cell>
          <cell r="C1109" t="e">
            <v>#N/A</v>
          </cell>
          <cell r="D1109" t="e">
            <v>#N/A</v>
          </cell>
        </row>
        <row r="1110">
          <cell r="A1110">
            <v>0</v>
          </cell>
          <cell r="B1110" t="e">
            <v>#N/A</v>
          </cell>
          <cell r="C1110" t="e">
            <v>#N/A</v>
          </cell>
          <cell r="D1110" t="e">
            <v>#N/A</v>
          </cell>
        </row>
        <row r="1111">
          <cell r="A1111">
            <v>0</v>
          </cell>
          <cell r="B1111" t="e">
            <v>#N/A</v>
          </cell>
          <cell r="C1111" t="e">
            <v>#N/A</v>
          </cell>
          <cell r="D1111" t="e">
            <v>#N/A</v>
          </cell>
        </row>
        <row r="1112">
          <cell r="A1112">
            <v>0</v>
          </cell>
          <cell r="B1112" t="e">
            <v>#N/A</v>
          </cell>
          <cell r="C1112" t="e">
            <v>#N/A</v>
          </cell>
          <cell r="D1112" t="e">
            <v>#N/A</v>
          </cell>
        </row>
        <row r="1113">
          <cell r="A1113">
            <v>0</v>
          </cell>
          <cell r="B1113" t="e">
            <v>#N/A</v>
          </cell>
          <cell r="C1113" t="e">
            <v>#N/A</v>
          </cell>
          <cell r="D1113" t="e">
            <v>#N/A</v>
          </cell>
        </row>
        <row r="1114">
          <cell r="A1114">
            <v>0</v>
          </cell>
          <cell r="B1114" t="e">
            <v>#N/A</v>
          </cell>
          <cell r="C1114" t="e">
            <v>#N/A</v>
          </cell>
          <cell r="D1114" t="e">
            <v>#N/A</v>
          </cell>
        </row>
        <row r="1115">
          <cell r="A1115">
            <v>0</v>
          </cell>
          <cell r="B1115" t="e">
            <v>#N/A</v>
          </cell>
          <cell r="C1115" t="e">
            <v>#N/A</v>
          </cell>
          <cell r="D1115" t="e">
            <v>#N/A</v>
          </cell>
        </row>
        <row r="1116">
          <cell r="A1116">
            <v>0</v>
          </cell>
          <cell r="B1116" t="e">
            <v>#N/A</v>
          </cell>
          <cell r="C1116" t="e">
            <v>#N/A</v>
          </cell>
          <cell r="D1116" t="e">
            <v>#N/A</v>
          </cell>
        </row>
        <row r="1117">
          <cell r="A1117">
            <v>0</v>
          </cell>
          <cell r="B1117" t="e">
            <v>#N/A</v>
          </cell>
          <cell r="C1117" t="e">
            <v>#N/A</v>
          </cell>
          <cell r="D1117" t="e">
            <v>#N/A</v>
          </cell>
        </row>
        <row r="1118">
          <cell r="A1118">
            <v>0</v>
          </cell>
          <cell r="B1118" t="e">
            <v>#N/A</v>
          </cell>
          <cell r="C1118" t="e">
            <v>#N/A</v>
          </cell>
          <cell r="D1118" t="e">
            <v>#N/A</v>
          </cell>
        </row>
        <row r="1119">
          <cell r="A1119">
            <v>0</v>
          </cell>
          <cell r="B1119" t="e">
            <v>#N/A</v>
          </cell>
          <cell r="C1119" t="e">
            <v>#N/A</v>
          </cell>
          <cell r="D1119" t="e">
            <v>#N/A</v>
          </cell>
        </row>
        <row r="1120">
          <cell r="A1120">
            <v>0</v>
          </cell>
          <cell r="B1120" t="e">
            <v>#N/A</v>
          </cell>
          <cell r="C1120" t="e">
            <v>#N/A</v>
          </cell>
          <cell r="D1120" t="e">
            <v>#N/A</v>
          </cell>
        </row>
        <row r="1121">
          <cell r="A1121">
            <v>0</v>
          </cell>
          <cell r="B1121" t="e">
            <v>#N/A</v>
          </cell>
          <cell r="C1121" t="e">
            <v>#N/A</v>
          </cell>
          <cell r="D1121" t="e">
            <v>#N/A</v>
          </cell>
        </row>
        <row r="1122">
          <cell r="A1122">
            <v>0</v>
          </cell>
          <cell r="B1122" t="e">
            <v>#N/A</v>
          </cell>
          <cell r="C1122" t="e">
            <v>#N/A</v>
          </cell>
          <cell r="D1122" t="e">
            <v>#N/A</v>
          </cell>
        </row>
        <row r="1123">
          <cell r="A1123">
            <v>0</v>
          </cell>
          <cell r="B1123" t="e">
            <v>#N/A</v>
          </cell>
          <cell r="C1123" t="e">
            <v>#N/A</v>
          </cell>
          <cell r="D1123" t="e">
            <v>#N/A</v>
          </cell>
        </row>
        <row r="1124">
          <cell r="A1124">
            <v>0</v>
          </cell>
          <cell r="B1124" t="e">
            <v>#N/A</v>
          </cell>
          <cell r="C1124" t="e">
            <v>#N/A</v>
          </cell>
          <cell r="D1124" t="e">
            <v>#N/A</v>
          </cell>
        </row>
        <row r="1125">
          <cell r="A1125">
            <v>0</v>
          </cell>
          <cell r="B1125" t="e">
            <v>#N/A</v>
          </cell>
          <cell r="C1125" t="e">
            <v>#N/A</v>
          </cell>
          <cell r="D1125" t="e">
            <v>#N/A</v>
          </cell>
        </row>
        <row r="1126">
          <cell r="A1126">
            <v>0</v>
          </cell>
          <cell r="B1126" t="e">
            <v>#N/A</v>
          </cell>
          <cell r="C1126" t="e">
            <v>#N/A</v>
          </cell>
          <cell r="D1126" t="e">
            <v>#N/A</v>
          </cell>
        </row>
        <row r="1127">
          <cell r="A1127">
            <v>0</v>
          </cell>
          <cell r="B1127" t="e">
            <v>#N/A</v>
          </cell>
          <cell r="C1127" t="e">
            <v>#N/A</v>
          </cell>
          <cell r="D1127" t="e">
            <v>#N/A</v>
          </cell>
        </row>
        <row r="1128">
          <cell r="A1128">
            <v>0</v>
          </cell>
          <cell r="B1128" t="e">
            <v>#N/A</v>
          </cell>
          <cell r="C1128" t="e">
            <v>#N/A</v>
          </cell>
          <cell r="D1128" t="e">
            <v>#N/A</v>
          </cell>
        </row>
        <row r="1129">
          <cell r="A1129">
            <v>0</v>
          </cell>
          <cell r="B1129" t="e">
            <v>#N/A</v>
          </cell>
          <cell r="C1129" t="e">
            <v>#N/A</v>
          </cell>
          <cell r="D1129" t="e">
            <v>#N/A</v>
          </cell>
        </row>
        <row r="1130">
          <cell r="A1130">
            <v>0</v>
          </cell>
          <cell r="B1130" t="e">
            <v>#N/A</v>
          </cell>
          <cell r="C1130" t="e">
            <v>#N/A</v>
          </cell>
          <cell r="D1130" t="e">
            <v>#N/A</v>
          </cell>
        </row>
        <row r="1131">
          <cell r="A1131">
            <v>0</v>
          </cell>
          <cell r="B1131" t="e">
            <v>#N/A</v>
          </cell>
          <cell r="C1131" t="e">
            <v>#N/A</v>
          </cell>
          <cell r="D1131" t="e">
            <v>#N/A</v>
          </cell>
        </row>
        <row r="1132">
          <cell r="A1132">
            <v>0</v>
          </cell>
          <cell r="B1132" t="e">
            <v>#N/A</v>
          </cell>
          <cell r="C1132" t="e">
            <v>#N/A</v>
          </cell>
          <cell r="D1132" t="e">
            <v>#N/A</v>
          </cell>
        </row>
        <row r="1133">
          <cell r="A1133">
            <v>0</v>
          </cell>
          <cell r="B1133" t="e">
            <v>#N/A</v>
          </cell>
          <cell r="C1133" t="e">
            <v>#N/A</v>
          </cell>
          <cell r="D1133" t="e">
            <v>#N/A</v>
          </cell>
        </row>
        <row r="1134">
          <cell r="A1134">
            <v>0</v>
          </cell>
          <cell r="B1134" t="e">
            <v>#N/A</v>
          </cell>
          <cell r="C1134" t="e">
            <v>#N/A</v>
          </cell>
          <cell r="D1134" t="e">
            <v>#N/A</v>
          </cell>
        </row>
        <row r="1135">
          <cell r="A1135">
            <v>0</v>
          </cell>
          <cell r="B1135" t="e">
            <v>#N/A</v>
          </cell>
          <cell r="C1135" t="e">
            <v>#N/A</v>
          </cell>
          <cell r="D1135" t="e">
            <v>#N/A</v>
          </cell>
        </row>
        <row r="1136">
          <cell r="A1136">
            <v>0</v>
          </cell>
          <cell r="B1136" t="e">
            <v>#N/A</v>
          </cell>
          <cell r="C1136" t="e">
            <v>#N/A</v>
          </cell>
          <cell r="D1136" t="e">
            <v>#N/A</v>
          </cell>
        </row>
        <row r="1137">
          <cell r="A1137">
            <v>0</v>
          </cell>
          <cell r="B1137" t="e">
            <v>#N/A</v>
          </cell>
          <cell r="C1137" t="e">
            <v>#N/A</v>
          </cell>
          <cell r="D1137" t="e">
            <v>#N/A</v>
          </cell>
        </row>
        <row r="1138">
          <cell r="A1138">
            <v>0</v>
          </cell>
          <cell r="B1138" t="e">
            <v>#N/A</v>
          </cell>
          <cell r="C1138" t="e">
            <v>#N/A</v>
          </cell>
          <cell r="D1138" t="e">
            <v>#N/A</v>
          </cell>
        </row>
        <row r="1139">
          <cell r="A1139">
            <v>0</v>
          </cell>
          <cell r="B1139" t="e">
            <v>#N/A</v>
          </cell>
          <cell r="C1139" t="e">
            <v>#N/A</v>
          </cell>
          <cell r="D1139" t="e">
            <v>#N/A</v>
          </cell>
        </row>
        <row r="1140">
          <cell r="A1140">
            <v>0</v>
          </cell>
          <cell r="B1140" t="e">
            <v>#N/A</v>
          </cell>
          <cell r="C1140" t="e">
            <v>#N/A</v>
          </cell>
          <cell r="D1140" t="e">
            <v>#N/A</v>
          </cell>
        </row>
        <row r="1141">
          <cell r="A1141">
            <v>0</v>
          </cell>
          <cell r="B1141" t="e">
            <v>#N/A</v>
          </cell>
          <cell r="C1141" t="e">
            <v>#N/A</v>
          </cell>
          <cell r="D1141" t="e">
            <v>#N/A</v>
          </cell>
        </row>
        <row r="1142">
          <cell r="A1142">
            <v>0</v>
          </cell>
          <cell r="B1142" t="e">
            <v>#N/A</v>
          </cell>
          <cell r="C1142" t="e">
            <v>#N/A</v>
          </cell>
          <cell r="D1142" t="e">
            <v>#N/A</v>
          </cell>
        </row>
        <row r="1143">
          <cell r="A1143">
            <v>0</v>
          </cell>
          <cell r="B1143" t="e">
            <v>#N/A</v>
          </cell>
          <cell r="C1143" t="e">
            <v>#N/A</v>
          </cell>
          <cell r="D1143" t="e">
            <v>#N/A</v>
          </cell>
        </row>
        <row r="1144">
          <cell r="A1144">
            <v>0</v>
          </cell>
          <cell r="B1144" t="e">
            <v>#N/A</v>
          </cell>
          <cell r="C1144" t="e">
            <v>#N/A</v>
          </cell>
          <cell r="D1144" t="e">
            <v>#N/A</v>
          </cell>
        </row>
        <row r="1145">
          <cell r="A1145">
            <v>0</v>
          </cell>
          <cell r="B1145" t="e">
            <v>#N/A</v>
          </cell>
          <cell r="C1145" t="e">
            <v>#N/A</v>
          </cell>
          <cell r="D1145" t="e">
            <v>#N/A</v>
          </cell>
        </row>
        <row r="1146">
          <cell r="A1146">
            <v>0</v>
          </cell>
          <cell r="B1146" t="e">
            <v>#N/A</v>
          </cell>
          <cell r="C1146" t="e">
            <v>#N/A</v>
          </cell>
          <cell r="D1146" t="e">
            <v>#N/A</v>
          </cell>
        </row>
        <row r="1147">
          <cell r="A1147">
            <v>0</v>
          </cell>
          <cell r="B1147" t="e">
            <v>#N/A</v>
          </cell>
          <cell r="C1147" t="e">
            <v>#N/A</v>
          </cell>
          <cell r="D1147" t="e">
            <v>#N/A</v>
          </cell>
        </row>
        <row r="1148">
          <cell r="A1148">
            <v>0</v>
          </cell>
          <cell r="B1148" t="e">
            <v>#N/A</v>
          </cell>
          <cell r="C1148" t="e">
            <v>#N/A</v>
          </cell>
          <cell r="D1148" t="e">
            <v>#N/A</v>
          </cell>
        </row>
        <row r="1149">
          <cell r="A1149">
            <v>0</v>
          </cell>
          <cell r="B1149" t="e">
            <v>#N/A</v>
          </cell>
          <cell r="C1149" t="e">
            <v>#N/A</v>
          </cell>
          <cell r="D1149" t="e">
            <v>#N/A</v>
          </cell>
        </row>
        <row r="1150">
          <cell r="A1150">
            <v>0</v>
          </cell>
          <cell r="B1150" t="e">
            <v>#N/A</v>
          </cell>
          <cell r="C1150" t="e">
            <v>#N/A</v>
          </cell>
          <cell r="D1150" t="e">
            <v>#N/A</v>
          </cell>
        </row>
        <row r="1151">
          <cell r="A1151">
            <v>0</v>
          </cell>
          <cell r="B1151" t="e">
            <v>#N/A</v>
          </cell>
          <cell r="C1151" t="e">
            <v>#N/A</v>
          </cell>
          <cell r="D1151" t="e">
            <v>#N/A</v>
          </cell>
        </row>
        <row r="1152">
          <cell r="A1152">
            <v>0</v>
          </cell>
          <cell r="B1152" t="e">
            <v>#N/A</v>
          </cell>
          <cell r="C1152" t="e">
            <v>#N/A</v>
          </cell>
          <cell r="D1152" t="e">
            <v>#N/A</v>
          </cell>
        </row>
        <row r="1153">
          <cell r="A1153">
            <v>0</v>
          </cell>
          <cell r="B1153" t="e">
            <v>#N/A</v>
          </cell>
          <cell r="C1153" t="e">
            <v>#N/A</v>
          </cell>
          <cell r="D1153" t="e">
            <v>#N/A</v>
          </cell>
        </row>
        <row r="1154">
          <cell r="A1154">
            <v>0</v>
          </cell>
          <cell r="B1154" t="e">
            <v>#N/A</v>
          </cell>
          <cell r="C1154" t="e">
            <v>#N/A</v>
          </cell>
          <cell r="D1154" t="e">
            <v>#N/A</v>
          </cell>
        </row>
        <row r="1155">
          <cell r="A1155">
            <v>0</v>
          </cell>
          <cell r="B1155" t="e">
            <v>#N/A</v>
          </cell>
          <cell r="C1155" t="e">
            <v>#N/A</v>
          </cell>
          <cell r="D1155" t="e">
            <v>#N/A</v>
          </cell>
        </row>
        <row r="1156">
          <cell r="A1156">
            <v>0</v>
          </cell>
          <cell r="B1156" t="e">
            <v>#N/A</v>
          </cell>
          <cell r="C1156" t="e">
            <v>#N/A</v>
          </cell>
          <cell r="D1156" t="e">
            <v>#N/A</v>
          </cell>
        </row>
        <row r="1157">
          <cell r="A1157">
            <v>0</v>
          </cell>
          <cell r="B1157" t="e">
            <v>#N/A</v>
          </cell>
          <cell r="C1157" t="e">
            <v>#N/A</v>
          </cell>
          <cell r="D1157" t="e">
            <v>#N/A</v>
          </cell>
        </row>
        <row r="1158">
          <cell r="A1158">
            <v>0</v>
          </cell>
          <cell r="B1158" t="e">
            <v>#N/A</v>
          </cell>
          <cell r="C1158" t="e">
            <v>#N/A</v>
          </cell>
          <cell r="D1158" t="e">
            <v>#N/A</v>
          </cell>
        </row>
        <row r="1159">
          <cell r="A1159">
            <v>0</v>
          </cell>
          <cell r="B1159" t="e">
            <v>#N/A</v>
          </cell>
          <cell r="C1159" t="e">
            <v>#N/A</v>
          </cell>
          <cell r="D1159" t="e">
            <v>#N/A</v>
          </cell>
        </row>
        <row r="1160">
          <cell r="A1160">
            <v>0</v>
          </cell>
          <cell r="B1160" t="e">
            <v>#N/A</v>
          </cell>
          <cell r="C1160" t="e">
            <v>#N/A</v>
          </cell>
          <cell r="D1160" t="e">
            <v>#N/A</v>
          </cell>
        </row>
        <row r="1161">
          <cell r="A1161">
            <v>0</v>
          </cell>
          <cell r="B1161" t="e">
            <v>#N/A</v>
          </cell>
          <cell r="C1161" t="e">
            <v>#N/A</v>
          </cell>
          <cell r="D1161" t="e">
            <v>#N/A</v>
          </cell>
        </row>
        <row r="1162">
          <cell r="A1162">
            <v>0</v>
          </cell>
          <cell r="B1162" t="e">
            <v>#N/A</v>
          </cell>
          <cell r="C1162" t="e">
            <v>#N/A</v>
          </cell>
          <cell r="D1162" t="e">
            <v>#N/A</v>
          </cell>
        </row>
        <row r="1163">
          <cell r="A1163">
            <v>0</v>
          </cell>
          <cell r="B1163" t="e">
            <v>#N/A</v>
          </cell>
          <cell r="C1163" t="e">
            <v>#N/A</v>
          </cell>
          <cell r="D1163" t="e">
            <v>#N/A</v>
          </cell>
        </row>
        <row r="1164">
          <cell r="A1164">
            <v>0</v>
          </cell>
          <cell r="B1164" t="e">
            <v>#N/A</v>
          </cell>
          <cell r="C1164" t="e">
            <v>#N/A</v>
          </cell>
          <cell r="D1164" t="e">
            <v>#N/A</v>
          </cell>
        </row>
        <row r="1165">
          <cell r="A1165">
            <v>0</v>
          </cell>
          <cell r="B1165" t="e">
            <v>#N/A</v>
          </cell>
          <cell r="C1165" t="e">
            <v>#N/A</v>
          </cell>
          <cell r="D1165" t="e">
            <v>#N/A</v>
          </cell>
        </row>
        <row r="1166">
          <cell r="A1166">
            <v>0</v>
          </cell>
          <cell r="B1166" t="e">
            <v>#N/A</v>
          </cell>
          <cell r="C1166" t="e">
            <v>#N/A</v>
          </cell>
          <cell r="D1166" t="e">
            <v>#N/A</v>
          </cell>
        </row>
        <row r="1167">
          <cell r="A1167">
            <v>0</v>
          </cell>
          <cell r="B1167" t="e">
            <v>#N/A</v>
          </cell>
          <cell r="C1167" t="e">
            <v>#N/A</v>
          </cell>
          <cell r="D1167" t="e">
            <v>#N/A</v>
          </cell>
        </row>
        <row r="1168">
          <cell r="A1168">
            <v>0</v>
          </cell>
          <cell r="B1168" t="e">
            <v>#N/A</v>
          </cell>
          <cell r="C1168" t="e">
            <v>#N/A</v>
          </cell>
          <cell r="D1168" t="e">
            <v>#N/A</v>
          </cell>
        </row>
        <row r="1169">
          <cell r="A1169">
            <v>0</v>
          </cell>
          <cell r="B1169" t="e">
            <v>#N/A</v>
          </cell>
          <cell r="C1169" t="e">
            <v>#N/A</v>
          </cell>
          <cell r="D1169" t="e">
            <v>#N/A</v>
          </cell>
        </row>
        <row r="1170">
          <cell r="A1170">
            <v>0</v>
          </cell>
          <cell r="B1170" t="e">
            <v>#N/A</v>
          </cell>
          <cell r="C1170" t="e">
            <v>#N/A</v>
          </cell>
          <cell r="D1170" t="e">
            <v>#N/A</v>
          </cell>
        </row>
        <row r="1171">
          <cell r="A1171">
            <v>0</v>
          </cell>
          <cell r="B1171" t="e">
            <v>#N/A</v>
          </cell>
          <cell r="C1171" t="e">
            <v>#N/A</v>
          </cell>
          <cell r="D1171" t="e">
            <v>#N/A</v>
          </cell>
        </row>
        <row r="1172">
          <cell r="A1172">
            <v>0</v>
          </cell>
          <cell r="B1172" t="e">
            <v>#N/A</v>
          </cell>
          <cell r="C1172" t="e">
            <v>#N/A</v>
          </cell>
          <cell r="D1172" t="e">
            <v>#N/A</v>
          </cell>
        </row>
        <row r="1173">
          <cell r="A1173">
            <v>0</v>
          </cell>
          <cell r="B1173" t="e">
            <v>#N/A</v>
          </cell>
          <cell r="C1173" t="e">
            <v>#N/A</v>
          </cell>
          <cell r="D1173" t="e">
            <v>#N/A</v>
          </cell>
        </row>
        <row r="1174">
          <cell r="A1174">
            <v>0</v>
          </cell>
          <cell r="B1174" t="e">
            <v>#N/A</v>
          </cell>
          <cell r="C1174" t="e">
            <v>#N/A</v>
          </cell>
          <cell r="D1174" t="e">
            <v>#N/A</v>
          </cell>
        </row>
        <row r="1175">
          <cell r="A1175">
            <v>0</v>
          </cell>
          <cell r="B1175" t="e">
            <v>#N/A</v>
          </cell>
          <cell r="C1175" t="e">
            <v>#N/A</v>
          </cell>
          <cell r="D1175" t="e">
            <v>#N/A</v>
          </cell>
        </row>
        <row r="1176">
          <cell r="A1176">
            <v>0</v>
          </cell>
          <cell r="B1176" t="e">
            <v>#N/A</v>
          </cell>
          <cell r="C1176" t="e">
            <v>#N/A</v>
          </cell>
          <cell r="D1176" t="e">
            <v>#N/A</v>
          </cell>
        </row>
        <row r="1177">
          <cell r="A1177">
            <v>0</v>
          </cell>
          <cell r="B1177" t="e">
            <v>#N/A</v>
          </cell>
          <cell r="C1177" t="e">
            <v>#N/A</v>
          </cell>
          <cell r="D1177" t="e">
            <v>#N/A</v>
          </cell>
        </row>
        <row r="1178">
          <cell r="A1178">
            <v>0</v>
          </cell>
          <cell r="B1178" t="e">
            <v>#N/A</v>
          </cell>
          <cell r="C1178" t="e">
            <v>#N/A</v>
          </cell>
          <cell r="D1178" t="e">
            <v>#N/A</v>
          </cell>
        </row>
        <row r="1179">
          <cell r="A1179">
            <v>0</v>
          </cell>
          <cell r="B1179" t="e">
            <v>#N/A</v>
          </cell>
          <cell r="C1179" t="e">
            <v>#N/A</v>
          </cell>
          <cell r="D1179" t="e">
            <v>#N/A</v>
          </cell>
        </row>
        <row r="1180">
          <cell r="A1180">
            <v>0</v>
          </cell>
          <cell r="B1180" t="e">
            <v>#N/A</v>
          </cell>
          <cell r="C1180" t="e">
            <v>#N/A</v>
          </cell>
          <cell r="D1180" t="e">
            <v>#N/A</v>
          </cell>
        </row>
        <row r="1181">
          <cell r="A1181">
            <v>0</v>
          </cell>
          <cell r="B1181" t="e">
            <v>#N/A</v>
          </cell>
          <cell r="C1181" t="e">
            <v>#N/A</v>
          </cell>
          <cell r="D1181" t="e">
            <v>#N/A</v>
          </cell>
        </row>
        <row r="1182">
          <cell r="A1182">
            <v>0</v>
          </cell>
          <cell r="B1182" t="e">
            <v>#N/A</v>
          </cell>
          <cell r="C1182" t="e">
            <v>#N/A</v>
          </cell>
          <cell r="D1182" t="e">
            <v>#N/A</v>
          </cell>
        </row>
        <row r="1183">
          <cell r="A1183">
            <v>0</v>
          </cell>
          <cell r="B1183" t="e">
            <v>#N/A</v>
          </cell>
          <cell r="C1183" t="e">
            <v>#N/A</v>
          </cell>
          <cell r="D1183" t="e">
            <v>#N/A</v>
          </cell>
        </row>
        <row r="1184">
          <cell r="A1184">
            <v>0</v>
          </cell>
          <cell r="B1184" t="e">
            <v>#N/A</v>
          </cell>
          <cell r="C1184" t="e">
            <v>#N/A</v>
          </cell>
          <cell r="D1184" t="e">
            <v>#N/A</v>
          </cell>
        </row>
        <row r="1185">
          <cell r="A1185">
            <v>0</v>
          </cell>
          <cell r="B1185" t="e">
            <v>#N/A</v>
          </cell>
          <cell r="C1185" t="e">
            <v>#N/A</v>
          </cell>
          <cell r="D1185" t="e">
            <v>#N/A</v>
          </cell>
        </row>
        <row r="1186">
          <cell r="A1186">
            <v>0</v>
          </cell>
          <cell r="B1186" t="e">
            <v>#N/A</v>
          </cell>
          <cell r="C1186" t="e">
            <v>#N/A</v>
          </cell>
          <cell r="D1186" t="e">
            <v>#N/A</v>
          </cell>
        </row>
        <row r="1187">
          <cell r="A1187">
            <v>0</v>
          </cell>
          <cell r="B1187" t="e">
            <v>#N/A</v>
          </cell>
          <cell r="C1187" t="e">
            <v>#N/A</v>
          </cell>
          <cell r="D1187" t="e">
            <v>#N/A</v>
          </cell>
        </row>
        <row r="1188">
          <cell r="A1188">
            <v>0</v>
          </cell>
          <cell r="B1188" t="e">
            <v>#N/A</v>
          </cell>
          <cell r="C1188" t="e">
            <v>#N/A</v>
          </cell>
          <cell r="D1188" t="e">
            <v>#N/A</v>
          </cell>
        </row>
        <row r="1189">
          <cell r="A1189">
            <v>0</v>
          </cell>
          <cell r="B1189" t="e">
            <v>#N/A</v>
          </cell>
          <cell r="C1189" t="e">
            <v>#N/A</v>
          </cell>
          <cell r="D1189" t="e">
            <v>#N/A</v>
          </cell>
        </row>
        <row r="1190">
          <cell r="A1190">
            <v>0</v>
          </cell>
          <cell r="B1190" t="e">
            <v>#N/A</v>
          </cell>
          <cell r="C1190" t="e">
            <v>#N/A</v>
          </cell>
          <cell r="D1190" t="e">
            <v>#N/A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Banderas"/>
      <sheetName val="1_1_1"/>
      <sheetName val="1_4_3"/>
      <sheetName val="2_1_1"/>
      <sheetName val="2_2_1"/>
      <sheetName val="2_2_2"/>
      <sheetName val="2_2_3"/>
      <sheetName val="2_2_4"/>
      <sheetName val="2_2_5"/>
      <sheetName val="2_2_6"/>
      <sheetName val="2_2_7"/>
      <sheetName val="2_2_8"/>
      <sheetName val="2_2_9"/>
      <sheetName val="2_2_12"/>
      <sheetName val="2_2_16"/>
      <sheetName val="2_2_17"/>
      <sheetName val="2_2_18"/>
      <sheetName val="2_2_19"/>
      <sheetName val="2_3_1"/>
      <sheetName val="2_3_3"/>
      <sheetName val="2_3_4"/>
      <sheetName val="2_3_6"/>
      <sheetName val="2_3_17"/>
      <sheetName val="2_4_1"/>
      <sheetName val="2_4_3"/>
      <sheetName val="2_4_4"/>
      <sheetName val="2_4_5"/>
      <sheetName val="3_1_1"/>
      <sheetName val="3_1_2"/>
      <sheetName val="4_1_1"/>
      <sheetName val="4_1_2"/>
      <sheetName val="4_1_3"/>
      <sheetName val="4_3_4"/>
      <sheetName val="4_3_6"/>
      <sheetName val="4_7_4"/>
      <sheetName val="5_1_1"/>
      <sheetName val="5_1_2"/>
      <sheetName val="5_1_3"/>
      <sheetName val="5_1_4"/>
      <sheetName val="5_1_5"/>
      <sheetName val="5_2_1"/>
      <sheetName val="5_2_2"/>
      <sheetName val="5_2_3"/>
      <sheetName val="5_2_4"/>
      <sheetName val="5_2_5"/>
      <sheetName val="5_2_7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6_10"/>
      <sheetName val="5_6_11"/>
      <sheetName val="5_6_12"/>
      <sheetName val="5_6_13"/>
      <sheetName val="5_6_14"/>
      <sheetName val="5_6_15"/>
      <sheetName val="5_6_16"/>
      <sheetName val="5_6_17"/>
      <sheetName val="5_6_18"/>
      <sheetName val="5_6_19"/>
      <sheetName val="5_6_20"/>
      <sheetName val="5_6_21"/>
      <sheetName val="5_6_22"/>
      <sheetName val="5_6_23"/>
      <sheetName val="5_6_24"/>
      <sheetName val="5_6_34"/>
      <sheetName val="5_6_35"/>
      <sheetName val="5_7_1"/>
      <sheetName val="5_7_3"/>
      <sheetName val="5_9_1"/>
      <sheetName val="5_10_1"/>
      <sheetName val="5_10_3"/>
      <sheetName val="5_11_1"/>
      <sheetName val="5_14_1"/>
      <sheetName val="5_14_2"/>
      <sheetName val="5_14_3"/>
      <sheetName val="5_14_4"/>
      <sheetName val="5_16_1"/>
      <sheetName val="5_17_1"/>
      <sheetName val="6_1_1"/>
      <sheetName val="6_1_2"/>
      <sheetName val="6_2_1"/>
      <sheetName val="6_2_2"/>
      <sheetName val="6_2_3"/>
      <sheetName val="6_2_4"/>
      <sheetName val="6_3_1"/>
      <sheetName val="6_4_1"/>
      <sheetName val="6_4_2"/>
      <sheetName val="6_6_1"/>
      <sheetName val="6_6_2"/>
      <sheetName val="6_6_3"/>
      <sheetName val="6_6_4"/>
      <sheetName val="6_6_5"/>
      <sheetName val="6_6_6"/>
      <sheetName val="6_6_7"/>
      <sheetName val="6_6_8"/>
      <sheetName val="6_6_9"/>
      <sheetName val="6_6_10"/>
      <sheetName val="6_7_1"/>
      <sheetName val="6_7_2"/>
      <sheetName val="6_7_3"/>
      <sheetName val="6_8_1"/>
      <sheetName val="6_8_2"/>
      <sheetName val="6_8_3"/>
      <sheetName val="6_10_1"/>
      <sheetName val="6_10_3"/>
      <sheetName val="6_10_6"/>
      <sheetName val="7_1_1"/>
      <sheetName val="7_5_1"/>
      <sheetName val="7_5_2"/>
      <sheetName val="7_5_6"/>
      <sheetName val="8_1_1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Hoja2"/>
      <sheetName val="VR"/>
      <sheetName val="OPCIONES DE SIMULACION"/>
      <sheetName val="COSTOS DE TRANSPORTE"/>
      <sheetName val="BOUNDS &amp; ROWS"/>
      <sheetName val="COMPRA MATERIA PRIMA"/>
      <sheetName val="VOLUMETR_"/>
      <sheetName val="DATOS_(2)"/>
      <sheetName val="PRECIOS_REAL"/>
      <sheetName val="PRECIOS_PROG_"/>
      <sheetName val="PRECIOS_VOL_"/>
      <sheetName val="ACUM__EXPORT"/>
      <sheetName val="PRECIOS_PLAN"/>
      <sheetName val="PREC__I_P"/>
      <sheetName val="PREC__TRANSF_"/>
      <sheetName val="DATOS_MARG_"/>
      <sheetName val="MATRIZ"/>
      <sheetName val="AIU"/>
      <sheetName val="CALCULO SALARIO"/>
      <sheetName val="PARAMETROS"/>
      <sheetName val="VOLUMETR_1"/>
      <sheetName val="DATOS_(2)1"/>
      <sheetName val="PRECIOS_REAL1"/>
      <sheetName val="PRECIOS_PROG_1"/>
      <sheetName val="PRECIOS_VOL_1"/>
      <sheetName val="ACUM__EXPORT1"/>
      <sheetName val="PRECIOS_PLAN1"/>
      <sheetName val="PREC__I_P1"/>
      <sheetName val="PREC__TRANSF_1"/>
      <sheetName val="DATOS_MARG_1"/>
      <sheetName val="OPCIONES_DE_SIMULACION"/>
      <sheetName val="COSTOS_DE_TRANSPORTE"/>
      <sheetName val="BOUNDS_&amp;_ROWS"/>
      <sheetName val="COMPRA_MATERIA_PRIMA"/>
      <sheetName val="CALCULO_SALARIO"/>
      <sheetName val="API93"/>
      <sheetName val="Prestaciones y AIU"/>
      <sheetName val="Tabla5"/>
      <sheetName val="A_A310"/>
      <sheetName val="A_G105"/>
      <sheetName val="A_G200"/>
      <sheetName val="Resultados"/>
      <sheetName val="pressure"/>
      <sheetName val="Estimado"/>
      <sheetName val="Equipo"/>
      <sheetName val="140 kbbld Cus,BCF22"/>
      <sheetName val="original_sist"/>
      <sheetName val="VOLUMETR_2"/>
      <sheetName val="DATOS_(2)2"/>
      <sheetName val="PRECIOS_REAL2"/>
      <sheetName val="PRECIOS_PROG_2"/>
      <sheetName val="PRECIOS_VOL_2"/>
      <sheetName val="ACUM__EXPORT2"/>
      <sheetName val="PRECIOS_PLAN2"/>
      <sheetName val="PREC__I_P2"/>
      <sheetName val="PREC__TRANSF_2"/>
      <sheetName val="DATOS_MARG_2"/>
      <sheetName val="OPCIONES_DE_SIMULACION1"/>
      <sheetName val="COSTOS_DE_TRANSPORTE1"/>
      <sheetName val="BOUNDS_&amp;_ROWS1"/>
      <sheetName val="COMPRA_MATERIA_PRIMA1"/>
      <sheetName val="CALCULO_SALARIO1"/>
      <sheetName val="Prestaciones_y_AIU"/>
      <sheetName val="Tablas"/>
      <sheetName val="FUENTE1"/>
      <sheetName val="DatosEntrada"/>
      <sheetName val="Tabla"/>
      <sheetName val="Settings"/>
      <sheetName val="VENTAS NACIONALES 2010"/>
      <sheetName val="PRECIOS PLAN."/>
      <sheetName val="#¡REF"/>
      <sheetName val="CAR"/>
      <sheetName val="RESUMEN BALANZA "/>
      <sheetName val="SABANA"/>
      <sheetName val="RESUMEN"/>
      <sheetName val="Parámetros Formato"/>
      <sheetName val="PRECIOS_PLAN_"/>
      <sheetName val="RESUMEN_BALANZA_"/>
      <sheetName val="Inf. entrada"/>
      <sheetName val="Ingenie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  <sheetName val="V3 (1000m)"/>
      <sheetName val="EPP_Consultoria"/>
      <sheetName val="%_EyD"/>
      <sheetName val="%_Int"/>
      <sheetName val="F_M_"/>
      <sheetName val="ANALISIS_COSTOS"/>
      <sheetName val="FLUJO_DE_CAJA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  <sheetData sheetId="11" refreshError="1"/>
      <sheetData sheetId="12"/>
      <sheetData sheetId="13"/>
      <sheetData sheetId="14">
        <row r="3">
          <cell r="C3">
            <v>737717</v>
          </cell>
        </row>
      </sheetData>
      <sheetData sheetId="15">
        <row r="1">
          <cell r="A1">
            <v>0</v>
          </cell>
        </row>
      </sheetData>
      <sheetData sheetId="16">
        <row r="1">
          <cell r="A1">
            <v>0</v>
          </cell>
        </row>
      </sheetData>
      <sheetData sheetId="1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ANDENES 0.08"/>
      <sheetName val="ANDENES 0.10"/>
      <sheetName val="Dilatacion"/>
      <sheetName val="Dilatacion Ladrillo"/>
      <sheetName val="Placa sinref e=0.10"/>
      <sheetName val="Placa sinref e=0.12"/>
      <sheetName val="Placa con ref e=0.12"/>
      <sheetName val="Placa sinref e=0.12 3500 psi"/>
      <sheetName val="Placa sinref e=0.12 4000 psi"/>
      <sheetName val="Placa sinref e=0.15"/>
      <sheetName val="Placa con ref e=0.15"/>
      <sheetName val="Placa sinref e=0.15 3500psi"/>
      <sheetName val="Placa sinref e=0.15 4000psi"/>
      <sheetName val="Placa sinref e=0.16 3500psi"/>
      <sheetName val="Placa sinref e=0.17 3000 ps "/>
      <sheetName val="Placa conref e=0.17 3500psI"/>
      <sheetName val="Placa conref e=0.17 3000 ps "/>
      <sheetName val="Placa sinref e=0.17 4000 ps "/>
      <sheetName val="Placa conref e=0.17 4000 ps "/>
      <sheetName val="Placa sinref e=0.18 4000 psi "/>
      <sheetName val="Placa sinref e=0.19 3000 ps "/>
      <sheetName val="Placa conref e=0.19 3000 psi "/>
      <sheetName val="Placa sinref e=0.19 4000 psi "/>
      <sheetName val="Placa con.ref e=0.19 4000 psi"/>
      <sheetName val="Placa con.ref e=0.19 350O psi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  <sheetName val="REC-COD,"/>
      <sheetName val="BASICAS"/>
      <sheetName val="PRECIO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C39C-5CD8-4EF2-A8E5-534919856D5B}">
  <sheetPr>
    <tabColor theme="9"/>
  </sheetPr>
  <dimension ref="A1:V71"/>
  <sheetViews>
    <sheetView showGridLines="0" tabSelected="1" topLeftCell="A33" zoomScale="85" zoomScaleNormal="85" zoomScaleSheetLayoutView="100" workbookViewId="0">
      <selection activeCell="N33" sqref="N33"/>
    </sheetView>
  </sheetViews>
  <sheetFormatPr baseColWidth="10" defaultRowHeight="15" x14ac:dyDescent="0.25"/>
  <cols>
    <col min="1" max="8" width="11.42578125" style="5"/>
    <col min="9" max="9" width="14.85546875" style="5" customWidth="1"/>
    <col min="10" max="10" width="19.140625" style="81" customWidth="1"/>
    <col min="11" max="11" width="19.140625" style="133" customWidth="1"/>
    <col min="12" max="12" width="6.140625" style="5" customWidth="1"/>
    <col min="13" max="13" width="11.42578125" style="5" customWidth="1"/>
    <col min="14" max="16" width="11.42578125" style="5"/>
    <col min="17" max="17" width="16.42578125" style="5" customWidth="1"/>
    <col min="18" max="19" width="11.42578125" style="5"/>
    <col min="20" max="20" width="8.85546875" style="5" customWidth="1"/>
    <col min="21" max="21" width="13.140625" style="5" customWidth="1"/>
    <col min="22" max="22" width="12.42578125" style="5" customWidth="1"/>
    <col min="23" max="264" width="11.42578125" style="5"/>
    <col min="265" max="265" width="14.85546875" style="5" customWidth="1"/>
    <col min="266" max="268" width="0" style="5" hidden="1" customWidth="1"/>
    <col min="269" max="520" width="11.42578125" style="5"/>
    <col min="521" max="521" width="14.85546875" style="5" customWidth="1"/>
    <col min="522" max="524" width="0" style="5" hidden="1" customWidth="1"/>
    <col min="525" max="776" width="11.42578125" style="5"/>
    <col min="777" max="777" width="14.85546875" style="5" customWidth="1"/>
    <col min="778" max="780" width="0" style="5" hidden="1" customWidth="1"/>
    <col min="781" max="1032" width="11.42578125" style="5"/>
    <col min="1033" max="1033" width="14.85546875" style="5" customWidth="1"/>
    <col min="1034" max="1036" width="0" style="5" hidden="1" customWidth="1"/>
    <col min="1037" max="1288" width="11.42578125" style="5"/>
    <col min="1289" max="1289" width="14.85546875" style="5" customWidth="1"/>
    <col min="1290" max="1292" width="0" style="5" hidden="1" customWidth="1"/>
    <col min="1293" max="1544" width="11.42578125" style="5"/>
    <col min="1545" max="1545" width="14.85546875" style="5" customWidth="1"/>
    <col min="1546" max="1548" width="0" style="5" hidden="1" customWidth="1"/>
    <col min="1549" max="1800" width="11.42578125" style="5"/>
    <col min="1801" max="1801" width="14.85546875" style="5" customWidth="1"/>
    <col min="1802" max="1804" width="0" style="5" hidden="1" customWidth="1"/>
    <col min="1805" max="2056" width="11.42578125" style="5"/>
    <col min="2057" max="2057" width="14.85546875" style="5" customWidth="1"/>
    <col min="2058" max="2060" width="0" style="5" hidden="1" customWidth="1"/>
    <col min="2061" max="2312" width="11.42578125" style="5"/>
    <col min="2313" max="2313" width="14.85546875" style="5" customWidth="1"/>
    <col min="2314" max="2316" width="0" style="5" hidden="1" customWidth="1"/>
    <col min="2317" max="2568" width="11.42578125" style="5"/>
    <col min="2569" max="2569" width="14.85546875" style="5" customWidth="1"/>
    <col min="2570" max="2572" width="0" style="5" hidden="1" customWidth="1"/>
    <col min="2573" max="2824" width="11.42578125" style="5"/>
    <col min="2825" max="2825" width="14.85546875" style="5" customWidth="1"/>
    <col min="2826" max="2828" width="0" style="5" hidden="1" customWidth="1"/>
    <col min="2829" max="3080" width="11.42578125" style="5"/>
    <col min="3081" max="3081" width="14.85546875" style="5" customWidth="1"/>
    <col min="3082" max="3084" width="0" style="5" hidden="1" customWidth="1"/>
    <col min="3085" max="3336" width="11.42578125" style="5"/>
    <col min="3337" max="3337" width="14.85546875" style="5" customWidth="1"/>
    <col min="3338" max="3340" width="0" style="5" hidden="1" customWidth="1"/>
    <col min="3341" max="3592" width="11.42578125" style="5"/>
    <col min="3593" max="3593" width="14.85546875" style="5" customWidth="1"/>
    <col min="3594" max="3596" width="0" style="5" hidden="1" customWidth="1"/>
    <col min="3597" max="3848" width="11.42578125" style="5"/>
    <col min="3849" max="3849" width="14.85546875" style="5" customWidth="1"/>
    <col min="3850" max="3852" width="0" style="5" hidden="1" customWidth="1"/>
    <col min="3853" max="4104" width="11.42578125" style="5"/>
    <col min="4105" max="4105" width="14.85546875" style="5" customWidth="1"/>
    <col min="4106" max="4108" width="0" style="5" hidden="1" customWidth="1"/>
    <col min="4109" max="4360" width="11.42578125" style="5"/>
    <col min="4361" max="4361" width="14.85546875" style="5" customWidth="1"/>
    <col min="4362" max="4364" width="0" style="5" hidden="1" customWidth="1"/>
    <col min="4365" max="4616" width="11.42578125" style="5"/>
    <col min="4617" max="4617" width="14.85546875" style="5" customWidth="1"/>
    <col min="4618" max="4620" width="0" style="5" hidden="1" customWidth="1"/>
    <col min="4621" max="4872" width="11.42578125" style="5"/>
    <col min="4873" max="4873" width="14.85546875" style="5" customWidth="1"/>
    <col min="4874" max="4876" width="0" style="5" hidden="1" customWidth="1"/>
    <col min="4877" max="5128" width="11.42578125" style="5"/>
    <col min="5129" max="5129" width="14.85546875" style="5" customWidth="1"/>
    <col min="5130" max="5132" width="0" style="5" hidden="1" customWidth="1"/>
    <col min="5133" max="5384" width="11.42578125" style="5"/>
    <col min="5385" max="5385" width="14.85546875" style="5" customWidth="1"/>
    <col min="5386" max="5388" width="0" style="5" hidden="1" customWidth="1"/>
    <col min="5389" max="5640" width="11.42578125" style="5"/>
    <col min="5641" max="5641" width="14.85546875" style="5" customWidth="1"/>
    <col min="5642" max="5644" width="0" style="5" hidden="1" customWidth="1"/>
    <col min="5645" max="5896" width="11.42578125" style="5"/>
    <col min="5897" max="5897" width="14.85546875" style="5" customWidth="1"/>
    <col min="5898" max="5900" width="0" style="5" hidden="1" customWidth="1"/>
    <col min="5901" max="6152" width="11.42578125" style="5"/>
    <col min="6153" max="6153" width="14.85546875" style="5" customWidth="1"/>
    <col min="6154" max="6156" width="0" style="5" hidden="1" customWidth="1"/>
    <col min="6157" max="6408" width="11.42578125" style="5"/>
    <col min="6409" max="6409" width="14.85546875" style="5" customWidth="1"/>
    <col min="6410" max="6412" width="0" style="5" hidden="1" customWidth="1"/>
    <col min="6413" max="6664" width="11.42578125" style="5"/>
    <col min="6665" max="6665" width="14.85546875" style="5" customWidth="1"/>
    <col min="6666" max="6668" width="0" style="5" hidden="1" customWidth="1"/>
    <col min="6669" max="6920" width="11.42578125" style="5"/>
    <col min="6921" max="6921" width="14.85546875" style="5" customWidth="1"/>
    <col min="6922" max="6924" width="0" style="5" hidden="1" customWidth="1"/>
    <col min="6925" max="7176" width="11.42578125" style="5"/>
    <col min="7177" max="7177" width="14.85546875" style="5" customWidth="1"/>
    <col min="7178" max="7180" width="0" style="5" hidden="1" customWidth="1"/>
    <col min="7181" max="7432" width="11.42578125" style="5"/>
    <col min="7433" max="7433" width="14.85546875" style="5" customWidth="1"/>
    <col min="7434" max="7436" width="0" style="5" hidden="1" customWidth="1"/>
    <col min="7437" max="7688" width="11.42578125" style="5"/>
    <col min="7689" max="7689" width="14.85546875" style="5" customWidth="1"/>
    <col min="7690" max="7692" width="0" style="5" hidden="1" customWidth="1"/>
    <col min="7693" max="7944" width="11.42578125" style="5"/>
    <col min="7945" max="7945" width="14.85546875" style="5" customWidth="1"/>
    <col min="7946" max="7948" width="0" style="5" hidden="1" customWidth="1"/>
    <col min="7949" max="8200" width="11.42578125" style="5"/>
    <col min="8201" max="8201" width="14.85546875" style="5" customWidth="1"/>
    <col min="8202" max="8204" width="0" style="5" hidden="1" customWidth="1"/>
    <col min="8205" max="8456" width="11.42578125" style="5"/>
    <col min="8457" max="8457" width="14.85546875" style="5" customWidth="1"/>
    <col min="8458" max="8460" width="0" style="5" hidden="1" customWidth="1"/>
    <col min="8461" max="8712" width="11.42578125" style="5"/>
    <col min="8713" max="8713" width="14.85546875" style="5" customWidth="1"/>
    <col min="8714" max="8716" width="0" style="5" hidden="1" customWidth="1"/>
    <col min="8717" max="8968" width="11.42578125" style="5"/>
    <col min="8969" max="8969" width="14.85546875" style="5" customWidth="1"/>
    <col min="8970" max="8972" width="0" style="5" hidden="1" customWidth="1"/>
    <col min="8973" max="9224" width="11.42578125" style="5"/>
    <col min="9225" max="9225" width="14.85546875" style="5" customWidth="1"/>
    <col min="9226" max="9228" width="0" style="5" hidden="1" customWidth="1"/>
    <col min="9229" max="9480" width="11.42578125" style="5"/>
    <col min="9481" max="9481" width="14.85546875" style="5" customWidth="1"/>
    <col min="9482" max="9484" width="0" style="5" hidden="1" customWidth="1"/>
    <col min="9485" max="9736" width="11.42578125" style="5"/>
    <col min="9737" max="9737" width="14.85546875" style="5" customWidth="1"/>
    <col min="9738" max="9740" width="0" style="5" hidden="1" customWidth="1"/>
    <col min="9741" max="9992" width="11.42578125" style="5"/>
    <col min="9993" max="9993" width="14.85546875" style="5" customWidth="1"/>
    <col min="9994" max="9996" width="0" style="5" hidden="1" customWidth="1"/>
    <col min="9997" max="10248" width="11.42578125" style="5"/>
    <col min="10249" max="10249" width="14.85546875" style="5" customWidth="1"/>
    <col min="10250" max="10252" width="0" style="5" hidden="1" customWidth="1"/>
    <col min="10253" max="10504" width="11.42578125" style="5"/>
    <col min="10505" max="10505" width="14.85546875" style="5" customWidth="1"/>
    <col min="10506" max="10508" width="0" style="5" hidden="1" customWidth="1"/>
    <col min="10509" max="10760" width="11.42578125" style="5"/>
    <col min="10761" max="10761" width="14.85546875" style="5" customWidth="1"/>
    <col min="10762" max="10764" width="0" style="5" hidden="1" customWidth="1"/>
    <col min="10765" max="11016" width="11.42578125" style="5"/>
    <col min="11017" max="11017" width="14.85546875" style="5" customWidth="1"/>
    <col min="11018" max="11020" width="0" style="5" hidden="1" customWidth="1"/>
    <col min="11021" max="11272" width="11.42578125" style="5"/>
    <col min="11273" max="11273" width="14.85546875" style="5" customWidth="1"/>
    <col min="11274" max="11276" width="0" style="5" hidden="1" customWidth="1"/>
    <col min="11277" max="11528" width="11.42578125" style="5"/>
    <col min="11529" max="11529" width="14.85546875" style="5" customWidth="1"/>
    <col min="11530" max="11532" width="0" style="5" hidden="1" customWidth="1"/>
    <col min="11533" max="11784" width="11.42578125" style="5"/>
    <col min="11785" max="11785" width="14.85546875" style="5" customWidth="1"/>
    <col min="11786" max="11788" width="0" style="5" hidden="1" customWidth="1"/>
    <col min="11789" max="12040" width="11.42578125" style="5"/>
    <col min="12041" max="12041" width="14.85546875" style="5" customWidth="1"/>
    <col min="12042" max="12044" width="0" style="5" hidden="1" customWidth="1"/>
    <col min="12045" max="12296" width="11.42578125" style="5"/>
    <col min="12297" max="12297" width="14.85546875" style="5" customWidth="1"/>
    <col min="12298" max="12300" width="0" style="5" hidden="1" customWidth="1"/>
    <col min="12301" max="12552" width="11.42578125" style="5"/>
    <col min="12553" max="12553" width="14.85546875" style="5" customWidth="1"/>
    <col min="12554" max="12556" width="0" style="5" hidden="1" customWidth="1"/>
    <col min="12557" max="12808" width="11.42578125" style="5"/>
    <col min="12809" max="12809" width="14.85546875" style="5" customWidth="1"/>
    <col min="12810" max="12812" width="0" style="5" hidden="1" customWidth="1"/>
    <col min="12813" max="13064" width="11.42578125" style="5"/>
    <col min="13065" max="13065" width="14.85546875" style="5" customWidth="1"/>
    <col min="13066" max="13068" width="0" style="5" hidden="1" customWidth="1"/>
    <col min="13069" max="13320" width="11.42578125" style="5"/>
    <col min="13321" max="13321" width="14.85546875" style="5" customWidth="1"/>
    <col min="13322" max="13324" width="0" style="5" hidden="1" customWidth="1"/>
    <col min="13325" max="13576" width="11.42578125" style="5"/>
    <col min="13577" max="13577" width="14.85546875" style="5" customWidth="1"/>
    <col min="13578" max="13580" width="0" style="5" hidden="1" customWidth="1"/>
    <col min="13581" max="13832" width="11.42578125" style="5"/>
    <col min="13833" max="13833" width="14.85546875" style="5" customWidth="1"/>
    <col min="13834" max="13836" width="0" style="5" hidden="1" customWidth="1"/>
    <col min="13837" max="14088" width="11.42578125" style="5"/>
    <col min="14089" max="14089" width="14.85546875" style="5" customWidth="1"/>
    <col min="14090" max="14092" width="0" style="5" hidden="1" customWidth="1"/>
    <col min="14093" max="14344" width="11.42578125" style="5"/>
    <col min="14345" max="14345" width="14.85546875" style="5" customWidth="1"/>
    <col min="14346" max="14348" width="0" style="5" hidden="1" customWidth="1"/>
    <col min="14349" max="14600" width="11.42578125" style="5"/>
    <col min="14601" max="14601" width="14.85546875" style="5" customWidth="1"/>
    <col min="14602" max="14604" width="0" style="5" hidden="1" customWidth="1"/>
    <col min="14605" max="14856" width="11.42578125" style="5"/>
    <col min="14857" max="14857" width="14.85546875" style="5" customWidth="1"/>
    <col min="14858" max="14860" width="0" style="5" hidden="1" customWidth="1"/>
    <col min="14861" max="15112" width="11.42578125" style="5"/>
    <col min="15113" max="15113" width="14.85546875" style="5" customWidth="1"/>
    <col min="15114" max="15116" width="0" style="5" hidden="1" customWidth="1"/>
    <col min="15117" max="15368" width="11.42578125" style="5"/>
    <col min="15369" max="15369" width="14.85546875" style="5" customWidth="1"/>
    <col min="15370" max="15372" width="0" style="5" hidden="1" customWidth="1"/>
    <col min="15373" max="15624" width="11.42578125" style="5"/>
    <col min="15625" max="15625" width="14.85546875" style="5" customWidth="1"/>
    <col min="15626" max="15628" width="0" style="5" hidden="1" customWidth="1"/>
    <col min="15629" max="15880" width="11.42578125" style="5"/>
    <col min="15881" max="15881" width="14.85546875" style="5" customWidth="1"/>
    <col min="15882" max="15884" width="0" style="5" hidden="1" customWidth="1"/>
    <col min="15885" max="16136" width="11.42578125" style="5"/>
    <col min="16137" max="16137" width="14.85546875" style="5" customWidth="1"/>
    <col min="16138" max="16140" width="0" style="5" hidden="1" customWidth="1"/>
    <col min="16141" max="16384" width="11.42578125" style="5"/>
  </cols>
  <sheetData>
    <row r="1" spans="1:13" ht="1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</row>
    <row r="2" spans="1:13" ht="18" x14ac:dyDescent="0.25">
      <c r="A2" s="6" t="s">
        <v>1</v>
      </c>
      <c r="B2" s="2"/>
      <c r="C2" s="2"/>
      <c r="D2" s="2"/>
      <c r="E2" s="2"/>
      <c r="F2" s="2"/>
      <c r="G2" s="2"/>
      <c r="H2" s="2"/>
      <c r="I2" s="2"/>
      <c r="J2" s="3"/>
      <c r="K2" s="4"/>
    </row>
    <row r="3" spans="1:13" ht="26.25" customHeight="1" x14ac:dyDescent="0.25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pans="1:13" ht="18" x14ac:dyDescent="0.25">
      <c r="A4" s="9"/>
      <c r="B4" s="2"/>
      <c r="C4" s="2"/>
      <c r="D4" s="2"/>
      <c r="E4" s="2"/>
      <c r="F4" s="2"/>
      <c r="G4" s="2"/>
      <c r="H4" s="2"/>
      <c r="I4" s="2"/>
      <c r="J4" s="3"/>
      <c r="K4" s="4"/>
    </row>
    <row r="5" spans="1:13" ht="27.75" customHeight="1" x14ac:dyDescent="0.25">
      <c r="A5" s="10" t="s">
        <v>3</v>
      </c>
      <c r="B5" s="10"/>
      <c r="C5" s="10"/>
      <c r="D5" s="10"/>
      <c r="E5" s="10"/>
      <c r="F5" s="10"/>
      <c r="G5" s="10"/>
      <c r="H5" s="10"/>
      <c r="I5" s="11" t="s">
        <v>4</v>
      </c>
      <c r="J5" s="12">
        <f>[1]Interventoría!L7</f>
        <v>240056400</v>
      </c>
      <c r="K5" s="13" t="s">
        <v>5</v>
      </c>
    </row>
    <row r="6" spans="1:13" ht="26.25" customHeight="1" x14ac:dyDescent="0.25">
      <c r="A6" s="10"/>
      <c r="B6" s="10"/>
      <c r="C6" s="10"/>
      <c r="D6" s="10"/>
      <c r="E6" s="10"/>
      <c r="F6" s="10"/>
      <c r="G6" s="10"/>
      <c r="H6" s="10"/>
      <c r="I6" s="11" t="s">
        <v>6</v>
      </c>
      <c r="J6" s="12">
        <f>[1]Interventoría!L115</f>
        <v>527514898.99999994</v>
      </c>
      <c r="K6" s="14">
        <f>[1]Interventoría!smmlv</f>
        <v>1423500</v>
      </c>
    </row>
    <row r="7" spans="1:13" ht="6.75" customHeight="1" x14ac:dyDescent="0.25">
      <c r="A7" s="15"/>
      <c r="B7" s="16"/>
      <c r="C7" s="16"/>
      <c r="D7" s="16"/>
      <c r="E7" s="16"/>
      <c r="F7" s="16"/>
      <c r="G7" s="16"/>
      <c r="H7" s="16"/>
      <c r="I7" s="17"/>
      <c r="J7" s="18"/>
      <c r="K7" s="19"/>
    </row>
    <row r="8" spans="1:13" ht="15.75" x14ac:dyDescent="0.25">
      <c r="A8" s="20"/>
      <c r="B8" s="21"/>
      <c r="C8" s="22" t="s">
        <v>7</v>
      </c>
      <c r="D8" s="23"/>
      <c r="E8" s="23"/>
      <c r="F8" s="23"/>
      <c r="G8" s="23"/>
      <c r="H8" s="24"/>
      <c r="I8" s="25" t="s">
        <v>8</v>
      </c>
      <c r="J8" s="26" t="s">
        <v>9</v>
      </c>
      <c r="K8" s="27" t="s">
        <v>10</v>
      </c>
    </row>
    <row r="9" spans="1:13" ht="4.5" customHeight="1" x14ac:dyDescent="0.25">
      <c r="A9" s="28"/>
      <c r="B9" s="29"/>
      <c r="C9" s="30"/>
      <c r="D9" s="31"/>
      <c r="E9" s="31"/>
      <c r="F9" s="31"/>
      <c r="G9" s="31"/>
      <c r="H9" s="31"/>
      <c r="I9" s="32"/>
      <c r="J9" s="33"/>
      <c r="K9" s="34" t="s">
        <v>10</v>
      </c>
    </row>
    <row r="10" spans="1:13" ht="15.75" x14ac:dyDescent="0.25">
      <c r="A10" s="35" t="s">
        <v>11</v>
      </c>
      <c r="B10" s="36" t="s">
        <v>12</v>
      </c>
      <c r="C10" s="37"/>
      <c r="D10" s="37"/>
      <c r="E10" s="37"/>
      <c r="F10" s="37"/>
      <c r="G10" s="37"/>
      <c r="H10" s="37"/>
      <c r="I10" s="37"/>
      <c r="J10" s="38"/>
      <c r="K10" s="39">
        <f>SUM(J12:J23)</f>
        <v>385466563.36000001</v>
      </c>
    </row>
    <row r="11" spans="1:13" ht="15.75" x14ac:dyDescent="0.25">
      <c r="A11" s="40"/>
      <c r="B11" s="41"/>
      <c r="C11" s="42"/>
      <c r="D11" s="42"/>
      <c r="E11" s="42"/>
      <c r="F11" s="42"/>
      <c r="G11" s="42"/>
      <c r="H11" s="42"/>
      <c r="I11" s="43"/>
      <c r="J11" s="44"/>
      <c r="K11" s="45" t="s">
        <v>10</v>
      </c>
    </row>
    <row r="12" spans="1:13" ht="15.75" x14ac:dyDescent="0.25">
      <c r="A12" s="46" t="s">
        <v>13</v>
      </c>
      <c r="B12" s="47" t="s">
        <v>14</v>
      </c>
      <c r="C12" s="48"/>
      <c r="D12" s="48"/>
      <c r="E12" s="48"/>
      <c r="F12" s="48"/>
      <c r="G12" s="48"/>
      <c r="H12" s="48"/>
      <c r="I12" s="49">
        <v>1</v>
      </c>
      <c r="J12" s="50">
        <f>[1]Interventoría!L7</f>
        <v>240056400</v>
      </c>
      <c r="K12" s="51" t="str">
        <f>IF(I12=0,0,"p")</f>
        <v>p</v>
      </c>
    </row>
    <row r="13" spans="1:13" ht="15.75" x14ac:dyDescent="0.25">
      <c r="A13" s="52" t="s">
        <v>15</v>
      </c>
      <c r="B13" s="53" t="s">
        <v>16</v>
      </c>
      <c r="C13" s="54"/>
      <c r="D13" s="54"/>
      <c r="E13" s="55">
        <v>1</v>
      </c>
      <c r="F13" s="56" t="s">
        <v>17</v>
      </c>
      <c r="G13" s="57"/>
      <c r="H13" s="58"/>
      <c r="I13" s="59">
        <f>1/12</f>
        <v>8.3333333333333329E-2</v>
      </c>
      <c r="J13" s="60">
        <f>IFERROR(J$12*I13,0)</f>
        <v>20004700</v>
      </c>
      <c r="K13" s="45" t="str">
        <f t="shared" ref="K13:K24" si="0">IF(I13=0,0,"p")</f>
        <v>p</v>
      </c>
    </row>
    <row r="14" spans="1:13" ht="15.75" x14ac:dyDescent="0.25">
      <c r="A14" s="52" t="s">
        <v>18</v>
      </c>
      <c r="B14" s="61" t="s">
        <v>19</v>
      </c>
      <c r="C14" s="42"/>
      <c r="D14" s="42"/>
      <c r="E14" s="43">
        <v>1</v>
      </c>
      <c r="F14" s="62" t="s">
        <v>17</v>
      </c>
      <c r="G14" s="63"/>
      <c r="H14" s="64"/>
      <c r="I14" s="49">
        <f>1/12</f>
        <v>8.3333333333333329E-2</v>
      </c>
      <c r="J14" s="50">
        <f t="shared" ref="J14:J23" si="1">IFERROR(J$12*I14,0)</f>
        <v>20004700</v>
      </c>
      <c r="K14" s="45" t="str">
        <f t="shared" si="0"/>
        <v>p</v>
      </c>
    </row>
    <row r="15" spans="1:13" ht="15.75" x14ac:dyDescent="0.25">
      <c r="A15" s="52" t="s">
        <v>20</v>
      </c>
      <c r="B15" s="61" t="s">
        <v>21</v>
      </c>
      <c r="C15" s="42"/>
      <c r="D15" s="42"/>
      <c r="E15" s="43">
        <v>0.01</v>
      </c>
      <c r="F15" s="65" t="s">
        <v>22</v>
      </c>
      <c r="G15" s="63"/>
      <c r="H15" s="64"/>
      <c r="I15" s="49">
        <v>1.2E-2</v>
      </c>
      <c r="J15" s="50">
        <f t="shared" si="1"/>
        <v>2880676.8000000003</v>
      </c>
      <c r="K15" s="45" t="str">
        <f t="shared" si="0"/>
        <v>p</v>
      </c>
      <c r="M15" s="66"/>
    </row>
    <row r="16" spans="1:13" ht="15.75" x14ac:dyDescent="0.25">
      <c r="A16" s="52" t="s">
        <v>23</v>
      </c>
      <c r="B16" s="67" t="s">
        <v>24</v>
      </c>
      <c r="C16" s="68"/>
      <c r="D16" s="68"/>
      <c r="E16" s="43">
        <v>1</v>
      </c>
      <c r="F16" s="62" t="s">
        <v>25</v>
      </c>
      <c r="G16" s="68"/>
      <c r="H16" s="69"/>
      <c r="I16" s="49">
        <f>+I14/2</f>
        <v>4.1666666666666664E-2</v>
      </c>
      <c r="J16" s="50">
        <f t="shared" si="1"/>
        <v>10002350</v>
      </c>
      <c r="K16" s="45" t="str">
        <f t="shared" si="0"/>
        <v>p</v>
      </c>
    </row>
    <row r="17" spans="1:12" ht="15.75" x14ac:dyDescent="0.25">
      <c r="A17" s="52" t="s">
        <v>26</v>
      </c>
      <c r="B17" s="61" t="s">
        <v>27</v>
      </c>
      <c r="C17" s="42"/>
      <c r="D17" s="42"/>
      <c r="E17" s="42"/>
      <c r="F17" s="42"/>
      <c r="G17" s="42"/>
      <c r="H17" s="70"/>
      <c r="I17" s="49">
        <f>(8.5%*1+12%)</f>
        <v>0.20500000000000002</v>
      </c>
      <c r="J17" s="50">
        <f t="shared" si="1"/>
        <v>49211562.000000007</v>
      </c>
      <c r="K17" s="45" t="str">
        <f t="shared" si="0"/>
        <v>p</v>
      </c>
    </row>
    <row r="18" spans="1:12" ht="15.75" x14ac:dyDescent="0.25">
      <c r="A18" s="52" t="s">
        <v>28</v>
      </c>
      <c r="B18" s="61" t="s">
        <v>29</v>
      </c>
      <c r="C18" s="42"/>
      <c r="D18" s="42"/>
      <c r="E18" s="42"/>
      <c r="F18" s="42"/>
      <c r="G18" s="42"/>
      <c r="H18" s="70"/>
      <c r="I18" s="49">
        <v>0.04</v>
      </c>
      <c r="J18" s="50">
        <f t="shared" si="1"/>
        <v>9602256</v>
      </c>
      <c r="K18" s="45" t="str">
        <f t="shared" si="0"/>
        <v>p</v>
      </c>
    </row>
    <row r="19" spans="1:12" ht="15.75" x14ac:dyDescent="0.25">
      <c r="A19" s="52" t="s">
        <v>30</v>
      </c>
      <c r="B19" s="71" t="s">
        <v>31</v>
      </c>
      <c r="C19" s="42"/>
      <c r="D19" s="42"/>
      <c r="E19" s="42"/>
      <c r="F19" s="42"/>
      <c r="G19" s="42"/>
      <c r="H19" s="70"/>
      <c r="I19" s="49">
        <v>6.9599999999999995E-2</v>
      </c>
      <c r="J19" s="50">
        <f t="shared" si="1"/>
        <v>16707925.439999999</v>
      </c>
      <c r="K19" s="45" t="str">
        <f t="shared" si="0"/>
        <v>p</v>
      </c>
    </row>
    <row r="20" spans="1:12" ht="15.75" x14ac:dyDescent="0.25">
      <c r="A20" s="52" t="s">
        <v>32</v>
      </c>
      <c r="B20" s="61" t="s">
        <v>33</v>
      </c>
      <c r="C20" s="42"/>
      <c r="D20" s="42"/>
      <c r="E20" s="42"/>
      <c r="F20" s="42"/>
      <c r="G20" s="42"/>
      <c r="H20" s="70"/>
      <c r="I20" s="49">
        <f>2%*0</f>
        <v>0</v>
      </c>
      <c r="J20" s="50">
        <f t="shared" si="1"/>
        <v>0</v>
      </c>
      <c r="K20" s="45">
        <f t="shared" si="0"/>
        <v>0</v>
      </c>
    </row>
    <row r="21" spans="1:12" ht="15.75" x14ac:dyDescent="0.25">
      <c r="A21" s="52" t="s">
        <v>34</v>
      </c>
      <c r="B21" s="61" t="s">
        <v>35</v>
      </c>
      <c r="C21" s="42"/>
      <c r="D21" s="42"/>
      <c r="E21" s="42"/>
      <c r="F21" s="42"/>
      <c r="G21" s="42"/>
      <c r="H21" s="70"/>
      <c r="I21" s="49">
        <f>3%*0</f>
        <v>0</v>
      </c>
      <c r="J21" s="50">
        <f t="shared" si="1"/>
        <v>0</v>
      </c>
      <c r="K21" s="45">
        <f t="shared" si="0"/>
        <v>0</v>
      </c>
    </row>
    <row r="22" spans="1:12" ht="15.75" x14ac:dyDescent="0.25">
      <c r="A22" s="52" t="s">
        <v>36</v>
      </c>
      <c r="B22" s="61" t="s">
        <v>37</v>
      </c>
      <c r="C22" s="42"/>
      <c r="D22" s="42"/>
      <c r="E22" s="42"/>
      <c r="F22" s="42"/>
      <c r="G22" s="42"/>
      <c r="H22" s="70"/>
      <c r="I22" s="49">
        <v>2.0799999999999999E-2</v>
      </c>
      <c r="J22" s="50">
        <f t="shared" si="1"/>
        <v>4993173.12</v>
      </c>
      <c r="K22" s="45" t="str">
        <f t="shared" si="0"/>
        <v>p</v>
      </c>
      <c r="L22" s="72"/>
    </row>
    <row r="23" spans="1:12" ht="15.75" x14ac:dyDescent="0.25">
      <c r="A23" s="73" t="s">
        <v>38</v>
      </c>
      <c r="B23" s="74" t="s">
        <v>39</v>
      </c>
      <c r="C23" s="75"/>
      <c r="D23" s="75"/>
      <c r="E23" s="75"/>
      <c r="F23" s="75"/>
      <c r="G23" s="75"/>
      <c r="H23" s="76"/>
      <c r="I23" s="49">
        <v>0.05</v>
      </c>
      <c r="J23" s="50">
        <f t="shared" si="1"/>
        <v>12002820</v>
      </c>
      <c r="K23" s="45" t="str">
        <f t="shared" si="0"/>
        <v>p</v>
      </c>
    </row>
    <row r="24" spans="1:12" ht="15.75" x14ac:dyDescent="0.25">
      <c r="A24" s="67"/>
      <c r="B24" s="63"/>
      <c r="C24" s="63"/>
      <c r="D24" s="63"/>
      <c r="E24" s="63"/>
      <c r="F24" s="77" t="s">
        <v>40</v>
      </c>
      <c r="G24" s="42"/>
      <c r="H24" s="70"/>
      <c r="I24" s="78">
        <f>SUM(I12:I23)</f>
        <v>1.6057333333333335</v>
      </c>
      <c r="J24" s="79">
        <f>$J$12*I24</f>
        <v>385466563.36000001</v>
      </c>
      <c r="K24" s="45" t="str">
        <f t="shared" si="0"/>
        <v>p</v>
      </c>
    </row>
    <row r="25" spans="1:12" ht="15.75" x14ac:dyDescent="0.25">
      <c r="A25" s="46"/>
      <c r="B25" s="80"/>
      <c r="C25" s="54"/>
      <c r="D25" s="54"/>
      <c r="E25" s="54"/>
      <c r="F25" s="54"/>
      <c r="G25" s="54"/>
      <c r="H25" s="54"/>
      <c r="I25" s="43"/>
      <c r="J25" s="44"/>
      <c r="K25" s="45" t="s">
        <v>10</v>
      </c>
    </row>
    <row r="26" spans="1:12" ht="15.75" x14ac:dyDescent="0.25">
      <c r="A26" s="35" t="s">
        <v>41</v>
      </c>
      <c r="B26" s="36" t="s">
        <v>42</v>
      </c>
      <c r="C26" s="37"/>
      <c r="D26" s="37"/>
      <c r="E26" s="37"/>
      <c r="F26" s="37"/>
      <c r="G26" s="37"/>
      <c r="H26" s="37"/>
      <c r="I26" s="37"/>
      <c r="J26" s="38"/>
      <c r="K26" s="39">
        <f>SUM(J28:J30)</f>
        <v>0</v>
      </c>
    </row>
    <row r="27" spans="1:12" ht="15.75" x14ac:dyDescent="0.25">
      <c r="A27" s="40"/>
      <c r="B27" s="41"/>
      <c r="C27" s="42"/>
      <c r="D27" s="42"/>
      <c r="E27" s="42"/>
      <c r="F27" s="42"/>
      <c r="G27" s="42"/>
      <c r="H27" s="42"/>
      <c r="I27" s="43"/>
      <c r="J27" s="44"/>
      <c r="K27" s="45" t="s">
        <v>10</v>
      </c>
    </row>
    <row r="28" spans="1:12" ht="15.75" x14ac:dyDescent="0.25">
      <c r="A28" s="52" t="s">
        <v>43</v>
      </c>
      <c r="B28" s="61" t="s">
        <v>44</v>
      </c>
      <c r="C28" s="42"/>
      <c r="D28" s="42"/>
      <c r="E28" s="42"/>
      <c r="F28" s="42"/>
      <c r="G28" s="42"/>
      <c r="H28" s="70"/>
      <c r="I28" s="49">
        <f>3%*0%</f>
        <v>0</v>
      </c>
      <c r="J28" s="50">
        <f t="shared" ref="J28:J30" si="2">IFERROR(J$12*I28,0)</f>
        <v>0</v>
      </c>
      <c r="K28" s="45">
        <f t="shared" ref="K28:K31" si="3">IF(I28=0,0,"p")</f>
        <v>0</v>
      </c>
    </row>
    <row r="29" spans="1:12" ht="15.75" x14ac:dyDescent="0.25">
      <c r="A29" s="52" t="s">
        <v>45</v>
      </c>
      <c r="B29" s="61" t="s">
        <v>46</v>
      </c>
      <c r="C29" s="42"/>
      <c r="D29" s="42"/>
      <c r="E29" s="42"/>
      <c r="F29" s="42"/>
      <c r="G29" s="42"/>
      <c r="H29" s="70"/>
      <c r="I29" s="49">
        <f>0.4%*0</f>
        <v>0</v>
      </c>
      <c r="J29" s="50">
        <f t="shared" si="2"/>
        <v>0</v>
      </c>
      <c r="K29" s="45">
        <f t="shared" si="3"/>
        <v>0</v>
      </c>
    </row>
    <row r="30" spans="1:12" ht="15.75" x14ac:dyDescent="0.25">
      <c r="A30" s="52" t="s">
        <v>47</v>
      </c>
      <c r="B30" s="61" t="s">
        <v>48</v>
      </c>
      <c r="C30" s="42"/>
      <c r="D30" s="42"/>
      <c r="E30" s="42"/>
      <c r="F30" s="42"/>
      <c r="G30" s="42"/>
      <c r="H30" s="70"/>
      <c r="I30" s="49">
        <f>0.5%*0</f>
        <v>0</v>
      </c>
      <c r="J30" s="50">
        <f t="shared" si="2"/>
        <v>0</v>
      </c>
      <c r="K30" s="45">
        <f t="shared" si="3"/>
        <v>0</v>
      </c>
    </row>
    <row r="31" spans="1:12" ht="15.75" x14ac:dyDescent="0.25">
      <c r="A31" s="67"/>
      <c r="B31" s="63"/>
      <c r="C31" s="63"/>
      <c r="D31" s="63"/>
      <c r="E31" s="63"/>
      <c r="F31" s="77" t="s">
        <v>40</v>
      </c>
      <c r="G31" s="42"/>
      <c r="H31" s="70"/>
      <c r="I31" s="78">
        <f>SUM(I28:I30)</f>
        <v>0</v>
      </c>
      <c r="J31" s="79">
        <f>$J$12*I31</f>
        <v>0</v>
      </c>
      <c r="K31" s="45">
        <f t="shared" si="3"/>
        <v>0</v>
      </c>
    </row>
    <row r="32" spans="1:12" ht="15.75" x14ac:dyDescent="0.25">
      <c r="A32" s="40"/>
      <c r="B32" s="41"/>
      <c r="C32" s="42"/>
      <c r="D32" s="42"/>
      <c r="E32" s="42"/>
      <c r="F32" s="42"/>
      <c r="G32" s="42"/>
      <c r="H32" s="42"/>
      <c r="I32" s="43"/>
      <c r="J32" s="44"/>
      <c r="K32" s="45" t="s">
        <v>10</v>
      </c>
    </row>
    <row r="33" spans="1:17" ht="15.75" x14ac:dyDescent="0.25">
      <c r="A33" s="35" t="s">
        <v>49</v>
      </c>
      <c r="B33" s="36" t="s">
        <v>50</v>
      </c>
      <c r="C33" s="37"/>
      <c r="D33" s="37"/>
      <c r="E33" s="37"/>
      <c r="F33" s="37"/>
      <c r="G33" s="37"/>
      <c r="H33" s="37"/>
      <c r="I33" s="37"/>
      <c r="J33" s="38"/>
      <c r="K33" s="39">
        <f>SUM(J35:J47)</f>
        <v>33607896</v>
      </c>
    </row>
    <row r="34" spans="1:17" ht="15.75" x14ac:dyDescent="0.25">
      <c r="A34" s="40"/>
      <c r="B34" s="41"/>
      <c r="C34" s="42"/>
      <c r="D34" s="42"/>
      <c r="E34" s="42"/>
      <c r="F34" s="42"/>
      <c r="G34" s="42"/>
      <c r="H34" s="42"/>
      <c r="I34" s="43"/>
      <c r="J34" s="44"/>
      <c r="K34" s="45" t="s">
        <v>10</v>
      </c>
    </row>
    <row r="35" spans="1:17" ht="15.75" x14ac:dyDescent="0.25">
      <c r="A35" s="52" t="s">
        <v>51</v>
      </c>
      <c r="B35" s="61" t="s">
        <v>52</v>
      </c>
      <c r="C35" s="42"/>
      <c r="D35" s="42"/>
      <c r="E35" s="42"/>
      <c r="F35" s="42"/>
      <c r="G35" s="42"/>
      <c r="H35" s="70"/>
      <c r="I35" s="49">
        <f>1.5%*0</f>
        <v>0</v>
      </c>
      <c r="J35" s="50">
        <f t="shared" ref="J35:J47" si="4">IFERROR(J$12*I35,0)</f>
        <v>0</v>
      </c>
      <c r="K35" s="45">
        <f t="shared" ref="K35:K48" si="5">IF(I35=0,0,"p")</f>
        <v>0</v>
      </c>
    </row>
    <row r="36" spans="1:17" ht="15.75" x14ac:dyDescent="0.25">
      <c r="A36" s="52" t="s">
        <v>47</v>
      </c>
      <c r="B36" s="61" t="s">
        <v>53</v>
      </c>
      <c r="C36" s="42"/>
      <c r="D36" s="42"/>
      <c r="E36" s="42"/>
      <c r="F36" s="42"/>
      <c r="G36" s="42"/>
      <c r="H36" s="70"/>
      <c r="I36" s="49">
        <f>15%/2*0</f>
        <v>0</v>
      </c>
      <c r="J36" s="50">
        <f t="shared" si="4"/>
        <v>0</v>
      </c>
      <c r="K36" s="45">
        <f t="shared" si="5"/>
        <v>0</v>
      </c>
    </row>
    <row r="37" spans="1:17" ht="15.75" x14ac:dyDescent="0.25">
      <c r="A37" s="52" t="s">
        <v>54</v>
      </c>
      <c r="B37" s="61" t="s">
        <v>55</v>
      </c>
      <c r="C37" s="42"/>
      <c r="D37" s="42"/>
      <c r="E37" s="42"/>
      <c r="F37" s="42"/>
      <c r="G37" s="42"/>
      <c r="H37" s="70"/>
      <c r="I37" s="49">
        <v>0.03</v>
      </c>
      <c r="J37" s="50">
        <f t="shared" si="4"/>
        <v>7201692</v>
      </c>
      <c r="K37" s="45" t="str">
        <f t="shared" si="5"/>
        <v>p</v>
      </c>
    </row>
    <row r="38" spans="1:17" ht="15.75" x14ac:dyDescent="0.25">
      <c r="A38" s="52" t="s">
        <v>56</v>
      </c>
      <c r="B38" s="61" t="s">
        <v>57</v>
      </c>
      <c r="C38" s="42"/>
      <c r="D38" s="42"/>
      <c r="E38" s="42"/>
      <c r="F38" s="42"/>
      <c r="G38" s="42"/>
      <c r="H38" s="70"/>
      <c r="I38" s="49">
        <f>1%*0</f>
        <v>0</v>
      </c>
      <c r="J38" s="50">
        <f t="shared" si="4"/>
        <v>0</v>
      </c>
      <c r="K38" s="45">
        <f t="shared" si="5"/>
        <v>0</v>
      </c>
    </row>
    <row r="39" spans="1:17" ht="15.75" x14ac:dyDescent="0.25">
      <c r="A39" s="52" t="s">
        <v>58</v>
      </c>
      <c r="B39" s="61" t="s">
        <v>59</v>
      </c>
      <c r="C39" s="42"/>
      <c r="D39" s="42"/>
      <c r="E39" s="42"/>
      <c r="F39" s="42"/>
      <c r="G39" s="42"/>
      <c r="H39" s="70"/>
      <c r="I39" s="49">
        <f>0.5%*0</f>
        <v>0</v>
      </c>
      <c r="J39" s="50">
        <f t="shared" si="4"/>
        <v>0</v>
      </c>
      <c r="K39" s="45">
        <f t="shared" si="5"/>
        <v>0</v>
      </c>
    </row>
    <row r="40" spans="1:17" ht="15.75" x14ac:dyDescent="0.25">
      <c r="A40" s="52" t="s">
        <v>60</v>
      </c>
      <c r="B40" s="61" t="s">
        <v>61</v>
      </c>
      <c r="C40" s="42"/>
      <c r="D40" s="42"/>
      <c r="E40" s="42"/>
      <c r="F40" s="42"/>
      <c r="G40" s="42"/>
      <c r="H40" s="70"/>
      <c r="I40" s="49">
        <v>0.03</v>
      </c>
      <c r="J40" s="50">
        <f t="shared" si="4"/>
        <v>7201692</v>
      </c>
      <c r="K40" s="45" t="str">
        <f t="shared" si="5"/>
        <v>p</v>
      </c>
    </row>
    <row r="41" spans="1:17" ht="15.75" x14ac:dyDescent="0.25">
      <c r="A41" s="52" t="s">
        <v>62</v>
      </c>
      <c r="B41" s="61" t="s">
        <v>63</v>
      </c>
      <c r="C41" s="42"/>
      <c r="D41" s="42"/>
      <c r="E41" s="42"/>
      <c r="F41" s="42"/>
      <c r="G41" s="42"/>
      <c r="H41" s="70"/>
      <c r="I41" s="49">
        <f>1%*0</f>
        <v>0</v>
      </c>
      <c r="J41" s="50">
        <f t="shared" si="4"/>
        <v>0</v>
      </c>
      <c r="K41" s="45">
        <f t="shared" si="5"/>
        <v>0</v>
      </c>
    </row>
    <row r="42" spans="1:17" ht="15.75" x14ac:dyDescent="0.25">
      <c r="A42" s="52" t="s">
        <v>64</v>
      </c>
      <c r="B42" s="61" t="s">
        <v>65</v>
      </c>
      <c r="C42" s="42"/>
      <c r="D42" s="42"/>
      <c r="E42" s="42"/>
      <c r="F42" s="42"/>
      <c r="G42" s="42"/>
      <c r="H42" s="70"/>
      <c r="I42" s="49">
        <v>0.08</v>
      </c>
      <c r="J42" s="50">
        <f t="shared" si="4"/>
        <v>19204512</v>
      </c>
      <c r="K42" s="45" t="str">
        <f t="shared" si="5"/>
        <v>p</v>
      </c>
    </row>
    <row r="43" spans="1:17" ht="15.75" x14ac:dyDescent="0.25">
      <c r="A43" s="52" t="s">
        <v>66</v>
      </c>
      <c r="B43" s="61" t="s">
        <v>67</v>
      </c>
      <c r="C43" s="42"/>
      <c r="D43" s="42"/>
      <c r="E43" s="42"/>
      <c r="F43" s="42"/>
      <c r="G43" s="42"/>
      <c r="H43" s="70"/>
      <c r="I43" s="49">
        <f>1%*0</f>
        <v>0</v>
      </c>
      <c r="J43" s="50">
        <f t="shared" si="4"/>
        <v>0</v>
      </c>
      <c r="K43" s="45">
        <f t="shared" si="5"/>
        <v>0</v>
      </c>
    </row>
    <row r="44" spans="1:17" ht="15.75" x14ac:dyDescent="0.25">
      <c r="A44" s="52" t="s">
        <v>68</v>
      </c>
      <c r="B44" s="61" t="s">
        <v>69</v>
      </c>
      <c r="C44" s="42"/>
      <c r="D44" s="42"/>
      <c r="E44" s="42"/>
      <c r="F44" s="42"/>
      <c r="G44" s="42"/>
      <c r="H44" s="70"/>
      <c r="I44" s="49">
        <f>0.5%*0</f>
        <v>0</v>
      </c>
      <c r="J44" s="50">
        <f t="shared" si="4"/>
        <v>0</v>
      </c>
      <c r="K44" s="45">
        <f t="shared" si="5"/>
        <v>0</v>
      </c>
    </row>
    <row r="45" spans="1:17" ht="15.75" x14ac:dyDescent="0.25">
      <c r="A45" s="52" t="s">
        <v>70</v>
      </c>
      <c r="B45" s="61" t="s">
        <v>71</v>
      </c>
      <c r="C45" s="42"/>
      <c r="D45" s="42"/>
      <c r="E45" s="42"/>
      <c r="F45" s="42"/>
      <c r="G45" s="42"/>
      <c r="H45" s="70"/>
      <c r="I45" s="49">
        <f>5%*0</f>
        <v>0</v>
      </c>
      <c r="J45" s="50">
        <f t="shared" si="4"/>
        <v>0</v>
      </c>
      <c r="K45" s="45">
        <f t="shared" si="5"/>
        <v>0</v>
      </c>
    </row>
    <row r="46" spans="1:17" ht="15.75" x14ac:dyDescent="0.25">
      <c r="A46" s="52" t="s">
        <v>72</v>
      </c>
      <c r="B46" s="61" t="s">
        <v>73</v>
      </c>
      <c r="C46" s="42"/>
      <c r="D46" s="42"/>
      <c r="E46" s="42"/>
      <c r="F46" s="42"/>
      <c r="G46" s="42"/>
      <c r="H46" s="70"/>
      <c r="I46" s="49">
        <f>0.5%*0</f>
        <v>0</v>
      </c>
      <c r="J46" s="50">
        <f t="shared" si="4"/>
        <v>0</v>
      </c>
      <c r="K46" s="45">
        <f t="shared" si="5"/>
        <v>0</v>
      </c>
    </row>
    <row r="47" spans="1:17" ht="15.75" x14ac:dyDescent="0.25">
      <c r="A47" s="52" t="s">
        <v>74</v>
      </c>
      <c r="B47" s="61" t="s">
        <v>75</v>
      </c>
      <c r="C47" s="42"/>
      <c r="D47" s="42"/>
      <c r="E47" s="42"/>
      <c r="F47" s="42"/>
      <c r="G47" s="42"/>
      <c r="H47" s="70"/>
      <c r="I47" s="49">
        <f>1%*0</f>
        <v>0</v>
      </c>
      <c r="J47" s="50">
        <f t="shared" si="4"/>
        <v>0</v>
      </c>
      <c r="K47" s="45">
        <f t="shared" si="5"/>
        <v>0</v>
      </c>
    </row>
    <row r="48" spans="1:17" ht="15.75" x14ac:dyDescent="0.25">
      <c r="A48" s="67"/>
      <c r="B48" s="63"/>
      <c r="C48" s="63"/>
      <c r="D48" s="63"/>
      <c r="E48" s="63"/>
      <c r="F48" s="77" t="s">
        <v>40</v>
      </c>
      <c r="G48" s="42"/>
      <c r="H48" s="70"/>
      <c r="I48" s="78">
        <f>SUM(I35:I47)</f>
        <v>0.14000000000000001</v>
      </c>
      <c r="J48" s="79">
        <f>$J$12*I48</f>
        <v>33607896</v>
      </c>
      <c r="K48" s="45" t="str">
        <f t="shared" si="5"/>
        <v>p</v>
      </c>
      <c r="Q48" s="81"/>
    </row>
    <row r="49" spans="1:22" ht="15.75" x14ac:dyDescent="0.25">
      <c r="A49" s="67"/>
      <c r="B49" s="63"/>
      <c r="C49" s="63"/>
      <c r="D49" s="63"/>
      <c r="E49" s="63"/>
      <c r="F49" s="28"/>
      <c r="G49" s="63"/>
      <c r="H49" s="43"/>
      <c r="I49" s="64"/>
      <c r="J49" s="82"/>
      <c r="K49" s="45" t="s">
        <v>10</v>
      </c>
    </row>
    <row r="50" spans="1:22" ht="15.75" x14ac:dyDescent="0.25">
      <c r="A50" s="35" t="s">
        <v>76</v>
      </c>
      <c r="B50" s="36" t="s">
        <v>77</v>
      </c>
      <c r="C50" s="37"/>
      <c r="D50" s="37"/>
      <c r="E50" s="37"/>
      <c r="F50" s="37"/>
      <c r="G50" s="37"/>
      <c r="H50" s="37"/>
      <c r="I50" s="37"/>
      <c r="J50" s="38"/>
      <c r="K50" s="39">
        <f>SUM(J52:J62)</f>
        <v>39543257.337417141</v>
      </c>
      <c r="P50" s="83" t="s">
        <v>78</v>
      </c>
      <c r="Q50" s="83" t="s">
        <v>79</v>
      </c>
      <c r="R50" s="84" t="s">
        <v>80</v>
      </c>
      <c r="S50" s="85"/>
      <c r="T50" s="86" t="s">
        <v>81</v>
      </c>
      <c r="U50" s="86" t="s">
        <v>82</v>
      </c>
      <c r="V50" s="86" t="s">
        <v>83</v>
      </c>
    </row>
    <row r="51" spans="1:22" ht="15.75" x14ac:dyDescent="0.25">
      <c r="A51" s="40"/>
      <c r="B51" s="41"/>
      <c r="C51" s="42"/>
      <c r="D51" s="42"/>
      <c r="E51" s="42"/>
      <c r="F51" s="42"/>
      <c r="G51" s="42"/>
      <c r="H51" s="42"/>
      <c r="I51" s="43"/>
      <c r="J51" s="44"/>
      <c r="K51" s="45">
        <f t="shared" ref="K51:K69" si="6">IF(I51=0,0,"p")</f>
        <v>0</v>
      </c>
      <c r="P51" s="83"/>
      <c r="Q51" s="87">
        <f>[1]Interventoría!L115*1.19</f>
        <v>627742729.80999994</v>
      </c>
      <c r="R51" s="88"/>
      <c r="S51" s="88"/>
      <c r="T51" s="88"/>
      <c r="U51" s="89">
        <f>(P51*Q$51*S51*T51)/360</f>
        <v>0</v>
      </c>
      <c r="V51" s="89">
        <f>U51*1.19</f>
        <v>0</v>
      </c>
    </row>
    <row r="52" spans="1:22" ht="15.75" x14ac:dyDescent="0.25">
      <c r="A52" s="52">
        <v>4.0999999999999996</v>
      </c>
      <c r="B52" s="61" t="s">
        <v>84</v>
      </c>
      <c r="C52" s="42"/>
      <c r="D52" s="42"/>
      <c r="E52" s="42"/>
      <c r="F52" s="42"/>
      <c r="G52" s="42"/>
      <c r="H52" s="70"/>
      <c r="I52" s="49">
        <f t="shared" ref="I52:I62" si="7">J52/$J$5</f>
        <v>6.2236528455304673E-3</v>
      </c>
      <c r="J52" s="50">
        <f t="shared" ref="J52:J55" si="8">V52</f>
        <v>1494027.6969478</v>
      </c>
      <c r="K52" s="45" t="str">
        <f t="shared" si="6"/>
        <v>p</v>
      </c>
      <c r="O52" s="90" t="str">
        <f>B52</f>
        <v>Poliza de Calidad</v>
      </c>
      <c r="P52" s="91">
        <v>0.2</v>
      </c>
      <c r="Q52" s="87"/>
      <c r="R52" s="86" t="s">
        <v>85</v>
      </c>
      <c r="S52" s="92">
        <f>60*30</f>
        <v>1800</v>
      </c>
      <c r="T52" s="93">
        <v>2E-3</v>
      </c>
      <c r="U52" s="89">
        <f>(P52*Q$51*S52*T52)/360</f>
        <v>1255485.4596200001</v>
      </c>
      <c r="V52" s="89">
        <f t="shared" ref="V52:V55" si="9">U52*1.19</f>
        <v>1494027.6969478</v>
      </c>
    </row>
    <row r="53" spans="1:22" ht="15.75" x14ac:dyDescent="0.25">
      <c r="A53" s="52">
        <v>4.2</v>
      </c>
      <c r="B53" s="61" t="s">
        <v>86</v>
      </c>
      <c r="C53" s="42"/>
      <c r="D53" s="42"/>
      <c r="E53" s="42"/>
      <c r="F53" s="42"/>
      <c r="G53" s="42"/>
      <c r="H53" s="70"/>
      <c r="I53" s="49">
        <f t="shared" si="7"/>
        <v>2.1004828353665323E-3</v>
      </c>
      <c r="J53" s="50">
        <f t="shared" si="8"/>
        <v>504234.34771988244</v>
      </c>
      <c r="K53" s="45" t="str">
        <f t="shared" si="6"/>
        <v>p</v>
      </c>
      <c r="O53" s="90" t="str">
        <f t="shared" ref="O53:O55" si="10">B53</f>
        <v>Póliza Cumplimiento</v>
      </c>
      <c r="P53" s="91">
        <v>0.3</v>
      </c>
      <c r="Q53" s="87"/>
      <c r="R53" s="86" t="s">
        <v>87</v>
      </c>
      <c r="S53" s="92">
        <f>(7.5+6)*30</f>
        <v>405</v>
      </c>
      <c r="T53" s="93">
        <v>2E-3</v>
      </c>
      <c r="U53" s="89">
        <f t="shared" ref="U53:U55" si="11">(P53*Q$51*S53*T53)/360</f>
        <v>423726.34262174997</v>
      </c>
      <c r="V53" s="89">
        <f t="shared" si="9"/>
        <v>504234.34771988244</v>
      </c>
    </row>
    <row r="54" spans="1:22" ht="15.75" x14ac:dyDescent="0.25">
      <c r="A54" s="52">
        <v>4.3</v>
      </c>
      <c r="B54" s="61" t="s">
        <v>88</v>
      </c>
      <c r="C54" s="42"/>
      <c r="D54" s="42"/>
      <c r="E54" s="42"/>
      <c r="F54" s="42"/>
      <c r="G54" s="42"/>
      <c r="H54" s="70"/>
      <c r="I54" s="49">
        <f t="shared" si="7"/>
        <v>1.1280370782523971E-3</v>
      </c>
      <c r="J54" s="50">
        <f t="shared" si="8"/>
        <v>270792.52007178875</v>
      </c>
      <c r="K54" s="45" t="str">
        <f t="shared" si="6"/>
        <v>p</v>
      </c>
      <c r="O54" s="90" t="str">
        <f t="shared" si="10"/>
        <v>Póliza Salarios y prestaciones Sociales</v>
      </c>
      <c r="P54" s="91">
        <v>0.05</v>
      </c>
      <c r="Q54" s="87"/>
      <c r="R54" s="86" t="s">
        <v>89</v>
      </c>
      <c r="S54" s="92">
        <f>(7.5+36)*30</f>
        <v>1305</v>
      </c>
      <c r="T54" s="93">
        <v>2E-3</v>
      </c>
      <c r="U54" s="89">
        <f t="shared" si="11"/>
        <v>227556.73955612502</v>
      </c>
      <c r="V54" s="89">
        <f t="shared" si="9"/>
        <v>270792.52007178875</v>
      </c>
    </row>
    <row r="55" spans="1:22" ht="15.75" x14ac:dyDescent="0.25">
      <c r="A55" s="52"/>
      <c r="B55" s="40" t="s">
        <v>90</v>
      </c>
      <c r="D55" s="68"/>
      <c r="E55" s="68"/>
      <c r="F55" s="68"/>
      <c r="G55" s="68"/>
      <c r="H55" s="69"/>
      <c r="I55" s="49">
        <f t="shared" si="7"/>
        <v>3.8897830284565411E-11</v>
      </c>
      <c r="J55" s="50">
        <f t="shared" si="8"/>
        <v>9.3376731059237484E-3</v>
      </c>
      <c r="K55" s="45" t="str">
        <f t="shared" si="6"/>
        <v>p</v>
      </c>
      <c r="O55" s="90" t="str">
        <f t="shared" si="10"/>
        <v>Responsabilidad Civil extracontractual</v>
      </c>
      <c r="P55" s="91">
        <v>1E-8</v>
      </c>
      <c r="Q55" s="87"/>
      <c r="R55" s="86" t="s">
        <v>91</v>
      </c>
      <c r="S55" s="92">
        <f>(7.5+0)*30</f>
        <v>225</v>
      </c>
      <c r="T55" s="93">
        <v>2E-3</v>
      </c>
      <c r="U55" s="89">
        <f t="shared" si="11"/>
        <v>7.8467841226249994E-3</v>
      </c>
      <c r="V55" s="89">
        <f t="shared" si="9"/>
        <v>9.3376731059237484E-3</v>
      </c>
    </row>
    <row r="56" spans="1:22" ht="15.75" x14ac:dyDescent="0.25">
      <c r="A56" s="52"/>
      <c r="B56" s="40" t="s">
        <v>92</v>
      </c>
      <c r="C56" s="68"/>
      <c r="D56" s="68"/>
      <c r="E56" s="68"/>
      <c r="F56" s="94">
        <v>5.0000000000000001E-3</v>
      </c>
      <c r="G56" s="95" t="s">
        <v>93</v>
      </c>
      <c r="H56" s="96"/>
      <c r="I56" s="49">
        <f t="shared" si="7"/>
        <v>1.0987311710914601E-2</v>
      </c>
      <c r="J56" s="50">
        <f>F56*$J$6</f>
        <v>2637574.4949999996</v>
      </c>
      <c r="K56" s="45" t="str">
        <f t="shared" si="6"/>
        <v>p</v>
      </c>
      <c r="O56" s="90"/>
      <c r="P56" s="97"/>
      <c r="Q56" s="98"/>
      <c r="R56" s="99"/>
      <c r="S56" s="100"/>
      <c r="T56" s="101"/>
      <c r="U56" s="102"/>
      <c r="V56" s="102"/>
    </row>
    <row r="57" spans="1:22" ht="15.75" x14ac:dyDescent="0.25">
      <c r="A57" s="52"/>
      <c r="B57" s="40" t="s">
        <v>94</v>
      </c>
      <c r="C57" s="68"/>
      <c r="D57" s="68"/>
      <c r="E57" s="68"/>
      <c r="F57" s="94">
        <v>1.0999999999999999E-2</v>
      </c>
      <c r="G57" s="95" t="s">
        <v>93</v>
      </c>
      <c r="H57" s="96"/>
      <c r="I57" s="49">
        <f t="shared" si="7"/>
        <v>2.4172085764012117E-2</v>
      </c>
      <c r="J57" s="50">
        <f t="shared" ref="J57:J62" si="12">F57*$J$6</f>
        <v>5802663.8889999986</v>
      </c>
      <c r="K57" s="45" t="str">
        <f t="shared" si="6"/>
        <v>p</v>
      </c>
      <c r="O57" s="90"/>
      <c r="P57" s="97"/>
      <c r="Q57" s="98"/>
      <c r="R57" s="99"/>
      <c r="S57" s="100"/>
      <c r="T57" s="101"/>
      <c r="U57" s="102"/>
      <c r="V57" s="102"/>
    </row>
    <row r="58" spans="1:22" ht="15.75" x14ac:dyDescent="0.25">
      <c r="A58" s="52"/>
      <c r="B58" s="40" t="s">
        <v>95</v>
      </c>
      <c r="C58" s="103"/>
      <c r="D58" s="68"/>
      <c r="E58" s="68"/>
      <c r="F58" s="94">
        <v>0.02</v>
      </c>
      <c r="G58" s="95" t="s">
        <v>93</v>
      </c>
      <c r="H58" s="96"/>
      <c r="I58" s="49">
        <f t="shared" si="7"/>
        <v>4.3949246843658404E-2</v>
      </c>
      <c r="J58" s="50">
        <f t="shared" si="12"/>
        <v>10550297.979999999</v>
      </c>
      <c r="K58" s="45" t="str">
        <f t="shared" si="6"/>
        <v>p</v>
      </c>
      <c r="O58" s="90"/>
      <c r="P58" s="97"/>
      <c r="Q58" s="98"/>
      <c r="R58" s="99"/>
      <c r="S58" s="100"/>
      <c r="T58" s="101"/>
      <c r="U58" s="102"/>
      <c r="V58" s="102"/>
    </row>
    <row r="59" spans="1:22" ht="15.75" x14ac:dyDescent="0.25">
      <c r="A59" s="52"/>
      <c r="B59" s="40" t="s">
        <v>96</v>
      </c>
      <c r="C59" s="103"/>
      <c r="D59" s="68"/>
      <c r="E59" s="68"/>
      <c r="F59" s="94">
        <v>5.0000000000000001E-3</v>
      </c>
      <c r="G59" s="95" t="s">
        <v>93</v>
      </c>
      <c r="H59" s="96"/>
      <c r="I59" s="49">
        <f t="shared" si="7"/>
        <v>1.0987311710914601E-2</v>
      </c>
      <c r="J59" s="50">
        <f t="shared" si="12"/>
        <v>2637574.4949999996</v>
      </c>
      <c r="K59" s="45" t="str">
        <f t="shared" si="6"/>
        <v>p</v>
      </c>
      <c r="O59" s="90"/>
      <c r="P59" s="97"/>
      <c r="Q59" s="98"/>
      <c r="R59" s="99"/>
      <c r="S59" s="100"/>
      <c r="T59" s="101"/>
      <c r="U59" s="102"/>
      <c r="V59" s="102"/>
    </row>
    <row r="60" spans="1:22" ht="15.75" x14ac:dyDescent="0.25">
      <c r="A60" s="52">
        <v>4.4000000000000004</v>
      </c>
      <c r="B60" s="40" t="s">
        <v>97</v>
      </c>
      <c r="C60" s="103"/>
      <c r="D60" s="68"/>
      <c r="E60" s="68"/>
      <c r="F60" s="94">
        <v>0.02</v>
      </c>
      <c r="G60" s="95" t="s">
        <v>93</v>
      </c>
      <c r="H60" s="96"/>
      <c r="I60" s="49">
        <f t="shared" si="7"/>
        <v>4.3949246843658404E-2</v>
      </c>
      <c r="J60" s="50">
        <f t="shared" si="12"/>
        <v>10550297.979999999</v>
      </c>
      <c r="K60" s="45" t="str">
        <f t="shared" si="6"/>
        <v>p</v>
      </c>
      <c r="O60" s="90"/>
      <c r="P60" s="97"/>
      <c r="Q60" s="98"/>
      <c r="R60" s="99"/>
      <c r="S60" s="100"/>
      <c r="T60" s="101"/>
      <c r="U60" s="102"/>
      <c r="V60" s="102"/>
    </row>
    <row r="61" spans="1:22" ht="15.75" x14ac:dyDescent="0.25">
      <c r="A61" s="52"/>
      <c r="B61" s="40" t="s">
        <v>98</v>
      </c>
      <c r="C61" s="103"/>
      <c r="D61" s="68"/>
      <c r="E61" s="68"/>
      <c r="F61" s="94">
        <f>15%*19%*0</f>
        <v>0</v>
      </c>
      <c r="G61" s="95" t="s">
        <v>93</v>
      </c>
      <c r="H61" s="96"/>
      <c r="I61" s="49">
        <f>J61/$J$5</f>
        <v>0</v>
      </c>
      <c r="J61" s="50">
        <f t="shared" si="12"/>
        <v>0</v>
      </c>
      <c r="K61" s="45">
        <f t="shared" si="6"/>
        <v>0</v>
      </c>
      <c r="O61" s="90"/>
      <c r="P61" s="97"/>
      <c r="Q61" s="104"/>
      <c r="R61" s="99"/>
      <c r="S61" s="100"/>
      <c r="T61" s="105"/>
      <c r="U61" s="102"/>
      <c r="V61" s="102"/>
    </row>
    <row r="62" spans="1:22" ht="15.75" x14ac:dyDescent="0.25">
      <c r="A62" s="52">
        <v>4.5</v>
      </c>
      <c r="B62" s="40" t="s">
        <v>99</v>
      </c>
      <c r="C62" s="103"/>
      <c r="D62" s="68"/>
      <c r="E62" s="68"/>
      <c r="F62" s="94">
        <f>9.66/1000</f>
        <v>9.6600000000000002E-3</v>
      </c>
      <c r="G62" s="95" t="s">
        <v>93</v>
      </c>
      <c r="H62" s="96"/>
      <c r="I62" s="49">
        <f t="shared" si="7"/>
        <v>2.1227486225487008E-2</v>
      </c>
      <c r="J62" s="50">
        <f t="shared" si="12"/>
        <v>5095793.9243399994</v>
      </c>
      <c r="K62" s="45" t="str">
        <f t="shared" si="6"/>
        <v>p</v>
      </c>
      <c r="O62" s="90"/>
      <c r="P62" s="97"/>
      <c r="Q62" s="98"/>
      <c r="R62" s="99"/>
      <c r="S62" s="100"/>
      <c r="T62" s="101"/>
      <c r="U62" s="102"/>
      <c r="V62" s="102"/>
    </row>
    <row r="63" spans="1:22" ht="15.75" x14ac:dyDescent="0.25">
      <c r="A63" s="67"/>
      <c r="B63" s="63"/>
      <c r="C63" s="63"/>
      <c r="D63" s="63"/>
      <c r="E63" s="63"/>
      <c r="F63" s="77" t="s">
        <v>40</v>
      </c>
      <c r="G63" s="42"/>
      <c r="H63" s="70"/>
      <c r="I63" s="78">
        <f>SUM(I52:I62)</f>
        <v>0.16472486189669236</v>
      </c>
      <c r="J63" s="79">
        <f>$J$12*I63</f>
        <v>39543257.337417141</v>
      </c>
      <c r="K63" s="45" t="str">
        <f t="shared" si="6"/>
        <v>p</v>
      </c>
    </row>
    <row r="64" spans="1:22" ht="15.75" x14ac:dyDescent="0.25">
      <c r="A64" s="67"/>
      <c r="B64" s="63"/>
      <c r="C64" s="63"/>
      <c r="D64" s="63"/>
      <c r="E64" s="63"/>
      <c r="F64" s="28"/>
      <c r="G64" s="63"/>
      <c r="H64" s="43"/>
      <c r="I64" s="64"/>
      <c r="J64" s="82"/>
      <c r="K64" s="45" t="s">
        <v>10</v>
      </c>
    </row>
    <row r="65" spans="1:11" ht="15.75" x14ac:dyDescent="0.25">
      <c r="A65" s="106"/>
      <c r="B65" s="31"/>
      <c r="C65" s="29"/>
      <c r="D65" s="29"/>
      <c r="E65" s="29"/>
      <c r="F65" s="107"/>
      <c r="G65" s="29"/>
      <c r="H65" s="108"/>
      <c r="I65" s="109"/>
      <c r="J65" s="110"/>
      <c r="K65" s="111" t="s">
        <v>10</v>
      </c>
    </row>
    <row r="66" spans="1:11" ht="15.75" customHeight="1" x14ac:dyDescent="0.25">
      <c r="A66" s="35" t="s">
        <v>100</v>
      </c>
      <c r="B66" s="112" t="s">
        <v>101</v>
      </c>
      <c r="C66" s="112"/>
      <c r="D66" s="112"/>
      <c r="E66" s="112"/>
      <c r="F66" s="112"/>
      <c r="G66" s="112"/>
      <c r="H66" s="112"/>
      <c r="I66" s="113">
        <v>0.1</v>
      </c>
      <c r="J66" s="114"/>
      <c r="K66" s="115">
        <f>$J$12*I66</f>
        <v>24005640</v>
      </c>
    </row>
    <row r="67" spans="1:11" ht="11.25" customHeight="1" x14ac:dyDescent="0.25">
      <c r="A67" s="116"/>
      <c r="B67" s="117"/>
      <c r="C67" s="117"/>
      <c r="D67" s="117"/>
      <c r="E67" s="117"/>
      <c r="F67" s="116"/>
      <c r="G67" s="117"/>
      <c r="H67" s="118"/>
      <c r="I67" s="118"/>
      <c r="J67" s="119"/>
      <c r="K67" s="120" t="s">
        <v>10</v>
      </c>
    </row>
    <row r="68" spans="1:11" ht="11.25" customHeight="1" thickBot="1" x14ac:dyDescent="0.3">
      <c r="A68" s="116"/>
      <c r="B68" s="117"/>
      <c r="C68" s="117"/>
      <c r="D68" s="117"/>
      <c r="E68" s="117"/>
      <c r="F68" s="116"/>
      <c r="G68" s="117"/>
      <c r="H68" s="118"/>
      <c r="I68" s="118"/>
      <c r="J68" s="119"/>
      <c r="K68" s="120">
        <f t="shared" si="6"/>
        <v>0</v>
      </c>
    </row>
    <row r="69" spans="1:11" s="126" customFormat="1" ht="23.25" customHeight="1" thickBot="1" x14ac:dyDescent="0.3">
      <c r="A69" s="121" t="s">
        <v>102</v>
      </c>
      <c r="B69" s="122"/>
      <c r="C69" s="122"/>
      <c r="D69" s="122"/>
      <c r="E69" s="122"/>
      <c r="F69" s="122"/>
      <c r="G69" s="122"/>
      <c r="H69" s="122"/>
      <c r="I69" s="123">
        <f>SUM(I66,I63,I48,I31,I24)</f>
        <v>2.0104581952300258</v>
      </c>
      <c r="J69" s="124"/>
      <c r="K69" s="125" t="str">
        <f t="shared" si="6"/>
        <v>p</v>
      </c>
    </row>
    <row r="70" spans="1:1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8"/>
      <c r="K70" s="129"/>
    </row>
    <row r="71" spans="1:11" x14ac:dyDescent="0.25">
      <c r="A71" s="126"/>
      <c r="B71" s="126"/>
      <c r="C71" s="126"/>
      <c r="D71" s="126"/>
      <c r="E71" s="126"/>
      <c r="F71" s="126"/>
      <c r="G71" s="126"/>
      <c r="H71" s="126"/>
      <c r="I71" s="130"/>
      <c r="J71" s="131"/>
      <c r="K71" s="132"/>
    </row>
  </sheetData>
  <autoFilter ref="A7:K69" xr:uid="{00000000-0009-0000-0000-00000D000000}"/>
  <mergeCells count="50">
    <mergeCell ref="B66:H66"/>
    <mergeCell ref="A69:H69"/>
    <mergeCell ref="B51:H51"/>
    <mergeCell ref="Q51:Q55"/>
    <mergeCell ref="B52:H52"/>
    <mergeCell ref="B53:H53"/>
    <mergeCell ref="B54:H54"/>
    <mergeCell ref="F63:H63"/>
    <mergeCell ref="B45:H45"/>
    <mergeCell ref="B46:H46"/>
    <mergeCell ref="B47:H47"/>
    <mergeCell ref="F48:H48"/>
    <mergeCell ref="B50:I50"/>
    <mergeCell ref="R50:S50"/>
    <mergeCell ref="B39:H39"/>
    <mergeCell ref="B40:H40"/>
    <mergeCell ref="B41:H41"/>
    <mergeCell ref="B42:H42"/>
    <mergeCell ref="B43:H43"/>
    <mergeCell ref="B44:H44"/>
    <mergeCell ref="B33:I33"/>
    <mergeCell ref="B34:H34"/>
    <mergeCell ref="B35:H35"/>
    <mergeCell ref="B36:H36"/>
    <mergeCell ref="B37:H37"/>
    <mergeCell ref="B38:H38"/>
    <mergeCell ref="B27:H27"/>
    <mergeCell ref="B28:H28"/>
    <mergeCell ref="B29:H29"/>
    <mergeCell ref="B30:H30"/>
    <mergeCell ref="F31:H31"/>
    <mergeCell ref="B32:H32"/>
    <mergeCell ref="B21:H21"/>
    <mergeCell ref="B22:H22"/>
    <mergeCell ref="B23:H23"/>
    <mergeCell ref="F24:H24"/>
    <mergeCell ref="B25:H25"/>
    <mergeCell ref="B26:I26"/>
    <mergeCell ref="B14:D14"/>
    <mergeCell ref="B15:D15"/>
    <mergeCell ref="B17:H17"/>
    <mergeCell ref="B18:H18"/>
    <mergeCell ref="B19:H19"/>
    <mergeCell ref="B20:H20"/>
    <mergeCell ref="A3:K3"/>
    <mergeCell ref="A5:H6"/>
    <mergeCell ref="B10:I10"/>
    <mergeCell ref="B11:H11"/>
    <mergeCell ref="B12:H12"/>
    <mergeCell ref="B13:D13"/>
  </mergeCells>
  <pageMargins left="0.70866141732283472" right="0.70866141732283472" top="0.74803149606299213" bottom="0.74803149606299213" header="0.31496062992125984" footer="0.31496062992125984"/>
  <pageSetup scale="75" orientation="portrait" horizont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FM</vt:lpstr>
      <vt:lpstr>FM!Área_de_impresión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Gomez Sosa</dc:creator>
  <cp:lastModifiedBy>Sergio Alejandro Gomez Sosa</cp:lastModifiedBy>
  <dcterms:created xsi:type="dcterms:W3CDTF">2025-07-04T20:04:17Z</dcterms:created>
  <dcterms:modified xsi:type="dcterms:W3CDTF">2025-07-04T20:04:44Z</dcterms:modified>
</cp:coreProperties>
</file>