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Users/danielabaquiro/Documents/PROCESOS DE RAFAEL URIBE /"/>
    </mc:Choice>
  </mc:AlternateContent>
  <xr:revisionPtr revIDLastSave="0" documentId="13_ncr:1_{567BB799-8536-6148-931D-BD3E9ADE49C5}" xr6:coauthVersionLast="47" xr6:coauthVersionMax="47" xr10:uidLastSave="{00000000-0000-0000-0000-000000000000}"/>
  <bookViews>
    <workbookView xWindow="0" yWindow="740" windowWidth="29400" windowHeight="1838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TRATAMIENTO'!$B$2:$X$55</definedName>
    <definedName name="_xlnm.Print_Area" localSheetId="0">CONTEXTO!$B$2:$F$19</definedName>
    <definedName name="_xlnm.Print_Area" localSheetId="2">EVALUACION!$B$2:$L$73</definedName>
    <definedName name="_xlnm.Print_Area" localSheetId="3">'EVALUACION CON CONTROLES'!$B$2:$R$65</definedName>
    <definedName name="_xlnm.Print_Area" localSheetId="1">'IDENTIFICACION Y ANALISIS'!$B$2:$F$51</definedName>
    <definedName name="contratación">'IDENTIFICACION Y ANALISIS'!$B$37:$B$40</definedName>
    <definedName name="ejecución">'IDENTIFICACION Y ANALISIS'!$B$42:$B$51</definedName>
    <definedName name="OPCIONES">'ASIGNACION Y TRATAMIENTO'!$B$59:$B$61</definedName>
    <definedName name="planeación">'IDENTIFICACION Y ANALISIS'!$B$19:$B$28</definedName>
    <definedName name="selección">'IDENTIFICACION Y ANALISIS'!$B$30:$B$35</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34" i="11" l="1"/>
  <c r="T11" i="6"/>
  <c r="X27" i="6" l="1"/>
  <c r="X28" i="6"/>
  <c r="X29" i="6"/>
  <c r="X30" i="6"/>
  <c r="X31" i="6"/>
  <c r="X32" i="6"/>
  <c r="X33" i="6"/>
  <c r="X34" i="6"/>
  <c r="X35" i="6"/>
  <c r="X36" i="6"/>
  <c r="W27" i="6"/>
  <c r="W28" i="6"/>
  <c r="W29" i="6"/>
  <c r="W30" i="6"/>
  <c r="W31" i="6"/>
  <c r="W32" i="6"/>
  <c r="W33" i="6"/>
  <c r="W34" i="6"/>
  <c r="W35" i="6"/>
  <c r="W36" i="6"/>
  <c r="V27" i="6"/>
  <c r="V28" i="6"/>
  <c r="V29" i="6"/>
  <c r="V30" i="6"/>
  <c r="V31" i="6"/>
  <c r="V32" i="6"/>
  <c r="V33" i="6"/>
  <c r="V34" i="6"/>
  <c r="V35" i="6"/>
  <c r="V36" i="6"/>
  <c r="V11" i="6"/>
  <c r="V12" i="6"/>
  <c r="V13" i="6"/>
  <c r="V14" i="6"/>
  <c r="V15" i="6"/>
  <c r="V16" i="6"/>
  <c r="V17" i="6"/>
  <c r="V18" i="6"/>
  <c r="V19" i="6"/>
  <c r="V20" i="6"/>
  <c r="V21" i="6"/>
  <c r="V22" i="6"/>
  <c r="V23" i="6"/>
  <c r="V24" i="6"/>
  <c r="V25" i="6"/>
  <c r="V26" i="6"/>
  <c r="U11" i="6"/>
  <c r="U12" i="6"/>
  <c r="U13" i="6"/>
  <c r="U14" i="6"/>
  <c r="U15" i="6"/>
  <c r="U16" i="6"/>
  <c r="U17" i="6"/>
  <c r="U18" i="6"/>
  <c r="U19" i="6"/>
  <c r="U20" i="6"/>
  <c r="U21" i="6"/>
  <c r="U22" i="6"/>
  <c r="U23" i="6"/>
  <c r="U24" i="6"/>
  <c r="U25" i="6"/>
  <c r="U26" i="6"/>
  <c r="U27" i="6"/>
  <c r="U28" i="6"/>
  <c r="U29" i="6"/>
  <c r="U30" i="6"/>
  <c r="U31" i="6"/>
  <c r="U32" i="6"/>
  <c r="U33" i="6"/>
  <c r="U34" i="6"/>
  <c r="U35" i="6"/>
  <c r="U36" i="6"/>
  <c r="U37" i="6"/>
  <c r="T27" i="6"/>
  <c r="T28" i="6"/>
  <c r="T29" i="6"/>
  <c r="T30" i="6"/>
  <c r="T31" i="6"/>
  <c r="T32" i="6"/>
  <c r="T33" i="6"/>
  <c r="T34" i="6"/>
  <c r="T35" i="6"/>
  <c r="T36" i="6"/>
  <c r="S27" i="6"/>
  <c r="S28" i="6"/>
  <c r="S29" i="6"/>
  <c r="S30" i="6"/>
  <c r="S31" i="6"/>
  <c r="S32" i="6"/>
  <c r="S33" i="6"/>
  <c r="S34" i="6"/>
  <c r="S35" i="6"/>
  <c r="S36" i="6"/>
  <c r="N27" i="6"/>
  <c r="N28" i="6"/>
  <c r="N29" i="6"/>
  <c r="N30" i="6"/>
  <c r="N31" i="6"/>
  <c r="N32" i="6"/>
  <c r="N33" i="6"/>
  <c r="N34" i="6"/>
  <c r="N35" i="6"/>
  <c r="N36" i="6"/>
  <c r="I27" i="6"/>
  <c r="I28" i="6"/>
  <c r="I29" i="6"/>
  <c r="I30" i="6"/>
  <c r="I31" i="6"/>
  <c r="I32" i="6"/>
  <c r="I33" i="6"/>
  <c r="I34" i="6"/>
  <c r="I35" i="6"/>
  <c r="I36" i="6"/>
  <c r="H27" i="6"/>
  <c r="H28" i="6"/>
  <c r="H29" i="6"/>
  <c r="H30" i="6"/>
  <c r="H31" i="6"/>
  <c r="H32" i="6"/>
  <c r="H33" i="6"/>
  <c r="H34" i="6"/>
  <c r="H35" i="6"/>
  <c r="H36" i="6"/>
  <c r="G27" i="6"/>
  <c r="G28" i="6"/>
  <c r="G29" i="6"/>
  <c r="G30" i="6"/>
  <c r="G31" i="6"/>
  <c r="G32" i="6"/>
  <c r="G33" i="6"/>
  <c r="G34" i="6"/>
  <c r="G35" i="6"/>
  <c r="G36" i="6"/>
  <c r="I17" i="6"/>
  <c r="I18" i="6"/>
  <c r="I19" i="6"/>
  <c r="I20" i="6"/>
  <c r="I21" i="6"/>
  <c r="I22" i="6"/>
  <c r="I23" i="6"/>
  <c r="I24" i="6"/>
  <c r="I25" i="6"/>
  <c r="I26" i="6"/>
  <c r="I37" i="6"/>
  <c r="H17" i="6"/>
  <c r="H18" i="6"/>
  <c r="H19" i="6"/>
  <c r="H20" i="6"/>
  <c r="H21" i="6"/>
  <c r="H22" i="6"/>
  <c r="H23" i="6"/>
  <c r="H24" i="6"/>
  <c r="H25" i="6"/>
  <c r="H26" i="6"/>
  <c r="H37" i="6"/>
  <c r="G17" i="6"/>
  <c r="G18" i="6"/>
  <c r="G19" i="6"/>
  <c r="G20" i="6"/>
  <c r="G21" i="6"/>
  <c r="G22" i="6"/>
  <c r="G23" i="6"/>
  <c r="G24" i="6"/>
  <c r="G25" i="6"/>
  <c r="G26" i="6"/>
  <c r="G37" i="6"/>
  <c r="J35" i="15" l="1"/>
  <c r="P27" i="6" s="1"/>
  <c r="J36" i="15"/>
  <c r="P28" i="6" s="1"/>
  <c r="J37" i="15"/>
  <c r="P29" i="6" s="1"/>
  <c r="J38" i="15"/>
  <c r="P30" i="6" s="1"/>
  <c r="J39" i="15"/>
  <c r="P31" i="6" s="1"/>
  <c r="J40" i="15"/>
  <c r="P32" i="6" s="1"/>
  <c r="J41" i="15"/>
  <c r="P33" i="6" s="1"/>
  <c r="J42" i="15"/>
  <c r="P34" i="6" s="1"/>
  <c r="J43" i="15"/>
  <c r="P35" i="6" s="1"/>
  <c r="J44" i="15"/>
  <c r="P36" i="6" s="1"/>
  <c r="J45" i="15"/>
  <c r="J17" i="15"/>
  <c r="J18" i="15"/>
  <c r="J19" i="15"/>
  <c r="J20" i="15"/>
  <c r="J21" i="15"/>
  <c r="J22" i="15"/>
  <c r="J23" i="15"/>
  <c r="J24" i="15"/>
  <c r="J25" i="15"/>
  <c r="J26" i="15"/>
  <c r="J27" i="15"/>
  <c r="J28" i="15"/>
  <c r="J29" i="15"/>
  <c r="J30" i="15"/>
  <c r="J31" i="15"/>
  <c r="J32" i="15"/>
  <c r="J33" i="15"/>
  <c r="J34" i="15"/>
  <c r="I17" i="15"/>
  <c r="K17" i="15" s="1"/>
  <c r="I18" i="15"/>
  <c r="K18" i="15" s="1"/>
  <c r="I19" i="15"/>
  <c r="K19" i="15" s="1"/>
  <c r="I20" i="15"/>
  <c r="I21" i="15"/>
  <c r="I22" i="15"/>
  <c r="K22" i="15" s="1"/>
  <c r="I23" i="15"/>
  <c r="K23" i="15" s="1"/>
  <c r="I24" i="15"/>
  <c r="K24" i="15" s="1"/>
  <c r="I25" i="15"/>
  <c r="K25" i="15" s="1"/>
  <c r="I26" i="15"/>
  <c r="K26" i="15" s="1"/>
  <c r="I27" i="15"/>
  <c r="K27" i="15" s="1"/>
  <c r="I28" i="15"/>
  <c r="I29" i="15"/>
  <c r="I30" i="15"/>
  <c r="K30" i="15" s="1"/>
  <c r="I31" i="15"/>
  <c r="K31" i="15" s="1"/>
  <c r="I32" i="15"/>
  <c r="K32" i="15" s="1"/>
  <c r="I33" i="15"/>
  <c r="K33" i="15" s="1"/>
  <c r="I34" i="15"/>
  <c r="K34" i="15" s="1"/>
  <c r="I35" i="15"/>
  <c r="I36" i="15"/>
  <c r="I37" i="15"/>
  <c r="I38" i="15"/>
  <c r="I39" i="15"/>
  <c r="I40" i="15"/>
  <c r="I41" i="15"/>
  <c r="I42" i="15"/>
  <c r="I43" i="15"/>
  <c r="I44" i="15"/>
  <c r="I45" i="15"/>
  <c r="B17" i="15"/>
  <c r="B18" i="15"/>
  <c r="B19" i="15"/>
  <c r="B20" i="15"/>
  <c r="B21" i="15"/>
  <c r="B22" i="15"/>
  <c r="B23" i="15"/>
  <c r="B24" i="15"/>
  <c r="B25" i="15"/>
  <c r="B26" i="15"/>
  <c r="B27" i="15"/>
  <c r="B28" i="15"/>
  <c r="B29" i="15"/>
  <c r="B30" i="15"/>
  <c r="B31" i="15"/>
  <c r="B32" i="15"/>
  <c r="B33" i="15"/>
  <c r="B34" i="15"/>
  <c r="B35" i="15"/>
  <c r="D27" i="6" s="1"/>
  <c r="B36" i="15"/>
  <c r="D28" i="6" s="1"/>
  <c r="B37" i="15"/>
  <c r="D29" i="6" s="1"/>
  <c r="B38" i="15"/>
  <c r="D30" i="6" s="1"/>
  <c r="B39" i="15"/>
  <c r="D31" i="6" s="1"/>
  <c r="B40" i="15"/>
  <c r="D32" i="6" s="1"/>
  <c r="B41" i="15"/>
  <c r="D33" i="6" s="1"/>
  <c r="B42" i="15"/>
  <c r="D34" i="6" s="1"/>
  <c r="B43" i="15"/>
  <c r="D35" i="6" s="1"/>
  <c r="B44" i="15"/>
  <c r="D36" i="6" s="1"/>
  <c r="B45" i="15"/>
  <c r="K29" i="15" l="1"/>
  <c r="K21" i="15"/>
  <c r="K28" i="15"/>
  <c r="K20" i="15"/>
  <c r="O36" i="6"/>
  <c r="K44" i="15"/>
  <c r="O35" i="6"/>
  <c r="K43" i="15"/>
  <c r="O34" i="6"/>
  <c r="K42" i="15"/>
  <c r="O33" i="6"/>
  <c r="K41" i="15"/>
  <c r="O32" i="6"/>
  <c r="K40" i="15"/>
  <c r="O31" i="6"/>
  <c r="K39" i="15"/>
  <c r="O30" i="6"/>
  <c r="K38" i="15"/>
  <c r="O29" i="6"/>
  <c r="K37" i="15"/>
  <c r="O28" i="6"/>
  <c r="K36" i="15"/>
  <c r="O27" i="6"/>
  <c r="K35" i="15"/>
  <c r="K34" i="11"/>
  <c r="K35" i="11"/>
  <c r="K36" i="11"/>
  <c r="K37" i="11"/>
  <c r="K38" i="11"/>
  <c r="K39" i="11"/>
  <c r="K40" i="11"/>
  <c r="K41" i="11"/>
  <c r="K42" i="11"/>
  <c r="K43" i="11"/>
  <c r="K44" i="11"/>
  <c r="K45" i="11"/>
  <c r="C35" i="11"/>
  <c r="C34" i="15" s="1"/>
  <c r="C36" i="11"/>
  <c r="C35" i="15" s="1"/>
  <c r="C27" i="6" s="1"/>
  <c r="C37" i="11"/>
  <c r="C36" i="15" s="1"/>
  <c r="C28" i="6" s="1"/>
  <c r="C38" i="11"/>
  <c r="C37" i="15" s="1"/>
  <c r="C29" i="6" s="1"/>
  <c r="C39" i="11"/>
  <c r="C38" i="15" s="1"/>
  <c r="C30" i="6" s="1"/>
  <c r="C40" i="11"/>
  <c r="C39" i="15" s="1"/>
  <c r="C31" i="6" s="1"/>
  <c r="C41" i="11"/>
  <c r="C40" i="15" s="1"/>
  <c r="C32" i="6" s="1"/>
  <c r="C42" i="11"/>
  <c r="C41" i="15" s="1"/>
  <c r="C33" i="6" s="1"/>
  <c r="C43" i="11"/>
  <c r="C42" i="15" s="1"/>
  <c r="C34" i="6" s="1"/>
  <c r="C44" i="11"/>
  <c r="C43" i="15" s="1"/>
  <c r="C35" i="6" s="1"/>
  <c r="C45" i="11"/>
  <c r="C44" i="15" s="1"/>
  <c r="C36" i="6" s="1"/>
  <c r="C46" i="11"/>
  <c r="C45" i="15" s="1"/>
  <c r="C33" i="15"/>
  <c r="C33" i="11"/>
  <c r="C32" i="15" s="1"/>
  <c r="C28" i="11"/>
  <c r="C27" i="15" s="1"/>
  <c r="C29" i="11"/>
  <c r="C28" i="15" s="1"/>
  <c r="C30" i="11"/>
  <c r="C29" i="15" s="1"/>
  <c r="C31" i="11"/>
  <c r="C30" i="15" s="1"/>
  <c r="C32" i="11"/>
  <c r="C31" i="15" s="1"/>
  <c r="C27" i="11"/>
  <c r="C26" i="15" s="1"/>
  <c r="C18" i="11"/>
  <c r="C17" i="15" s="1"/>
  <c r="C19" i="11"/>
  <c r="C18" i="15" s="1"/>
  <c r="C20" i="11"/>
  <c r="C19" i="15" s="1"/>
  <c r="C21" i="11"/>
  <c r="C20" i="15" s="1"/>
  <c r="C22" i="11"/>
  <c r="C21" i="15" s="1"/>
  <c r="C23" i="11"/>
  <c r="C22" i="15" s="1"/>
  <c r="C24" i="11"/>
  <c r="C23" i="15" s="1"/>
  <c r="C25" i="11"/>
  <c r="C24" i="15" s="1"/>
  <c r="C26" i="11"/>
  <c r="C25" i="15" s="1"/>
  <c r="C17" i="11"/>
  <c r="F36" i="6" l="1"/>
  <c r="E36" i="6"/>
  <c r="F35" i="6"/>
  <c r="E35" i="6"/>
  <c r="F34" i="6"/>
  <c r="E34" i="6"/>
  <c r="F33" i="6"/>
  <c r="E33" i="6"/>
  <c r="F32" i="6"/>
  <c r="E32" i="6"/>
  <c r="F31" i="6"/>
  <c r="E31" i="6"/>
  <c r="F30" i="6"/>
  <c r="E30" i="6"/>
  <c r="F29" i="6"/>
  <c r="E29" i="6"/>
  <c r="F28" i="6"/>
  <c r="E28" i="6"/>
  <c r="F27" i="6"/>
  <c r="E27" i="6"/>
  <c r="L45" i="11"/>
  <c r="K36" i="6" s="1"/>
  <c r="J36" i="6"/>
  <c r="L44" i="11"/>
  <c r="K35" i="6" s="1"/>
  <c r="J35" i="6"/>
  <c r="L43" i="11"/>
  <c r="K34" i="6" s="1"/>
  <c r="J34" i="6"/>
  <c r="L42" i="11"/>
  <c r="K33" i="6" s="1"/>
  <c r="J33" i="6"/>
  <c r="L41" i="11"/>
  <c r="K32" i="6" s="1"/>
  <c r="J32" i="6"/>
  <c r="L40" i="11"/>
  <c r="K31" i="6" s="1"/>
  <c r="J31" i="6"/>
  <c r="L39" i="11"/>
  <c r="K30" i="6" s="1"/>
  <c r="J30" i="6"/>
  <c r="L38" i="11"/>
  <c r="K29" i="6" s="1"/>
  <c r="J29" i="6"/>
  <c r="L37" i="11"/>
  <c r="K28" i="6" s="1"/>
  <c r="J28" i="6"/>
  <c r="L36" i="11"/>
  <c r="J27" i="6"/>
  <c r="J37" i="6"/>
  <c r="L35" i="11"/>
  <c r="K26" i="6" s="1"/>
  <c r="J26" i="6"/>
  <c r="L34" i="11"/>
  <c r="K25" i="6" s="1"/>
  <c r="J25" i="6"/>
  <c r="Q27" i="6"/>
  <c r="L35" i="15"/>
  <c r="R27" i="6" s="1"/>
  <c r="Q28" i="6"/>
  <c r="L36" i="15"/>
  <c r="R28" i="6" s="1"/>
  <c r="Q29" i="6"/>
  <c r="L37" i="15"/>
  <c r="R29" i="6" s="1"/>
  <c r="Q30" i="6"/>
  <c r="L38" i="15"/>
  <c r="R30" i="6" s="1"/>
  <c r="Q31" i="6"/>
  <c r="L39" i="15"/>
  <c r="R31" i="6" s="1"/>
  <c r="Q32" i="6"/>
  <c r="L40" i="15"/>
  <c r="R32" i="6" s="1"/>
  <c r="Q33" i="6"/>
  <c r="L41" i="15"/>
  <c r="R33" i="6" s="1"/>
  <c r="Q34" i="6"/>
  <c r="L42" i="15"/>
  <c r="R34" i="6" s="1"/>
  <c r="Q35" i="6"/>
  <c r="L43" i="15"/>
  <c r="R35" i="6" s="1"/>
  <c r="Q36" i="6"/>
  <c r="L44" i="15"/>
  <c r="R36" i="6" s="1"/>
  <c r="I16" i="15"/>
  <c r="J16" i="15"/>
  <c r="C16" i="15"/>
  <c r="K17" i="11"/>
  <c r="B6" i="6"/>
  <c r="G11" i="6"/>
  <c r="H11" i="6"/>
  <c r="I11" i="6"/>
  <c r="N11" i="6"/>
  <c r="S11" i="6"/>
  <c r="W11" i="6"/>
  <c r="X11" i="6"/>
  <c r="G12" i="6"/>
  <c r="H12" i="6"/>
  <c r="I12" i="6"/>
  <c r="N12" i="6"/>
  <c r="S12" i="6"/>
  <c r="T12" i="6"/>
  <c r="W12" i="6"/>
  <c r="X12" i="6"/>
  <c r="G13" i="6"/>
  <c r="H13" i="6"/>
  <c r="I13" i="6"/>
  <c r="N13" i="6"/>
  <c r="S13" i="6"/>
  <c r="T13" i="6"/>
  <c r="W13" i="6"/>
  <c r="X13" i="6"/>
  <c r="G14" i="6"/>
  <c r="H14" i="6"/>
  <c r="I14" i="6"/>
  <c r="N14" i="6"/>
  <c r="S14" i="6"/>
  <c r="T14" i="6"/>
  <c r="W14" i="6"/>
  <c r="X14" i="6"/>
  <c r="G15" i="6"/>
  <c r="H15" i="6"/>
  <c r="I15" i="6"/>
  <c r="N15" i="6"/>
  <c r="S15" i="6"/>
  <c r="T15" i="6"/>
  <c r="W15" i="6"/>
  <c r="X15" i="6"/>
  <c r="G16" i="6"/>
  <c r="H16" i="6"/>
  <c r="I16" i="6"/>
  <c r="N16" i="6"/>
  <c r="S16" i="6"/>
  <c r="T16" i="6"/>
  <c r="W16" i="6"/>
  <c r="X16" i="6"/>
  <c r="N17" i="6"/>
  <c r="S17" i="6"/>
  <c r="T17" i="6"/>
  <c r="W17" i="6"/>
  <c r="X17" i="6"/>
  <c r="N18" i="6"/>
  <c r="S18" i="6"/>
  <c r="T18" i="6"/>
  <c r="W18" i="6"/>
  <c r="X18" i="6"/>
  <c r="N19" i="6"/>
  <c r="S19" i="6"/>
  <c r="T19" i="6"/>
  <c r="W19" i="6"/>
  <c r="X19" i="6"/>
  <c r="N20" i="6"/>
  <c r="S20" i="6"/>
  <c r="T20" i="6"/>
  <c r="W20" i="6"/>
  <c r="X20" i="6"/>
  <c r="N21" i="6"/>
  <c r="S21" i="6"/>
  <c r="T21" i="6"/>
  <c r="W21" i="6"/>
  <c r="X21" i="6"/>
  <c r="N22" i="6"/>
  <c r="S22" i="6"/>
  <c r="T22" i="6"/>
  <c r="W22" i="6"/>
  <c r="X22" i="6"/>
  <c r="N23" i="6"/>
  <c r="S23" i="6"/>
  <c r="T23" i="6"/>
  <c r="W23" i="6"/>
  <c r="X23" i="6"/>
  <c r="N24" i="6"/>
  <c r="S24" i="6"/>
  <c r="T24" i="6"/>
  <c r="W24" i="6"/>
  <c r="X24" i="6"/>
  <c r="N25" i="6"/>
  <c r="S25" i="6"/>
  <c r="T25" i="6"/>
  <c r="W25" i="6"/>
  <c r="X25" i="6"/>
  <c r="N26" i="6"/>
  <c r="S26" i="6"/>
  <c r="T26" i="6"/>
  <c r="W26" i="6"/>
  <c r="X26" i="6"/>
  <c r="N37" i="6"/>
  <c r="S37" i="6"/>
  <c r="T37" i="6"/>
  <c r="V37" i="6"/>
  <c r="W37" i="6"/>
  <c r="X37" i="6"/>
  <c r="D37" i="6"/>
  <c r="C37" i="6"/>
  <c r="P37" i="6"/>
  <c r="D22" i="6"/>
  <c r="C22" i="6"/>
  <c r="P22" i="6"/>
  <c r="D23" i="6"/>
  <c r="C23" i="6"/>
  <c r="O23" i="6"/>
  <c r="P23" i="6"/>
  <c r="D24" i="6"/>
  <c r="C24" i="6"/>
  <c r="P24" i="6"/>
  <c r="D25" i="6"/>
  <c r="C25" i="6"/>
  <c r="P25" i="6"/>
  <c r="D26" i="6"/>
  <c r="C26" i="6"/>
  <c r="P26" i="6"/>
  <c r="D12" i="6"/>
  <c r="C12" i="6"/>
  <c r="P12" i="6"/>
  <c r="D13" i="6"/>
  <c r="C13" i="6"/>
  <c r="O13" i="6"/>
  <c r="P13" i="6"/>
  <c r="D14" i="6"/>
  <c r="C14" i="6"/>
  <c r="P14" i="6"/>
  <c r="D15" i="6"/>
  <c r="C15" i="6"/>
  <c r="O15" i="6"/>
  <c r="P15" i="6"/>
  <c r="D16" i="6"/>
  <c r="C16" i="6"/>
  <c r="O16" i="6"/>
  <c r="P16" i="6"/>
  <c r="D17" i="6"/>
  <c r="C17" i="6"/>
  <c r="O17" i="6"/>
  <c r="P17" i="6"/>
  <c r="D18" i="6"/>
  <c r="C18" i="6"/>
  <c r="O18" i="6"/>
  <c r="P18" i="6"/>
  <c r="D19" i="6"/>
  <c r="C19" i="6"/>
  <c r="O19" i="6"/>
  <c r="P19" i="6"/>
  <c r="D20" i="6"/>
  <c r="C20" i="6"/>
  <c r="O20" i="6"/>
  <c r="P20" i="6"/>
  <c r="D21" i="6"/>
  <c r="C21" i="6"/>
  <c r="F21" i="6" s="1"/>
  <c r="P21" i="6"/>
  <c r="D11" i="6"/>
  <c r="C11" i="6"/>
  <c r="P11" i="6"/>
  <c r="B6" i="15"/>
  <c r="K46" i="11"/>
  <c r="K33" i="11"/>
  <c r="K32" i="11"/>
  <c r="K31" i="11"/>
  <c r="J22" i="6" s="1"/>
  <c r="K30" i="11"/>
  <c r="J21" i="6" s="1"/>
  <c r="K29" i="11"/>
  <c r="K28" i="11"/>
  <c r="K27" i="11"/>
  <c r="J18" i="6" s="1"/>
  <c r="K26" i="11"/>
  <c r="K25" i="11"/>
  <c r="J16" i="6" s="1"/>
  <c r="K24" i="11"/>
  <c r="L24" i="11" s="1"/>
  <c r="K15" i="6" s="1"/>
  <c r="K23" i="11"/>
  <c r="L23" i="11" s="1"/>
  <c r="K14" i="6" s="1"/>
  <c r="K22" i="11"/>
  <c r="L22" i="11" s="1"/>
  <c r="K21" i="11"/>
  <c r="L21" i="11" s="1"/>
  <c r="K20" i="11"/>
  <c r="L20" i="11" s="1"/>
  <c r="K13" i="6" s="1"/>
  <c r="K19" i="11"/>
  <c r="J12" i="6" s="1"/>
  <c r="K18" i="11"/>
  <c r="J11" i="6" s="1"/>
  <c r="B16" i="15"/>
  <c r="L26" i="11" l="1"/>
  <c r="K17" i="6" s="1"/>
  <c r="J17" i="6"/>
  <c r="L28" i="11"/>
  <c r="K19" i="6" s="1"/>
  <c r="J19" i="6"/>
  <c r="L29" i="11"/>
  <c r="K20" i="6" s="1"/>
  <c r="J20" i="6"/>
  <c r="L32" i="11"/>
  <c r="K23" i="6" s="1"/>
  <c r="J23" i="6"/>
  <c r="L33" i="11"/>
  <c r="K24" i="6" s="1"/>
  <c r="J24" i="6"/>
  <c r="K27" i="6"/>
  <c r="K37" i="6"/>
  <c r="L46" i="11"/>
  <c r="Q14" i="6"/>
  <c r="O14" i="6"/>
  <c r="L25" i="11"/>
  <c r="K16" i="6" s="1"/>
  <c r="L19" i="11"/>
  <c r="K12" i="6" s="1"/>
  <c r="J14" i="6"/>
  <c r="L24" i="15"/>
  <c r="R16" i="6" s="1"/>
  <c r="L18" i="11"/>
  <c r="K11" i="6" s="1"/>
  <c r="F15" i="6"/>
  <c r="E15" i="6"/>
  <c r="E20" i="6"/>
  <c r="F20" i="6"/>
  <c r="F17" i="6"/>
  <c r="E17" i="6"/>
  <c r="F19" i="6"/>
  <c r="E19" i="6"/>
  <c r="E14" i="6"/>
  <c r="F14" i="6"/>
  <c r="F18" i="6"/>
  <c r="E18" i="6"/>
  <c r="F16" i="6"/>
  <c r="E16" i="6"/>
  <c r="L30" i="11"/>
  <c r="K21" i="6" s="1"/>
  <c r="L28" i="15"/>
  <c r="R20" i="6" s="1"/>
  <c r="L23" i="15"/>
  <c r="R15" i="6" s="1"/>
  <c r="L17" i="15"/>
  <c r="R11" i="6" s="1"/>
  <c r="L29" i="15"/>
  <c r="R21" i="6" s="1"/>
  <c r="L20" i="15"/>
  <c r="Q13" i="6"/>
  <c r="Q12" i="6"/>
  <c r="L34" i="15"/>
  <c r="R26" i="6" s="1"/>
  <c r="L33" i="15"/>
  <c r="R25" i="6" s="1"/>
  <c r="Q24" i="6"/>
  <c r="L30" i="15"/>
  <c r="R22" i="6" s="1"/>
  <c r="K45" i="15"/>
  <c r="Q37" i="6" s="1"/>
  <c r="L27" i="11"/>
  <c r="K18" i="6" s="1"/>
  <c r="L31" i="11"/>
  <c r="K22" i="6" s="1"/>
  <c r="O21" i="6"/>
  <c r="E11" i="6"/>
  <c r="F11" i="6"/>
  <c r="F13" i="6"/>
  <c r="E13" i="6"/>
  <c r="E12" i="6"/>
  <c r="F12" i="6"/>
  <c r="F26" i="6"/>
  <c r="E26" i="6"/>
  <c r="F25" i="6"/>
  <c r="E25" i="6"/>
  <c r="F24" i="6"/>
  <c r="E24" i="6"/>
  <c r="E23" i="6"/>
  <c r="F23" i="6"/>
  <c r="E22" i="6"/>
  <c r="F22" i="6"/>
  <c r="F37" i="6"/>
  <c r="E37" i="6"/>
  <c r="Q15" i="6"/>
  <c r="K16" i="15"/>
  <c r="O24" i="6"/>
  <c r="L17" i="11"/>
  <c r="O11" i="6"/>
  <c r="E21" i="6"/>
  <c r="O25" i="6"/>
  <c r="O26" i="6"/>
  <c r="O22" i="6"/>
  <c r="O12" i="6"/>
  <c r="J13" i="6"/>
  <c r="O37" i="6"/>
  <c r="J15" i="6"/>
  <c r="Q20" i="6" l="1"/>
  <c r="L22" i="15"/>
  <c r="R14" i="6" s="1"/>
  <c r="Q16" i="6"/>
  <c r="Q25" i="6"/>
  <c r="L45" i="15"/>
  <c r="R37" i="6" s="1"/>
  <c r="Q26" i="6"/>
  <c r="Q22" i="6"/>
  <c r="L18" i="15"/>
  <c r="R12" i="6" s="1"/>
  <c r="Q11" i="6"/>
  <c r="L32" i="15"/>
  <c r="R24" i="6" s="1"/>
  <c r="L19" i="15"/>
  <c r="R13" i="6" s="1"/>
  <c r="Q21" i="6"/>
  <c r="L21" i="15"/>
  <c r="L26" i="15"/>
  <c r="R18" i="6" s="1"/>
  <c r="Q18" i="6"/>
  <c r="Q17" i="6"/>
  <c r="L25" i="15"/>
  <c r="R17" i="6" s="1"/>
  <c r="Q19" i="6"/>
  <c r="L27" i="15"/>
  <c r="R19" i="6" s="1"/>
  <c r="L16" i="15"/>
  <c r="Q23" i="6"/>
  <c r="L31" i="15"/>
  <c r="R23" i="6" s="1"/>
</calcChain>
</file>

<file path=xl/sharedStrings.xml><?xml version="1.0" encoding="utf-8"?>
<sst xmlns="http://schemas.openxmlformats.org/spreadsheetml/2006/main" count="612" uniqueCount="192">
  <si>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</si>
  <si>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</si>
  <si>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</si>
  <si>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</si>
  <si>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 xml:space="preserve">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r>
  </si>
  <si>
    <r>
      <t xml:space="preserve">Entorno socio ambiental: </t>
    </r>
    <r>
      <rPr>
        <i/>
        <sz val="12"/>
        <rFont val="Garamond"/>
        <family val="1"/>
      </rPr>
      <t>Si aplican</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</si>
  <si>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</si>
  <si>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</si>
  <si>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</si>
  <si>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</si>
  <si>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</si>
  <si>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</si>
  <si>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</si>
  <si>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</si>
  <si>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</si>
  <si>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</si>
  <si>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</si>
  <si>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</si>
  <si>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</si>
  <si>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</si>
  <si>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</si>
  <si>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</si>
  <si>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</si>
  <si>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</si>
  <si>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</si>
  <si>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</si>
  <si>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</si>
  <si>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</si>
  <si>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</si>
  <si>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Apertura de procesos sin disponibilidad  presupuestal</t>
  </si>
  <si>
    <t>SELECCIÓN</t>
  </si>
  <si>
    <t>Inadecuada evaluación de las ofertas y/o verificación de requisitos habilitantes</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</si>
  <si>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</si>
  <si>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</si>
  <si>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</si>
  <si>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</si>
  <si>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</si>
  <si>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</si>
  <si>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</si>
  <si>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</si>
  <si>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</si>
  <si>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</si>
  <si>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</si>
  <si>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</si>
  <si>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</si>
  <si>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</si>
  <si>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</si>
  <si>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</si>
  <si>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</si>
  <si>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</si>
  <si>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</si>
  <si>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</si>
  <si>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</si>
  <si>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Imposición de nuevos tributos</t>
  </si>
  <si>
    <t>Regulatorios</t>
  </si>
  <si>
    <t>Variación de tasas o tarifas</t>
  </si>
  <si>
    <t>Financieros</t>
  </si>
  <si>
    <t>Estatal</t>
  </si>
  <si>
    <t>Especifico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</si>
  <si>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</si>
  <si>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</si>
  <si>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</si>
  <si>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</si>
  <si>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</si>
  <si>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</si>
  <si>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</si>
  <si>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</si>
  <si>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</si>
  <si>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</si>
  <si>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</si>
  <si>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</si>
  <si>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</si>
  <si>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</si>
  <si>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</si>
  <si>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</si>
  <si>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</si>
  <si>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</si>
  <si>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</si>
  <si>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Selección adversa</t>
  </si>
  <si>
    <t>1. Selecciónar un contratista que no esté en capacidad de cumplir con el objeto del contrato.
2. Selección adversa</t>
  </si>
  <si>
    <t>1. Selecciónar un contratista que no esté en capacidad de cumplir con el objeto del contrato.</t>
  </si>
  <si>
    <t>1. Demoras en el proceso de contratacion.
2.  Selecciónar un contratista que no esté en capacidad de cumplir con el objeto del contrato.</t>
  </si>
  <si>
    <t xml:space="preserve">1. Pérdida de Tiempo por no iniciar el contrato de forma oportuna 
</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</si>
  <si>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</si>
  <si>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</si>
  <si>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 xml:space="preserve">1. Variación presupuestal que afecte la capacidad de adquisición de bienes y servicios </t>
  </si>
  <si>
    <t>1. Variación presupuestal que afecte la capacidad de adquisición de bienes y servicios 
2. Desfase presupuestal
3. reclamaciones de rompimiento del equilibrio económico por parte del contratista.</t>
  </si>
  <si>
    <t>1. Incumplimiento precontractual.</t>
  </si>
  <si>
    <t>1.Insolvencia economica del contratista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</si>
  <si>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</si>
  <si>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</si>
  <si>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</si>
  <si>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</si>
  <si>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</si>
  <si>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</si>
  <si>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</si>
  <si>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</si>
  <si>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</si>
  <si>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</si>
  <si>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</si>
  <si>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</si>
  <si>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</si>
  <si>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</si>
  <si>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</si>
  <si>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</si>
  <si>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</si>
  <si>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</si>
  <si>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</si>
  <si>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</si>
  <si>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</si>
  <si>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</si>
  <si>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</si>
  <si>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</si>
  <si>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</si>
  <si>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</si>
  <si>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</si>
  <si>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</si>
  <si>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</si>
  <si>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</si>
  <si>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</si>
  <si>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</si>
  <si>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</si>
  <si>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</si>
  <si>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</si>
  <si>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</si>
  <si>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</si>
  <si>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</si>
  <si>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</si>
  <si>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</si>
  <si>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</si>
  <si>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</si>
  <si>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</si>
  <si>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</si>
  <si>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</si>
  <si>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</si>
  <si>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</si>
  <si>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</si>
  <si>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SI</t>
  </si>
  <si>
    <t>SEGUIMIENTO AL PROCESO</t>
  </si>
  <si>
    <t>UNICA VEZ</t>
  </si>
  <si>
    <t>Revisión exhaustiva en el proceso de estudio de mercado siguiendo los lineamientos de Colombia Compra Eficiente</t>
  </si>
  <si>
    <t>Utilización del MAE y revisión del proceso</t>
  </si>
  <si>
    <t>NO</t>
  </si>
  <si>
    <t>Utilizar los lineamientos de Colombia Compra Eficiente y utilizar como referencia procesos similares</t>
  </si>
  <si>
    <t>Revisiones constantes por parte del área de planeación de la entidad tomando como referencia procesos similares</t>
  </si>
  <si>
    <t>Revision de procesos</t>
  </si>
  <si>
    <t>Efectuar verificaciones a los documentos y propuestas presentadas, con el apoyo de los profesionales del área y el equipo jurídico</t>
  </si>
  <si>
    <t>Cronograma de trabajo y definición de funciones para los involucrados</t>
  </si>
  <si>
    <t>Utilizar la metodología de Colombia Compra Eficiente y dar cumplimiento a la normatividad vigente.</t>
  </si>
  <si>
    <t>verificacion del marco regulatorio del contrato a suscribir y revisión del proceso</t>
  </si>
  <si>
    <t xml:space="preserve"> Incluir declaraciones y garantías del contratista y establecer sistemas de acreditación </t>
  </si>
  <si>
    <t xml:space="preserve">Exigencia de garantias y establecer sistemas de acreditación </t>
  </si>
  <si>
    <t>SUPERVISIÓN, APOYO A LA SUPERVISIÓN Y CONTRATISTA</t>
  </si>
  <si>
    <t>Dar trámite eficiente y oportuno de las PQRS presentadas por terceros</t>
  </si>
  <si>
    <t>Sostenimiento de la oferta ecónomica</t>
  </si>
  <si>
    <t>Plan de trabajo y revisar procesos</t>
  </si>
  <si>
    <t>Cumplimiento de los apartados del E.P. y Verificación por parte del apoyo a la supervisión de cada uno de los item solicitados e ingresados a almacén, así como de su respectiva entrega</t>
  </si>
  <si>
    <t>hacer pruebas e inspecciones de los bienes</t>
  </si>
  <si>
    <t>MUESTREO ALEATORIO DE CALIDAD</t>
  </si>
  <si>
    <t xml:space="preserve">Efectuar revisiones en cada una de las etapas de elaboración de los Estudios Previos, Estudios de Sector, Pliegos de condiciones del proceso de contratación para evitar la ocurrencia del evento. </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</si>
  <si>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</si>
  <si>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</si>
  <si>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</si>
  <si>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</si>
  <si>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</si>
  <si>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</si>
  <si>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</si>
  <si>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</si>
  <si>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</si>
  <si>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</si>
  <si>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</si>
  <si>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</si>
  <si>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</si>
  <si>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50-50</t>
  </si>
  <si>
    <t xml:space="preserve">Categoria </t>
  </si>
  <si>
    <r>
      <rPr>
        <b/>
        <u/>
        <sz val="12"/>
        <rFont val="Garamond"/>
        <family val="1"/>
      </rPr>
      <t>Partícipes del Proceso de Contratación:</t>
    </r>
    <r>
      <rPr>
        <b/>
        <sz val="12"/>
        <rFont val="Garamond"/>
        <family val="1"/>
      </rPr>
      <t xml:space="preserve"> 
</t>
    </r>
    <r>
      <rPr>
        <sz val="12"/>
        <rFont val="Garamond"/>
        <family val="1"/>
      </rPr>
      <t xml:space="preserve">Alcaldía Local de Rafael Uribe Uribe,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t>
    </r>
  </si>
  <si>
    <r>
      <t xml:space="preserve">Ciudadanía que se beneficia del Proceso de Contratación: 
</t>
    </r>
    <r>
      <rPr>
        <sz val="12"/>
        <rFont val="Garamond"/>
        <family val="1"/>
      </rPr>
      <t xml:space="preserve">Comunidad en general de la localidad de Rafael Uribe Uribe.  </t>
    </r>
  </si>
  <si>
    <r>
      <t xml:space="preserve">Factores ambientales: 
</t>
    </r>
    <r>
      <rPr>
        <sz val="12"/>
        <rFont val="Garamond"/>
        <family val="1"/>
      </rPr>
      <t xml:space="preserve">El Fondo de Desarrollo Local de Rafael Uribe Uribe como Entidad Distrital cumple la normatividad ambiental aplicable dentro de los cuales se encuentra Decreto 456 de 2008 “Por el cual se reforma el Plan de Gestión Ambiental del Distrito Capital y se dictan otras disposiciones"; Decreto 815 de 2017 “Por medio del cual se establecen los lineamientos para la formulación e implementación de los instrumentos operativos de planeación ambiental del Distrito PACA, PAL y PIGA, y se dictan otras disposiciones"; Resolución No. 00242 de 2014 “Por la cual se adoptan los lineamientos para la formulación, concertación, implementación, evaluación, control y seguimiento del Plan Institucional de Gestión Ambiental –PIGA”; Acuerdo 19 de 1996 y Acuerdo 248 de 2006 “Por el cual se adopta el Estatuto General de Protección Ambiental del Distrito Capital de Santa Fe de Bogotá y se dictan normas básicas necesarias para garantizar la preservación y defensa del patrimonio ecológico, los recursos naturales y el medio ambiente” y para lo cual dentro de estos lineamientos se encuentra el cumplimiento al Programa de Consumo Sostenible mediante el Acuerdo 450 de 2013 “Por medio del cual se establecen los lineamientos del programa distrital de compras verdes y se dictan otras disposiciones”. El cual se establecen los lineamientos para la formulación del programa distrital de Compras Verdes para la ciudad de Bogotá D.C.”. Así mismo, nos regimos por la Guía Conceptual y Metodológica de Compras Públicas Sostenibles del Ministerio de Ambiente y Desarrollo Sostenible, así como, por la Guía de Contratación Sostenible de la Secretaría Distrital de Gobierno. (Ver Estudio Previo)
</t>
    </r>
  </si>
  <si>
    <r>
      <t xml:space="preserve">Normativa aplicable al objeto del Proceso de Contratación:
</t>
    </r>
    <r>
      <rPr>
        <sz val="12"/>
        <rFont val="Garamond"/>
        <family val="1"/>
      </rPr>
      <t xml:space="preserve">• Constitución Política de 1991. 
• Plan de Desarrollo Económico, Social, Ambiental y de Obras Públicas para Bogotá D.C. 2020 – 2024, ACUERDO No. 761 DE 2020, titulado “UN NUEVO CONTRATO SOCIAL Y AMBIENTAL PARA LA BOGOTÁ DEL SIGLO XXI” 
- Acuerdo 005 del 2020 mediante el cual se adoptó el Plan de Desarrollo económico, social, ambiental y de obras públicas para la localidad de Rafael Uribe Uribe  2021-2024 </t>
    </r>
    <r>
      <rPr>
        <b/>
        <sz val="12"/>
        <rFont val="Garamond"/>
        <family val="1"/>
      </rPr>
      <t xml:space="preserve">
- </t>
    </r>
    <r>
      <rPr>
        <sz val="12"/>
        <rFont val="Garamond"/>
        <family val="1"/>
      </rPr>
      <t xml:space="preserve">Decreto Ley 1421 de 1993,
- Decreto 539 de 2006  
- Decreto 101 de 2010 y el manual de funciones y requisitos está determinado por la Resolución 313 del 17 de marzo de 2006 de la Secretaría de Gobierno y demás normas concordantes. </t>
    </r>
    <r>
      <rPr>
        <b/>
        <sz val="12"/>
        <rFont val="Garamond"/>
        <family val="1"/>
      </rPr>
      <t xml:space="preserve">
</t>
    </r>
  </si>
  <si>
    <r>
      <t xml:space="preserve">Condiciones políticas: </t>
    </r>
    <r>
      <rPr>
        <i/>
        <sz val="12"/>
        <rFont val="Garamond"/>
        <family val="1"/>
      </rPr>
      <t xml:space="preserve">
La constitución política de Colombia, en su artículo 2 decreta que entre los fines del Estado esta, “facilitar la participación de todos en las decisiones que los afectan y en la vida económica, política, administrativa y cultural de la nación”. Igualmente, en sus artículos 40 y 103, se adopta la democracia participativa y se establece que todo ciudadano tiene derecho a participar en la conformación, ejercicio y control del poder político a través de los diferentes mecanismos de participación, como son: el voto, el plebiscito, el referendo, la consulta popular, el cabildo abierto, la iniciativa legislativa y la revocatoria del mandato. 
En desarrollo de lo anterior, el artículo 4 del Decreto Distrital 768 de 2019 "por medio del cual se reglamenta el Acuerdo 740 de 2019 y se dictan otras disposiciones", dispone que "la Alcaldía Local es la responsable de formular, ejecutar y hacer seguimiento a los proyectos de inversión en el marco del Plan de Desarrollo Local con cargo a los recursos del respectivo Fondo de Desarrollo Local, a través de la elaboración y ejecución del presupuesto, la gestión de proyectos de inversión y procesos contractuales, así como la ordenación de gastos y pagos, y la administración de bienes de propiedad del Fondo".  Además, la ley 1757 de 2015 “Por la cual se dictan normas para el ejercicio del derecho fundamental de reunión y se dictan otras disposiciones”, que en su artículo 88 dispone la “Promoción de la participación ciudadana en las administraciones departamentales, municipales y distritales” Y que en su artículo 102 define los derechos de los ciudadanos en la participación ciudadana. 
Que el Decreto 503 de 2011, “Por el cual se adopta la Política Publica de participación incidente para el Distrito Capital”, establece en su objetivo “Promover, concertar y fortalecer los procesos de construcción democrática de lo público, creando las condiciones que permitan reconocer y garantizar el derecho a la participación incidente de la ciudadanía y sus organizaciones en los procesos de formulación, decisión, ejecución, seguimiento, evaluación y control social de las políticas públicas, Plan Distrital de Desarrollo, Planes Locales de Desarrollo y Plan de Ordenamiento Territorial”. 
A su vez con la conformidad de la Ley 489 de 1998 los acuerdos distritales 257 de 2006 y 637 de 2016, el Decreto Nacional 1499 de 2017, en la circular 0673 de 2020 aducen que “en el 2024 el sector gobierno tiene la misión de velar por la gobernabilidad distrital y local, por la generación de espacio y procesos sostenibles de participación de los ciudadanos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y añadiendo que la Secretaria Distrital de Gobierno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De conformidad con el Artículo 15 del Acuerdo Distrital 637 de 2016 el cual modifica el artículo 52 del Acuerdo Distrital 257 de 2006, que a su tenor literal nos indica “La Secretaría Distrital de Gobierno es un organismo del Sector Central con autonomía administrativa y financiera que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Es así que la Alcaldía Local tiene como misión “ser una dependencia de la Secretaría Distrital de Gobierno responsable de apoyar la ejecución de las competencias asignadas a los Alcaldes o Alcaldesas Locales. En este sentido, deberán coordinar la acción del Distrito en las localidades y participar en la definición de las políticas de promoción y gestión del desarrollo de su territorio. Asimismo, fomentar la organización de las comunidades, la participación ciudadana en los procesos de la gestión pública, la promoción de la convivencia y la resolución de conflictos.”.  
Dentro de las funciones básicas de la Secretaría Distrital de Gobierno se encuentran las de Liderar, orientar y coordinar la formulación de políticas, planes y programas encaminados a garantizar la participación de los habitantes en las decisiones que les afecten y en el control social a la gestión pública en el marco del Sistema Distrital de Participación. 
Que el Plan de Desarrollo Económico, Social, Ambiental y de Obras Públicas para Bogotá D.C. 2020 - 2024 “UN NUEVO CONTRATO SOCIAL Y AMBIENTAL PARA LA BOGOTÁ DEL SIGLO XXI,” como política pública referente de las acciones de la Administración Distrital en el cuatrienio que comprende desde junio de 2020 hasta junio de 2024, en su Propósito 5. Construir Bogotá-región con gobierno abierto, transparente y ciudadanía consciente.
Dentro de la estructura organizacional de la Secretaría Distrital de Gobierno se encuentra, la Alcaldía Local de Tunjuelito, que tiene, entre otras, como funciones, Coordinar la acción administrativa del Distrito en la localidad y Garantizar el desarrollo armónico e integrado de la localidad. Que en el Acuerdo 740 de 2019 “Por el cual se dictan normas en relación con la organización y el funcionamiento de las localidades de Bogotá, D.C.” se define en el numeral 1) del literal a) del artículo 7° que es misión de la Alcaldía “Promover la organización social y estimular la participación de los ciudadanos y organizaciones en los procesos de gestión pública local”. 
Sumado a esto, el artículo 8 del Acuerdo Distrital 740 de 2019 determina “En cada una de las localidades habrá un Fondo de Desarrollo Local con personería jurídica y patrimonio propio. Con cargo a los recursos del Fondo se financiarán las inversiones priorizadas en el Plan de Desarrollo Local, en concordancia con el Plan Distrital de Desarrollo y el Plan de Ordenamiento Territorial. La denominación de los Fondos se acompañará del nombre de la respectiva localidad”. La denominación de estos fondos se acompañará del nombre de la respectiva localidad, siendo para este caso el fondo de desarrollo local de Tunjuelito. Que, además, de acuerdo con el primer parágrafo del artículo 1° del Decreto 168 de 2021 “La Secretaría Distrital de Gobierno, expedirá los lineamientos para la contratación y ejecución presupuestal con cargo a los Fondos de Desarrollo Local sin perjuicio de las funciones delegadas en materia contractual y de ordenación de gasto, que se encuentran asignadas en los/las alcaldes/as locales.” 
La Alcaldía Local de Rafale Uribe Uribe se encuentra dentro de la estructura organizacional de la Secretaria Distrital de Gobierno y, según lo establecido del decreto 411 del 30 de septiembre de 2016, entre sus principales funciones se encuentran: promover la organización social y estimular la participación ciudadana en los procesos de la gestión pública local en el marco de las orientaciones distritales en la materia y desarrollar los procesos asociados a la formulación, ejecución y seguimiento de los proyectos de inversión con cargo a los recursos de los fondos de desarrollo local, cuando la delegación de la facultad de la ejecución del gasto recaiga en el alcalde local. 
Con respecto a lo anterior el Plan de Desarrollo Distrital 2020-2024 “un nuevo contrato social y ambiental para la Bogotá del siglo XXI” aprobado por el Concejo de Bogotá mediante el Acuerdo 761 de 2020 el cual dentro de sus principios establece “la vocación de servicio y liderazgo público, la ética, la transparencia y rendición de cuentas, la inteligencia y acción colectiva, la corresponsabilidad, la interdependencia e integración, son los principios que guiarán el ejercicio del servicio público del gobierno Distrital y los principios que caracterizarán la relación público-privada y el quehacer de cada uno de las entidades que conforman la administración distrital”, esto suscita la necesidad de promover prácticas que incentiven la participación y el fortalecimiento de las alcaldías locales para recuperar la confianza de la ciudadanía sobre su gestión, mediante actividades que propendan por la transparencia, integridad y lucha contra la corrupción, fomento de la participación ciudadana, fortalecimiento del enfoque de Gobierno Abierto, el control ciudadano y la gobernanza local, así como la implementación de medidas necesarias en la modernización institucional. 
De acuerdo a lo expuesto anteriormente, y en cumplimiento al Acuerdo 380 de 2009 del Concejo de Bogotá, que establece, que la administración distrital, así como la local, presentará en el mes de marzo de cada año un informe de rendición de cuentas de la gestión contractual y administrativa a la ciudadanía en general; la Alcaldía Local de dentro de su Plan de Desarrollo Local “Un nuevo contrato social y ambiental para Tunjuelito” Acuerdo Local No. 005 de 2020, en su propósito 5 “construir Bogotá- región con gobierno abierto, trasparente y ciudadanía consistente.
De conformidad con el artículo 12 del Acuerdo Distrital 637 de 2016 el cual modifica el artículo 49 del acuerdo distrital 257 de 2006: “el sector gobierno tiene la misión de velar por la gobernabilidad distrital y local por la generación de espacios y procesos sostenibles de participación de los ciudadanos y ciudadanas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al Distrito Capital”. 
Es así que la Secretaria distrital de Gobierno tiene por objeto: “orientar y liderar la formulación y seguimiento de las políticas encaminadas al fortalecimiento de la gobernabilidad democrática en el ámbito distrital y local mediante la garantía de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Dentro de las funciones básicas de la Secretaría Distrital de Gobierno, Decreto 411 de 2016 faculta en su artículo 5, literal b y e, a las alcaldías locales a: “promover la organización social y estimular la participación ciudadana en los procesos de la gestión pública local en el marco de las orientaciones distritales en la materia” y “promover los procesos y canales de interlocución entre la administración central y las juntas administradoras locales.  
Es responsabilidad de la Alcaldía Local promover la organización social y estimular la participación de los ciudadanos y organizaciones en los procesos de gestión pública local, que al tenor de lo dispuesto en el artículo 78 de la Ley 1474 de 2011, tienen la obligación de "...desarrollar su gestión acorde con los principios de democracia participativa y democratización de la gestión pública. Para ello podrán realizar todas las acciones necesarias con el objeto de involucrar a los ciudadanos y organizaciones de la sociedad civil en la formulación, ejecución, control y evaluación de la gestión pública". 
</t>
    </r>
  </si>
  <si>
    <r>
      <t xml:space="preserve">Experiencia propia y de otras Entidades Estatales en Procesos de Contratación del mismo tipo.
</t>
    </r>
    <r>
      <rPr>
        <sz val="12"/>
        <rFont val="Garamond"/>
        <family val="1"/>
      </rPr>
      <t>Consultando la plataforma de análisis de demanda se evidencia, en relación al antecedente de contratación de servicios identificados con código UNSPSC y descripción 80141607 Gestión de Eventos, 90101603 Servicio de Cáterin, 80111623 Servicios temporales de compra y logística, 81141601 Logística, 82101502 Publicidad en afiches</t>
    </r>
  </si>
  <si>
    <t>1. Sobrecostos o ineficiencia económica del proyecto
2. Pérdidas económica para el contratista o para el FDLRUU
3. Necesidade de iniciar un nuevo proceso</t>
  </si>
  <si>
    <t>Capcitaciones al personal de FDLRUU en la elaboracion de los documentos precontractuales.</t>
  </si>
  <si>
    <t>PROFESIONALES DEL ÁREA DE GESTIÓN DEL DESARROLLO LOCAL DE RAFAEL URIBE URIBE (PLANEACIÓN)</t>
  </si>
  <si>
    <t>PROFESIONALES DEL ÁREA DE GESTIÓN DEL DESARROLLO LOCAL DE RAFAEL URIBE URIBE (PLANEACIÓN Y CONTRATACIÓN)</t>
  </si>
  <si>
    <t>PROFESIONALES DEL ÁREA DE GESTIÓN DEL DESARROLLO LOCAL DE RAFAEL URIBE URIBE (CONTRATACIÓN)</t>
  </si>
  <si>
    <t>Elaboró:
 Maribel Neusa Sotelo: Contratista –  Planeación - Área gestión del desarrollo local</t>
  </si>
  <si>
    <r>
      <t xml:space="preserve">Condiciones geográficas y de acceso del lugar en el cual se debe cumplir el objeto del Proceso de Contratación: </t>
    </r>
    <r>
      <rPr>
        <sz val="12"/>
        <rFont val="Garamond"/>
        <family val="1"/>
      </rPr>
      <t>En la Alcadia Local de Rafael Uribe Uribe.</t>
    </r>
  </si>
  <si>
    <r>
      <t xml:space="preserve">Sector del objeto del Proceso de Contratación y su mercado: </t>
    </r>
    <r>
      <rPr>
        <sz val="12"/>
        <rFont val="Garamond"/>
        <family val="1"/>
      </rPr>
      <t>Todos los sectores de la localida</t>
    </r>
    <r>
      <rPr>
        <b/>
        <sz val="12"/>
        <rFont val="Garamond"/>
        <family val="1"/>
      </rPr>
      <t xml:space="preserve">
</t>
    </r>
    <r>
      <rPr>
        <sz val="12"/>
        <rFont val="Garamond"/>
        <family val="1"/>
      </rPr>
      <t>Suministro de bienes y elementos de papeleria y refrigerios</t>
    </r>
  </si>
  <si>
    <t>Objeto del Proceso de Contratación:  CONTRATAR LA PRESTACION DE SERVICIOS DE APOYO LOGÍSTICO PARA EL DESARROLLO DE LOS DIALOGOS CIUDADANOS Y LA IMPLEMENTACIÓN DE LOS PRESUPUESTOS PARTICIPATIVOS DE LA VIGENCIA 2025 EN LA LOCALIDAD DE RAFAEL URIBE URIBE.</t>
  </si>
  <si>
    <r>
      <t>Suficiencia del presupuesto oficial del Proceso de Contratación:</t>
    </r>
    <r>
      <rPr>
        <sz val="12"/>
        <rFont val="Garamond"/>
        <family val="1"/>
      </rPr>
      <t xml:space="preserve"> XXXXXXXXXXX</t>
    </r>
  </si>
  <si>
    <t>Objeto: CONTRATAR LA PRESTACION DE SERVICIOS DE APOYO LOGÍSTICO PARA EL DESARROLLO DE LOS PRESUPUESTOS PARTICIPATIVOS Y LA IMPLEMENTACIÓN DEL FORO EDUCATIVO DE LA VIGENCIA 2025 EN LA LOCALIDAD DE RAFAEL URIBE URIBE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</si>
</sst>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32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9" xfId="0" applyFont="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7" xfId="0" applyFont="1" applyFill="1" applyBorder="1" applyAlignment="1">
      <alignment horizontal="center" vertical="center" textRotation="90" wrapText="1"/>
    </xf>
    <xf numFmtId="0" fontId="12" fillId="4" borderId="28"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0"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41" xfId="0" applyFont="1" applyBorder="1"/>
    <xf numFmtId="0" fontId="7" fillId="0" borderId="41"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9" xfId="0" applyFont="1" applyFill="1" applyBorder="1" applyAlignment="1">
      <alignment vertical="center" wrapText="1"/>
    </xf>
    <xf numFmtId="0" fontId="15" fillId="2" borderId="24" xfId="0" applyFont="1" applyFill="1" applyBorder="1" applyAlignment="1">
      <alignment horizontal="center" vertical="center" wrapText="1"/>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3"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18" fillId="2" borderId="20" xfId="0" applyFont="1" applyFill="1" applyBorder="1" applyAlignment="1">
      <alignment vertical="center" wrapText="1"/>
    </xf>
    <xf numFmtId="0" fontId="21" fillId="0" borderId="24"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21" fillId="0" borderId="31"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3"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5" xfId="0" applyFont="1" applyBorder="1" applyAlignment="1">
      <alignment horizontal="center" vertical="center" wrapText="1"/>
    </xf>
    <xf numFmtId="0" fontId="21" fillId="0" borderId="36" xfId="0" applyFont="1" applyBorder="1"/>
    <xf numFmtId="0" fontId="21" fillId="0" borderId="37" xfId="0" applyFont="1" applyBorder="1"/>
    <xf numFmtId="0" fontId="21" fillId="0" borderId="38"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8" fillId="0" borderId="66" xfId="0" applyFont="1" applyBorder="1" applyAlignment="1">
      <alignment horizontal="left" vertical="center" wrapText="1"/>
    </xf>
    <xf numFmtId="0" fontId="21" fillId="0" borderId="45"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45" xfId="0" applyFont="1" applyBorder="1" applyAlignment="1">
      <alignment horizontal="center" vertical="center"/>
    </xf>
    <xf numFmtId="17" fontId="25" fillId="0" borderId="31" xfId="0" applyNumberFormat="1" applyFont="1" applyBorder="1" applyAlignment="1">
      <alignment horizontal="center" vertical="center" wrapText="1"/>
    </xf>
    <xf numFmtId="17" fontId="7" fillId="0" borderId="31" xfId="0" applyNumberFormat="1"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4" xfId="0" applyFont="1" applyBorder="1" applyAlignment="1">
      <alignment vertical="center"/>
    </xf>
    <xf numFmtId="0" fontId="17" fillId="0" borderId="6"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5" fillId="0" borderId="29" xfId="0" applyFont="1" applyBorder="1" applyAlignment="1">
      <alignment vertical="center" wrapText="1"/>
    </xf>
    <xf numFmtId="0" fontId="15" fillId="0" borderId="24" xfId="0" applyFont="1" applyBorder="1" applyAlignment="1">
      <alignment horizontal="center" vertical="center" wrapText="1"/>
    </xf>
    <xf numFmtId="0" fontId="17" fillId="0" borderId="21" xfId="0" applyFont="1" applyBorder="1" applyAlignment="1">
      <alignment vertical="center"/>
    </xf>
    <xf numFmtId="0" fontId="17" fillId="0" borderId="22" xfId="0" applyFont="1" applyBorder="1" applyAlignment="1">
      <alignment vertical="center"/>
    </xf>
    <xf numFmtId="0" fontId="21" fillId="0" borderId="14" xfId="0" applyFont="1" applyBorder="1" applyAlignment="1">
      <alignment vertical="center"/>
    </xf>
    <xf numFmtId="0" fontId="17" fillId="0" borderId="23" xfId="0" applyFont="1" applyBorder="1" applyAlignment="1">
      <alignment vertical="center"/>
    </xf>
    <xf numFmtId="0" fontId="8" fillId="0" borderId="0" xfId="0" applyFont="1" applyAlignment="1">
      <alignment horizontal="left" vertical="center" wrapText="1"/>
    </xf>
    <xf numFmtId="0" fontId="15" fillId="0" borderId="32"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3" xfId="0" applyFont="1" applyBorder="1" applyAlignment="1">
      <alignment horizontal="left" vertical="top" wrapText="1"/>
    </xf>
    <xf numFmtId="0" fontId="15" fillId="0" borderId="9" xfId="0" applyFont="1" applyBorder="1" applyAlignment="1">
      <alignment horizontal="left" vertical="top" wrapText="1"/>
    </xf>
    <xf numFmtId="0" fontId="15" fillId="0" borderId="35" xfId="0" applyFont="1" applyBorder="1" applyAlignment="1">
      <alignment horizontal="left" vertical="top" wrapText="1"/>
    </xf>
    <xf numFmtId="0" fontId="5" fillId="0" borderId="3"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20" fillId="0" borderId="32"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5" xfId="0" applyFont="1" applyBorder="1" applyAlignment="1">
      <alignment horizontal="left" vertical="center" wrapText="1"/>
    </xf>
    <xf numFmtId="0" fontId="18" fillId="0" borderId="44" xfId="0" applyFont="1" applyBorder="1" applyAlignment="1">
      <alignment horizontal="left" vertical="center" wrapText="1"/>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61" xfId="0" applyFont="1" applyBorder="1" applyAlignment="1">
      <alignment horizontal="center" vertical="center"/>
    </xf>
    <xf numFmtId="0" fontId="13" fillId="0" borderId="0" xfId="0" applyFont="1" applyAlignment="1">
      <alignment horizontal="center" vertical="center"/>
    </xf>
    <xf numFmtId="0" fontId="13" fillId="0" borderId="60" xfId="0" applyFont="1" applyBorder="1" applyAlignment="1">
      <alignment horizontal="center" vertical="center"/>
    </xf>
    <xf numFmtId="0" fontId="13" fillId="0" borderId="56" xfId="0" applyFont="1" applyBorder="1" applyAlignment="1">
      <alignment horizontal="center" vertical="center"/>
    </xf>
    <xf numFmtId="0" fontId="13" fillId="0" borderId="49" xfId="0" applyFont="1" applyBorder="1" applyAlignment="1">
      <alignment horizontal="center" vertical="center"/>
    </xf>
    <xf numFmtId="0" fontId="13" fillId="0" borderId="57" xfId="0" applyFont="1" applyBorder="1" applyAlignment="1">
      <alignment horizontal="center" vertical="center"/>
    </xf>
    <xf numFmtId="0" fontId="18" fillId="0" borderId="45" xfId="0" applyFont="1" applyBorder="1" applyAlignment="1">
      <alignment horizontal="left" vertical="center" wrapText="1"/>
    </xf>
    <xf numFmtId="0" fontId="18" fillId="0" borderId="62"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39"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5" fillId="0" borderId="36" xfId="0" applyFont="1" applyBorder="1" applyAlignment="1">
      <alignment horizontal="left" wrapText="1"/>
    </xf>
    <xf numFmtId="0" fontId="15" fillId="0" borderId="37"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3" xfId="0" applyFont="1" applyBorder="1" applyAlignment="1">
      <alignment horizontal="left" vertical="center" wrapText="1"/>
    </xf>
    <xf numFmtId="0" fontId="27" fillId="0" borderId="64" xfId="0" applyFont="1" applyBorder="1" applyAlignment="1">
      <alignment horizontal="left" vertical="center" wrapText="1"/>
    </xf>
    <xf numFmtId="0" fontId="27" fillId="0" borderId="65"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9"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0" xfId="0" applyFont="1" applyBorder="1" applyAlignment="1">
      <alignment horizontal="right" vertical="center" textRotation="90"/>
    </xf>
    <xf numFmtId="0" fontId="17" fillId="0" borderId="31" xfId="0" applyFont="1" applyBorder="1" applyAlignment="1">
      <alignment horizontal="left" vertical="center" wrapText="1"/>
    </xf>
    <xf numFmtId="0" fontId="15" fillId="0" borderId="0" xfId="0" applyFont="1" applyAlignment="1">
      <alignment horizontal="right" vertical="center" textRotation="90"/>
    </xf>
    <xf numFmtId="0" fontId="16" fillId="0" borderId="51"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4" borderId="46"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22" fillId="4" borderId="52" xfId="0" applyFont="1" applyFill="1" applyBorder="1" applyAlignment="1">
      <alignment horizontal="center" vertical="center" wrapText="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14" fillId="2" borderId="48"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1"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22" fillId="4" borderId="27" xfId="0" applyFont="1" applyFill="1" applyBorder="1" applyAlignment="1">
      <alignment horizontal="center" vertical="center" wrapText="1"/>
    </xf>
    <xf numFmtId="0" fontId="17" fillId="0" borderId="31" xfId="0" applyFont="1" applyBorder="1" applyAlignment="1">
      <alignment horizontal="center" vertical="center" wrapText="1"/>
    </xf>
    <xf numFmtId="0" fontId="21" fillId="9" borderId="42" xfId="0" applyFont="1" applyFill="1" applyBorder="1" applyAlignment="1">
      <alignment horizontal="center" vertical="center"/>
    </xf>
    <xf numFmtId="0" fontId="21" fillId="9" borderId="24"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4" xfId="0" applyFont="1" applyFill="1" applyBorder="1" applyAlignment="1">
      <alignment horizontal="center"/>
    </xf>
    <xf numFmtId="0" fontId="21" fillId="6" borderId="24" xfId="0" applyFont="1" applyFill="1" applyBorder="1" applyAlignment="1">
      <alignment horizontal="center"/>
    </xf>
    <xf numFmtId="0" fontId="21" fillId="7" borderId="4" xfId="0" applyFont="1" applyFill="1" applyBorder="1" applyAlignment="1">
      <alignment horizontal="center" vertical="center"/>
    </xf>
    <xf numFmtId="0" fontId="21" fillId="7" borderId="24" xfId="0" applyFont="1" applyFill="1" applyBorder="1" applyAlignment="1">
      <alignment horizontal="center" vertical="center"/>
    </xf>
    <xf numFmtId="0" fontId="16" fillId="6" borderId="42"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4" xfId="0" applyFont="1" applyFill="1" applyBorder="1" applyAlignment="1">
      <alignment horizontal="center" vertical="center"/>
    </xf>
    <xf numFmtId="0" fontId="21" fillId="7" borderId="42"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4" xfId="0" applyFont="1" applyFill="1" applyBorder="1" applyAlignment="1">
      <alignment horizontal="center" vertical="center"/>
    </xf>
    <xf numFmtId="0" fontId="21" fillId="6" borderId="42" xfId="0" applyFont="1" applyFill="1" applyBorder="1" applyAlignment="1">
      <alignment horizontal="center"/>
    </xf>
    <xf numFmtId="0" fontId="16" fillId="6" borderId="42"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2" xfId="0" applyFont="1" applyBorder="1" applyAlignment="1">
      <alignment horizontal="center" vertical="center" wrapText="1"/>
    </xf>
    <xf numFmtId="0" fontId="21" fillId="0" borderId="24" xfId="0" applyFont="1" applyBorder="1" applyAlignment="1">
      <alignment horizontal="center" vertical="center" wrapText="1"/>
    </xf>
    <xf numFmtId="0" fontId="21" fillId="8" borderId="42" xfId="0" applyFont="1" applyFill="1" applyBorder="1" applyAlignment="1">
      <alignment horizontal="center" vertical="center"/>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21" fillId="7" borderId="58" xfId="0" applyFont="1" applyFill="1" applyBorder="1" applyAlignment="1">
      <alignment horizontal="center" vertical="center"/>
    </xf>
    <xf numFmtId="0" fontId="21" fillId="7" borderId="59" xfId="0" applyFont="1" applyFill="1" applyBorder="1" applyAlignment="1">
      <alignment horizontal="center" vertical="center"/>
    </xf>
    <xf numFmtId="0" fontId="16" fillId="2" borderId="49" xfId="0" applyFont="1" applyFill="1" applyBorder="1" applyAlignment="1">
      <alignment horizontal="center"/>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1" xfId="0" applyFont="1" applyBorder="1" applyAlignment="1">
      <alignment horizontal="center" vertical="center" wrapText="1"/>
    </xf>
    <xf numFmtId="0" fontId="23" fillId="4" borderId="27"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18" fillId="0" borderId="55" xfId="0" applyFont="1" applyBorder="1" applyAlignment="1">
      <alignment horizontal="left" vertical="center"/>
    </xf>
    <xf numFmtId="0" fontId="18" fillId="0" borderId="61" xfId="0" applyFont="1" applyBorder="1" applyAlignment="1">
      <alignment horizontal="left" vertical="center"/>
    </xf>
    <xf numFmtId="0" fontId="18" fillId="0" borderId="60" xfId="0" applyFont="1" applyBorder="1" applyAlignment="1">
      <alignment horizontal="left" vertical="center"/>
    </xf>
    <xf numFmtId="0" fontId="18" fillId="0" borderId="56" xfId="0" applyFont="1" applyBorder="1" applyAlignment="1">
      <alignment horizontal="left" vertical="center"/>
    </xf>
    <xf numFmtId="0" fontId="18" fillId="0" borderId="57" xfId="0" applyFont="1" applyBorder="1" applyAlignment="1">
      <alignment horizontal="left" vertical="center"/>
    </xf>
    <xf numFmtId="0" fontId="7" fillId="0" borderId="3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1" fillId="0" borderId="60" xfId="0" applyFont="1" applyBorder="1" applyAlignment="1">
      <alignment horizontal="right" vertical="center" textRotation="90"/>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1" fillId="2" borderId="0" xfId="0" applyFont="1" applyFill="1" applyAlignment="1">
      <alignment horizontal="center"/>
    </xf>
    <xf numFmtId="0" fontId="11" fillId="0" borderId="49" xfId="0" applyFont="1" applyBorder="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2" zoomScale="85" zoomScaleNormal="85" zoomScalePageLayoutView="40" workbookViewId="0">
      <selection activeCell="B13" sqref="B13:F13"/>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46"/>
      <c r="C2" s="156" t="s">
        <v>0</v>
      </c>
      <c r="D2" s="157"/>
      <c r="E2" s="158"/>
      <c r="F2" s="165" t="s">
        <v>1</v>
      </c>
    </row>
    <row r="3" spans="2:6" ht="42.75" customHeight="1" x14ac:dyDescent="0.15">
      <c r="B3" s="146"/>
      <c r="C3" s="159"/>
      <c r="D3" s="160"/>
      <c r="E3" s="161"/>
      <c r="F3" s="166"/>
    </row>
    <row r="4" spans="2:6" ht="41.25" customHeight="1" x14ac:dyDescent="0.15">
      <c r="B4" s="146"/>
      <c r="C4" s="162"/>
      <c r="D4" s="163"/>
      <c r="E4" s="164"/>
      <c r="F4" s="154"/>
    </row>
    <row r="5" spans="2:6" ht="37.5" customHeight="1" thickBot="1" x14ac:dyDescent="0.25">
      <c r="B5" s="12"/>
      <c r="C5" s="13"/>
      <c r="D5" s="13"/>
      <c r="E5" s="13"/>
      <c r="F5" s="13"/>
    </row>
    <row r="6" spans="2:6" ht="21" customHeight="1" thickBot="1" x14ac:dyDescent="0.25">
      <c r="B6" s="147" t="s">
        <v>2</v>
      </c>
      <c r="C6" s="148"/>
      <c r="D6" s="148"/>
      <c r="E6" s="148"/>
      <c r="F6" s="149"/>
    </row>
    <row r="7" spans="2:6" ht="78.75" customHeight="1" x14ac:dyDescent="0.15">
      <c r="B7" s="153" t="s">
        <v>3</v>
      </c>
      <c r="C7" s="154"/>
      <c r="D7" s="154"/>
      <c r="E7" s="154"/>
      <c r="F7" s="155"/>
    </row>
    <row r="8" spans="2:6" ht="43.25" customHeight="1" x14ac:dyDescent="0.15">
      <c r="B8" s="150" t="s">
        <v>189</v>
      </c>
      <c r="C8" s="151"/>
      <c r="D8" s="151"/>
      <c r="E8" s="151"/>
      <c r="F8" s="152"/>
    </row>
    <row r="9" spans="2:6" ht="34.5" customHeight="1" x14ac:dyDescent="0.15">
      <c r="B9" s="140" t="s">
        <v>175</v>
      </c>
      <c r="C9" s="141"/>
      <c r="D9" s="141"/>
      <c r="E9" s="141"/>
      <c r="F9" s="142"/>
    </row>
    <row r="10" spans="2:6" ht="36" customHeight="1" x14ac:dyDescent="0.15">
      <c r="B10" s="140" t="s">
        <v>176</v>
      </c>
      <c r="C10" s="141"/>
      <c r="D10" s="141"/>
      <c r="E10" s="141"/>
      <c r="F10" s="142"/>
    </row>
    <row r="11" spans="2:6" ht="72" customHeight="1" x14ac:dyDescent="0.15">
      <c r="B11" s="140" t="s">
        <v>4</v>
      </c>
      <c r="C11" s="141"/>
      <c r="D11" s="141"/>
      <c r="E11" s="141"/>
      <c r="F11" s="142"/>
    </row>
    <row r="12" spans="2:6" ht="34.5" customHeight="1" x14ac:dyDescent="0.15">
      <c r="B12" s="140" t="s">
        <v>190</v>
      </c>
      <c r="C12" s="141"/>
      <c r="D12" s="141"/>
      <c r="E12" s="141"/>
      <c r="F12" s="142"/>
    </row>
    <row r="13" spans="2:6" ht="26.25" customHeight="1" x14ac:dyDescent="0.15">
      <c r="B13" s="140" t="s">
        <v>187</v>
      </c>
      <c r="C13" s="141"/>
      <c r="D13" s="141"/>
      <c r="E13" s="141"/>
      <c r="F13" s="142"/>
    </row>
    <row r="14" spans="2:6" ht="26.25" customHeight="1" x14ac:dyDescent="0.15">
      <c r="B14" s="140" t="s">
        <v>5</v>
      </c>
      <c r="C14" s="141"/>
      <c r="D14" s="141"/>
      <c r="E14" s="141"/>
      <c r="F14" s="142"/>
    </row>
    <row r="15" spans="2:6" ht="142.5" customHeight="1" x14ac:dyDescent="0.15">
      <c r="B15" s="140" t="s">
        <v>179</v>
      </c>
      <c r="C15" s="141"/>
      <c r="D15" s="141"/>
      <c r="E15" s="141"/>
      <c r="F15" s="142"/>
    </row>
    <row r="16" spans="2:6" ht="33" customHeight="1" x14ac:dyDescent="0.15">
      <c r="B16" s="140" t="s">
        <v>177</v>
      </c>
      <c r="C16" s="141"/>
      <c r="D16" s="141"/>
      <c r="E16" s="141"/>
      <c r="F16" s="142"/>
    </row>
    <row r="17" spans="2:6" ht="36.75" customHeight="1" x14ac:dyDescent="0.15">
      <c r="B17" s="140" t="s">
        <v>188</v>
      </c>
      <c r="C17" s="141"/>
      <c r="D17" s="141"/>
      <c r="E17" s="141"/>
      <c r="F17" s="142"/>
    </row>
    <row r="18" spans="2:6" ht="134.25" customHeight="1" x14ac:dyDescent="0.15">
      <c r="B18" s="140" t="s">
        <v>178</v>
      </c>
      <c r="C18" s="141"/>
      <c r="D18" s="141"/>
      <c r="E18" s="141"/>
      <c r="F18" s="142"/>
    </row>
    <row r="19" spans="2:6" ht="54.75" customHeight="1" thickBot="1" x14ac:dyDescent="0.2">
      <c r="B19" s="143" t="s">
        <v>180</v>
      </c>
      <c r="C19" s="144"/>
      <c r="D19" s="144"/>
      <c r="E19" s="144"/>
      <c r="F19" s="145"/>
    </row>
    <row r="20" spans="2:6" ht="14.25" customHeight="1" x14ac:dyDescent="0.15">
      <c r="B20" s="6"/>
    </row>
    <row r="21" spans="2:6" x14ac:dyDescent="0.15">
      <c r="B21" s="7"/>
    </row>
    <row r="22" spans="2:6" ht="17.25" customHeight="1" x14ac:dyDescent="0.15">
      <c r="B22" s="139"/>
      <c r="C22" s="139"/>
      <c r="D22" s="139"/>
      <c r="E22" s="139"/>
      <c r="F22" s="139"/>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1"/>
  <sheetViews>
    <sheetView showGridLines="0" topLeftCell="A8" zoomScale="80" zoomScaleNormal="80" zoomScalePageLayoutView="85" workbookViewId="0">
      <selection activeCell="C73" sqref="C73"/>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46"/>
      <c r="C2" s="156" t="s">
        <v>6</v>
      </c>
      <c r="D2" s="157"/>
      <c r="E2" s="158"/>
      <c r="F2" s="165" t="s">
        <v>1</v>
      </c>
    </row>
    <row r="3" spans="2:6" ht="51" customHeight="1" x14ac:dyDescent="0.15">
      <c r="B3" s="146"/>
      <c r="C3" s="159"/>
      <c r="D3" s="160"/>
      <c r="E3" s="161"/>
      <c r="F3" s="166"/>
    </row>
    <row r="4" spans="2:6" ht="54" customHeight="1" x14ac:dyDescent="0.15">
      <c r="B4" s="146"/>
      <c r="C4" s="162"/>
      <c r="D4" s="163"/>
      <c r="E4" s="164"/>
      <c r="F4" s="154"/>
    </row>
    <row r="5" spans="2:6" ht="24.75" customHeight="1" thickBot="1" x14ac:dyDescent="0.25">
      <c r="B5" s="12"/>
      <c r="C5" s="13"/>
      <c r="D5" s="13"/>
      <c r="E5" s="13"/>
      <c r="F5" s="13"/>
    </row>
    <row r="6" spans="2:6" ht="18" customHeight="1" thickBot="1" x14ac:dyDescent="0.2">
      <c r="B6" s="180" t="s">
        <v>7</v>
      </c>
      <c r="C6" s="181"/>
      <c r="D6" s="181"/>
      <c r="E6" s="181"/>
      <c r="F6" s="182"/>
    </row>
    <row r="7" spans="2:6" ht="42.75" customHeight="1" x14ac:dyDescent="0.15">
      <c r="B7" s="183" t="s">
        <v>8</v>
      </c>
      <c r="C7" s="184"/>
      <c r="D7" s="184"/>
      <c r="E7" s="184"/>
      <c r="F7" s="184"/>
    </row>
    <row r="8" spans="2:6" ht="63" customHeight="1" x14ac:dyDescent="0.15">
      <c r="B8" s="185"/>
      <c r="C8" s="186"/>
      <c r="D8" s="186"/>
      <c r="E8" s="186"/>
      <c r="F8" s="186"/>
    </row>
    <row r="9" spans="2:6" ht="37.5" customHeight="1" x14ac:dyDescent="0.15">
      <c r="B9" s="185"/>
      <c r="C9" s="186"/>
      <c r="D9" s="186"/>
      <c r="E9" s="186"/>
      <c r="F9" s="186"/>
    </row>
    <row r="10" spans="2:6" ht="43.5" customHeight="1" x14ac:dyDescent="0.15">
      <c r="B10" s="185"/>
      <c r="C10" s="186"/>
      <c r="D10" s="186"/>
      <c r="E10" s="186"/>
      <c r="F10" s="186"/>
    </row>
    <row r="11" spans="2:6" ht="58.5" customHeight="1" x14ac:dyDescent="0.15">
      <c r="B11" s="185"/>
      <c r="C11" s="186"/>
      <c r="D11" s="186"/>
      <c r="E11" s="186"/>
      <c r="F11" s="186"/>
    </row>
    <row r="12" spans="2:6" ht="46.5" customHeight="1" x14ac:dyDescent="0.15">
      <c r="B12" s="185"/>
      <c r="C12" s="186"/>
      <c r="D12" s="186"/>
      <c r="E12" s="186"/>
      <c r="F12" s="186"/>
    </row>
    <row r="13" spans="2:6" ht="47.25" customHeight="1" x14ac:dyDescent="0.15">
      <c r="B13" s="185"/>
      <c r="C13" s="186"/>
      <c r="D13" s="186"/>
      <c r="E13" s="186"/>
      <c r="F13" s="186"/>
    </row>
    <row r="14" spans="2:6" ht="22.5" customHeight="1" thickBot="1" x14ac:dyDescent="0.2">
      <c r="B14" s="187"/>
      <c r="C14" s="188"/>
      <c r="D14" s="188"/>
      <c r="E14" s="188"/>
      <c r="F14" s="188"/>
    </row>
    <row r="15" spans="2:6" ht="16.5" customHeight="1" thickBot="1" x14ac:dyDescent="0.2">
      <c r="B15" s="173" t="s">
        <v>9</v>
      </c>
      <c r="C15" s="174"/>
      <c r="D15" s="174"/>
      <c r="E15" s="174"/>
      <c r="F15" s="175"/>
    </row>
    <row r="16" spans="2:6" ht="127.5" customHeight="1" x14ac:dyDescent="0.15">
      <c r="B16" s="189" t="s">
        <v>10</v>
      </c>
      <c r="C16" s="190"/>
      <c r="D16" s="190"/>
      <c r="E16" s="190"/>
      <c r="F16" s="191"/>
    </row>
    <row r="17" spans="2:6" ht="19.5" customHeight="1" x14ac:dyDescent="0.15">
      <c r="B17" s="48"/>
      <c r="C17" s="49" t="s">
        <v>11</v>
      </c>
      <c r="D17" s="171" t="s">
        <v>12</v>
      </c>
      <c r="E17" s="171" t="s">
        <v>13</v>
      </c>
      <c r="F17" s="169" t="s">
        <v>14</v>
      </c>
    </row>
    <row r="18" spans="2:6" ht="21" customHeight="1" x14ac:dyDescent="0.15">
      <c r="B18" s="48"/>
      <c r="C18" s="49" t="s">
        <v>15</v>
      </c>
      <c r="D18" s="172"/>
      <c r="E18" s="172"/>
      <c r="F18" s="170"/>
    </row>
    <row r="19" spans="2:6" ht="18.75" customHeight="1" x14ac:dyDescent="0.2">
      <c r="B19" s="127" t="s">
        <v>16</v>
      </c>
      <c r="C19" s="128"/>
      <c r="D19" s="50" t="s">
        <v>17</v>
      </c>
      <c r="E19" s="51" t="s">
        <v>18</v>
      </c>
      <c r="F19" s="52" t="s">
        <v>19</v>
      </c>
    </row>
    <row r="20" spans="2:6" ht="18.75" customHeight="1" x14ac:dyDescent="0.2">
      <c r="B20" s="129" t="s">
        <v>20</v>
      </c>
      <c r="C20" s="130"/>
      <c r="D20" s="53" t="s">
        <v>17</v>
      </c>
      <c r="E20" s="54" t="s">
        <v>18</v>
      </c>
      <c r="F20" s="55" t="s">
        <v>19</v>
      </c>
    </row>
    <row r="21" spans="2:6" ht="18.75" customHeight="1" x14ac:dyDescent="0.2">
      <c r="B21" s="129" t="s">
        <v>21</v>
      </c>
      <c r="C21" s="130"/>
      <c r="D21" s="53" t="s">
        <v>17</v>
      </c>
      <c r="E21" s="54" t="s">
        <v>18</v>
      </c>
      <c r="F21" s="55" t="s">
        <v>22</v>
      </c>
    </row>
    <row r="22" spans="2:6" ht="18.75" customHeight="1" x14ac:dyDescent="0.2">
      <c r="B22" s="129" t="s">
        <v>23</v>
      </c>
      <c r="C22" s="130"/>
      <c r="D22" s="53" t="s">
        <v>17</v>
      </c>
      <c r="E22" s="54" t="s">
        <v>18</v>
      </c>
      <c r="F22" s="55" t="s">
        <v>19</v>
      </c>
    </row>
    <row r="23" spans="2:6" ht="18.75" customHeight="1" x14ac:dyDescent="0.2">
      <c r="B23" s="129" t="s">
        <v>24</v>
      </c>
      <c r="C23" s="130"/>
      <c r="D23" s="53" t="s">
        <v>17</v>
      </c>
      <c r="E23" s="54" t="s">
        <v>18</v>
      </c>
      <c r="F23" s="55" t="s">
        <v>19</v>
      </c>
    </row>
    <row r="24" spans="2:6" ht="18.75" customHeight="1" x14ac:dyDescent="0.2">
      <c r="B24" s="129" t="s">
        <v>25</v>
      </c>
      <c r="C24" s="130"/>
      <c r="D24" s="53" t="s">
        <v>17</v>
      </c>
      <c r="E24" s="54" t="s">
        <v>18</v>
      </c>
      <c r="F24" s="55" t="s">
        <v>19</v>
      </c>
    </row>
    <row r="25" spans="2:6" ht="18.75" customHeight="1" x14ac:dyDescent="0.2">
      <c r="B25" s="129" t="s">
        <v>26</v>
      </c>
      <c r="C25" s="130"/>
      <c r="D25" s="53" t="s">
        <v>17</v>
      </c>
      <c r="E25" s="54" t="s">
        <v>18</v>
      </c>
      <c r="F25" s="56" t="s">
        <v>22</v>
      </c>
    </row>
    <row r="26" spans="2:6" ht="18.75" customHeight="1" x14ac:dyDescent="0.2">
      <c r="B26" s="129" t="s">
        <v>27</v>
      </c>
      <c r="C26" s="130"/>
      <c r="D26" s="53" t="s">
        <v>17</v>
      </c>
      <c r="E26" s="54" t="s">
        <v>18</v>
      </c>
      <c r="F26" s="55" t="s">
        <v>19</v>
      </c>
    </row>
    <row r="27" spans="2:6" ht="18.75" customHeight="1" x14ac:dyDescent="0.2">
      <c r="B27" s="129" t="s">
        <v>28</v>
      </c>
      <c r="C27" s="130"/>
      <c r="D27" s="53" t="s">
        <v>17</v>
      </c>
      <c r="E27" s="54" t="s">
        <v>18</v>
      </c>
      <c r="F27" s="55" t="s">
        <v>19</v>
      </c>
    </row>
    <row r="28" spans="2:6" ht="18.75" customHeight="1" x14ac:dyDescent="0.2">
      <c r="B28" s="131" t="s">
        <v>29</v>
      </c>
      <c r="C28" s="132"/>
      <c r="D28" s="53" t="s">
        <v>17</v>
      </c>
      <c r="E28" s="57" t="s">
        <v>18</v>
      </c>
      <c r="F28" s="58" t="s">
        <v>19</v>
      </c>
    </row>
    <row r="29" spans="2:6" ht="24" customHeight="1" x14ac:dyDescent="0.15">
      <c r="B29" s="133"/>
      <c r="C29" s="134" t="s">
        <v>30</v>
      </c>
      <c r="D29" s="59"/>
      <c r="E29" s="59"/>
      <c r="F29" s="60"/>
    </row>
    <row r="30" spans="2:6" ht="19.5" customHeight="1" x14ac:dyDescent="0.2">
      <c r="B30" s="127" t="s">
        <v>31</v>
      </c>
      <c r="C30" s="135"/>
      <c r="D30" s="50" t="s">
        <v>17</v>
      </c>
      <c r="E30" s="51" t="s">
        <v>18</v>
      </c>
      <c r="F30" s="52" t="s">
        <v>19</v>
      </c>
    </row>
    <row r="31" spans="2:6" ht="19.5" customHeight="1" x14ac:dyDescent="0.2">
      <c r="B31" s="167" t="s">
        <v>32</v>
      </c>
      <c r="C31" s="168"/>
      <c r="D31" s="53" t="s">
        <v>17</v>
      </c>
      <c r="E31" s="54" t="s">
        <v>18</v>
      </c>
      <c r="F31" s="55" t="s">
        <v>19</v>
      </c>
    </row>
    <row r="32" spans="2:6" ht="19.5" customHeight="1" x14ac:dyDescent="0.2">
      <c r="B32" s="129" t="s">
        <v>33</v>
      </c>
      <c r="C32" s="136"/>
      <c r="D32" s="53" t="s">
        <v>17</v>
      </c>
      <c r="E32" s="54" t="s">
        <v>18</v>
      </c>
      <c r="F32" s="55" t="s">
        <v>19</v>
      </c>
    </row>
    <row r="33" spans="2:6" ht="19.5" customHeight="1" x14ac:dyDescent="0.2">
      <c r="B33" s="129" t="s">
        <v>34</v>
      </c>
      <c r="C33" s="136"/>
      <c r="D33" s="53" t="s">
        <v>17</v>
      </c>
      <c r="E33" s="54" t="s">
        <v>18</v>
      </c>
      <c r="F33" s="55" t="s">
        <v>19</v>
      </c>
    </row>
    <row r="34" spans="2:6" ht="19.5" customHeight="1" x14ac:dyDescent="0.2">
      <c r="B34" s="167" t="s">
        <v>35</v>
      </c>
      <c r="C34" s="168"/>
      <c r="D34" s="53" t="s">
        <v>17</v>
      </c>
      <c r="E34" s="54" t="s">
        <v>18</v>
      </c>
      <c r="F34" s="55" t="s">
        <v>19</v>
      </c>
    </row>
    <row r="35" spans="2:6" ht="19.5" customHeight="1" x14ac:dyDescent="0.2">
      <c r="B35" s="178" t="s">
        <v>36</v>
      </c>
      <c r="C35" s="179"/>
      <c r="D35" s="61" t="s">
        <v>17</v>
      </c>
      <c r="E35" s="57" t="s">
        <v>18</v>
      </c>
      <c r="F35" s="58" t="s">
        <v>19</v>
      </c>
    </row>
    <row r="36" spans="2:6" ht="23.25" customHeight="1" x14ac:dyDescent="0.15">
      <c r="B36" s="133"/>
      <c r="C36" s="134" t="s">
        <v>37</v>
      </c>
      <c r="D36" s="62"/>
      <c r="E36" s="62"/>
      <c r="F36" s="63"/>
    </row>
    <row r="37" spans="2:6" ht="19.5" customHeight="1" x14ac:dyDescent="0.2">
      <c r="B37" s="176" t="s">
        <v>38</v>
      </c>
      <c r="C37" s="177"/>
      <c r="D37" s="50" t="s">
        <v>17</v>
      </c>
      <c r="E37" s="51" t="s">
        <v>39</v>
      </c>
      <c r="F37" s="52" t="s">
        <v>19</v>
      </c>
    </row>
    <row r="38" spans="2:6" ht="19.5" customHeight="1" x14ac:dyDescent="0.2">
      <c r="B38" s="137" t="s">
        <v>40</v>
      </c>
      <c r="C38" s="136"/>
      <c r="D38" s="53" t="s">
        <v>17</v>
      </c>
      <c r="E38" s="54" t="s">
        <v>18</v>
      </c>
      <c r="F38" s="55" t="s">
        <v>19</v>
      </c>
    </row>
    <row r="39" spans="2:6" ht="19.5" customHeight="1" x14ac:dyDescent="0.2">
      <c r="B39" s="167" t="s">
        <v>41</v>
      </c>
      <c r="C39" s="168"/>
      <c r="D39" s="53" t="s">
        <v>17</v>
      </c>
      <c r="E39" s="54" t="s">
        <v>18</v>
      </c>
      <c r="F39" s="55" t="s">
        <v>19</v>
      </c>
    </row>
    <row r="40" spans="2:6" ht="19.5" customHeight="1" x14ac:dyDescent="0.2">
      <c r="B40" s="131" t="s">
        <v>42</v>
      </c>
      <c r="C40" s="138"/>
      <c r="D40" s="61" t="s">
        <v>17</v>
      </c>
      <c r="E40" s="57" t="s">
        <v>18</v>
      </c>
      <c r="F40" s="58" t="s">
        <v>19</v>
      </c>
    </row>
    <row r="41" spans="2:6" ht="23.25" customHeight="1" x14ac:dyDescent="0.15">
      <c r="B41" s="133"/>
      <c r="C41" s="134" t="s">
        <v>43</v>
      </c>
      <c r="D41" s="64"/>
      <c r="E41" s="64"/>
      <c r="F41" s="65"/>
    </row>
    <row r="42" spans="2:6" ht="19.5" customHeight="1" x14ac:dyDescent="0.2">
      <c r="B42" s="176" t="s">
        <v>44</v>
      </c>
      <c r="C42" s="177"/>
      <c r="D42" s="53" t="s">
        <v>17</v>
      </c>
      <c r="E42" s="51" t="s">
        <v>39</v>
      </c>
      <c r="F42" s="66" t="s">
        <v>22</v>
      </c>
    </row>
    <row r="43" spans="2:6" ht="19.5" customHeight="1" x14ac:dyDescent="0.2">
      <c r="B43" s="167" t="s">
        <v>45</v>
      </c>
      <c r="C43" s="168"/>
      <c r="D43" s="53" t="s">
        <v>17</v>
      </c>
      <c r="E43" s="54" t="s">
        <v>39</v>
      </c>
      <c r="F43" s="67" t="s">
        <v>22</v>
      </c>
    </row>
    <row r="44" spans="2:6" ht="19.5" customHeight="1" x14ac:dyDescent="0.2">
      <c r="B44" s="167" t="s">
        <v>46</v>
      </c>
      <c r="C44" s="168"/>
      <c r="D44" s="53" t="s">
        <v>17</v>
      </c>
      <c r="E44" s="54" t="s">
        <v>39</v>
      </c>
      <c r="F44" s="67" t="s">
        <v>47</v>
      </c>
    </row>
    <row r="45" spans="2:6" ht="19.5" customHeight="1" x14ac:dyDescent="0.2">
      <c r="B45" s="167" t="s">
        <v>48</v>
      </c>
      <c r="C45" s="168"/>
      <c r="D45" s="53" t="s">
        <v>17</v>
      </c>
      <c r="E45" s="54" t="s">
        <v>39</v>
      </c>
      <c r="F45" s="67" t="s">
        <v>22</v>
      </c>
    </row>
    <row r="46" spans="2:6" ht="19.5" customHeight="1" x14ac:dyDescent="0.2">
      <c r="B46" s="129" t="s">
        <v>49</v>
      </c>
      <c r="C46" s="136"/>
      <c r="D46" s="53" t="s">
        <v>17</v>
      </c>
      <c r="E46" s="54" t="s">
        <v>39</v>
      </c>
      <c r="F46" s="67" t="s">
        <v>22</v>
      </c>
    </row>
    <row r="47" spans="2:6" ht="21" customHeight="1" x14ac:dyDescent="0.2">
      <c r="B47" s="129" t="s">
        <v>50</v>
      </c>
      <c r="C47" s="136"/>
      <c r="D47" s="53" t="s">
        <v>17</v>
      </c>
      <c r="E47" s="54" t="s">
        <v>39</v>
      </c>
      <c r="F47" s="67" t="s">
        <v>22</v>
      </c>
    </row>
    <row r="48" spans="2:6" ht="19.5" customHeight="1" x14ac:dyDescent="0.2">
      <c r="B48" s="167" t="s">
        <v>51</v>
      </c>
      <c r="C48" s="168"/>
      <c r="D48" s="53" t="s">
        <v>17</v>
      </c>
      <c r="E48" s="54" t="s">
        <v>18</v>
      </c>
      <c r="F48" s="67" t="s">
        <v>22</v>
      </c>
    </row>
    <row r="49" spans="2:6" ht="19.5" customHeight="1" x14ac:dyDescent="0.2">
      <c r="B49" s="167" t="s">
        <v>52</v>
      </c>
      <c r="C49" s="168"/>
      <c r="D49" s="53" t="s">
        <v>17</v>
      </c>
      <c r="E49" s="54" t="s">
        <v>39</v>
      </c>
      <c r="F49" s="67" t="s">
        <v>19</v>
      </c>
    </row>
    <row r="50" spans="2:6" ht="19.5" customHeight="1" x14ac:dyDescent="0.2">
      <c r="B50" s="167" t="s">
        <v>53</v>
      </c>
      <c r="C50" s="168"/>
      <c r="D50" s="53" t="s">
        <v>17</v>
      </c>
      <c r="E50" s="54" t="s">
        <v>39</v>
      </c>
      <c r="F50" s="67" t="s">
        <v>54</v>
      </c>
    </row>
    <row r="51" spans="2:6" ht="19.5" customHeight="1" x14ac:dyDescent="0.2">
      <c r="B51" s="167" t="s">
        <v>55</v>
      </c>
      <c r="C51" s="168"/>
      <c r="D51" s="53" t="s">
        <v>17</v>
      </c>
      <c r="E51" s="54" t="s">
        <v>39</v>
      </c>
      <c r="F51" s="67" t="s">
        <v>56</v>
      </c>
    </row>
    <row r="56" spans="2:6" ht="14" hidden="1" x14ac:dyDescent="0.15">
      <c r="B56" s="6" t="s">
        <v>17</v>
      </c>
    </row>
    <row r="57" spans="2:6" hidden="1" x14ac:dyDescent="0.15">
      <c r="B57" s="7" t="s">
        <v>57</v>
      </c>
    </row>
    <row r="58" spans="2:6" hidden="1" x14ac:dyDescent="0.15">
      <c r="B58" s="7" t="s">
        <v>58</v>
      </c>
    </row>
    <row r="59" spans="2:6" hidden="1" x14ac:dyDescent="0.15"/>
    <row r="60" spans="2:6" hidden="1" x14ac:dyDescent="0.15">
      <c r="B60" t="s">
        <v>18</v>
      </c>
    </row>
    <row r="61" spans="2:6" hidden="1" x14ac:dyDescent="0.15">
      <c r="B61" t="s">
        <v>39</v>
      </c>
    </row>
  </sheetData>
  <mergeCells count="23">
    <mergeCell ref="B6:F6"/>
    <mergeCell ref="B7:F14"/>
    <mergeCell ref="B16:F16"/>
    <mergeCell ref="C2:E4"/>
    <mergeCell ref="F2:F4"/>
    <mergeCell ref="B2:B4"/>
    <mergeCell ref="F17:F18"/>
    <mergeCell ref="E17:E18"/>
    <mergeCell ref="D17:D18"/>
    <mergeCell ref="B15:F15"/>
    <mergeCell ref="B42:C42"/>
    <mergeCell ref="B39:C39"/>
    <mergeCell ref="B37:C37"/>
    <mergeCell ref="B31:C31"/>
    <mergeCell ref="B34:C34"/>
    <mergeCell ref="B35:C35"/>
    <mergeCell ref="B50:C50"/>
    <mergeCell ref="B51:C51"/>
    <mergeCell ref="B43:C43"/>
    <mergeCell ref="B44:C44"/>
    <mergeCell ref="B45:C45"/>
    <mergeCell ref="B48:C48"/>
    <mergeCell ref="B49:C49"/>
  </mergeCells>
  <phoneticPr fontId="1" type="noConversion"/>
  <dataValidations count="2">
    <dataValidation type="list" allowBlank="1" showInputMessage="1" showErrorMessage="1" sqref="D30:D35 D19:D28 D37:D40 D42:D51" xr:uid="{00000000-0002-0000-0100-000000000000}">
      <formula1>$B$56:$B$58</formula1>
    </dataValidation>
    <dataValidation type="list" allowBlank="1" showInputMessage="1" showErrorMessage="1" sqref="E30:E35 E19:E28 E37:E40 E42:E51" xr:uid="{00000000-0002-0000-0100-000001000000}">
      <formula1>$B$60:$B$61</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8"/>
  <sheetViews>
    <sheetView showGridLines="0" topLeftCell="A18" zoomScale="134" zoomScaleNormal="90" zoomScalePageLayoutView="70" workbookViewId="0">
      <selection activeCell="B7" sqref="B7:L7"/>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146"/>
      <c r="C2" s="156" t="s">
        <v>6</v>
      </c>
      <c r="D2" s="157"/>
      <c r="E2" s="157"/>
      <c r="F2" s="157"/>
      <c r="G2" s="157"/>
      <c r="H2" s="157"/>
      <c r="I2" s="157"/>
      <c r="J2" s="158"/>
      <c r="K2" s="227" t="s">
        <v>1</v>
      </c>
      <c r="L2" s="228"/>
    </row>
    <row r="3" spans="2:17" ht="42" customHeight="1" x14ac:dyDescent="0.15">
      <c r="B3" s="146"/>
      <c r="C3" s="159"/>
      <c r="D3" s="160"/>
      <c r="E3" s="160"/>
      <c r="F3" s="160"/>
      <c r="G3" s="160"/>
      <c r="H3" s="160"/>
      <c r="I3" s="160"/>
      <c r="J3" s="161"/>
      <c r="K3" s="229"/>
      <c r="L3" s="230"/>
    </row>
    <row r="4" spans="2:17" ht="36.75" customHeight="1" x14ac:dyDescent="0.15">
      <c r="B4" s="146"/>
      <c r="C4" s="162"/>
      <c r="D4" s="163"/>
      <c r="E4" s="163"/>
      <c r="F4" s="163"/>
      <c r="G4" s="163"/>
      <c r="H4" s="163"/>
      <c r="I4" s="163"/>
      <c r="J4" s="164"/>
      <c r="K4" s="231"/>
      <c r="L4" s="232"/>
    </row>
    <row r="5" spans="2:17" ht="24.75" customHeight="1" thickBot="1" x14ac:dyDescent="0.25">
      <c r="C5" s="12"/>
      <c r="D5" s="13"/>
      <c r="E5" s="13"/>
      <c r="F5" s="13"/>
      <c r="G5" s="13"/>
      <c r="H5"/>
      <c r="L5"/>
    </row>
    <row r="6" spans="2:17" ht="103.5" customHeight="1" thickBot="1" x14ac:dyDescent="0.2">
      <c r="B6" s="218" t="s">
        <v>191</v>
      </c>
      <c r="C6" s="219"/>
      <c r="D6" s="219"/>
      <c r="E6" s="219"/>
      <c r="F6" s="219"/>
      <c r="G6" s="219"/>
      <c r="H6" s="219"/>
      <c r="I6" s="219"/>
      <c r="J6" s="219"/>
      <c r="K6" s="219"/>
      <c r="L6" s="220"/>
      <c r="M6" s="1"/>
      <c r="N6" s="1"/>
      <c r="O6" s="1"/>
      <c r="P6" s="1"/>
      <c r="Q6" s="1"/>
    </row>
    <row r="7" spans="2:17" ht="24.75" customHeight="1" x14ac:dyDescent="0.15">
      <c r="B7" s="224" t="s">
        <v>9</v>
      </c>
      <c r="C7" s="225"/>
      <c r="D7" s="225"/>
      <c r="E7" s="225"/>
      <c r="F7" s="225"/>
      <c r="G7" s="225"/>
      <c r="H7" s="225"/>
      <c r="I7" s="225"/>
      <c r="J7" s="225"/>
      <c r="K7" s="225"/>
      <c r="L7" s="226"/>
    </row>
    <row r="8" spans="2:17" ht="18" customHeight="1" x14ac:dyDescent="0.2">
      <c r="B8" s="115" t="s">
        <v>59</v>
      </c>
      <c r="C8" s="116"/>
      <c r="D8" s="116"/>
      <c r="E8" s="116"/>
      <c r="F8" s="116"/>
      <c r="G8" s="116"/>
      <c r="H8" s="116"/>
      <c r="I8" s="116"/>
      <c r="J8" s="116"/>
      <c r="K8" s="116"/>
      <c r="L8" s="117"/>
    </row>
    <row r="9" spans="2:17" ht="16" x14ac:dyDescent="0.2">
      <c r="B9" s="115" t="s">
        <v>60</v>
      </c>
      <c r="C9" s="118"/>
      <c r="D9" s="118"/>
      <c r="E9" s="118"/>
      <c r="F9" s="118"/>
      <c r="G9" s="118"/>
      <c r="H9" s="118"/>
      <c r="I9" s="119"/>
      <c r="J9" s="118"/>
      <c r="K9" s="118"/>
      <c r="L9" s="120"/>
    </row>
    <row r="10" spans="2:17" ht="16" x14ac:dyDescent="0.2">
      <c r="B10" s="115" t="s">
        <v>61</v>
      </c>
      <c r="C10" s="118"/>
      <c r="D10" s="118"/>
      <c r="E10" s="118"/>
      <c r="F10" s="118"/>
      <c r="G10" s="118"/>
      <c r="H10" s="118"/>
      <c r="I10" s="118"/>
      <c r="J10" s="118"/>
      <c r="K10" s="118"/>
      <c r="L10" s="120"/>
    </row>
    <row r="11" spans="2:17" ht="16" x14ac:dyDescent="0.2">
      <c r="B11" s="115" t="s">
        <v>62</v>
      </c>
      <c r="C11" s="118"/>
      <c r="D11" s="118"/>
      <c r="E11" s="118"/>
      <c r="F11" s="118"/>
      <c r="G11" s="118"/>
      <c r="H11" s="118"/>
      <c r="I11" s="118"/>
      <c r="J11" s="118"/>
      <c r="K11" s="118"/>
      <c r="L11" s="120"/>
    </row>
    <row r="12" spans="2:17" ht="18" customHeight="1" x14ac:dyDescent="0.15">
      <c r="B12" s="221" t="s">
        <v>63</v>
      </c>
      <c r="C12" s="222"/>
      <c r="D12" s="222"/>
      <c r="E12" s="222"/>
      <c r="F12" s="222"/>
      <c r="G12" s="222"/>
      <c r="H12" s="222"/>
      <c r="I12" s="222"/>
      <c r="J12" s="222"/>
      <c r="K12" s="222"/>
      <c r="L12" s="223"/>
    </row>
    <row r="13" spans="2:17" ht="16" x14ac:dyDescent="0.2">
      <c r="B13" s="115" t="s">
        <v>64</v>
      </c>
      <c r="C13" s="118"/>
      <c r="D13" s="118"/>
      <c r="E13" s="118"/>
      <c r="F13" s="118"/>
      <c r="G13" s="118"/>
      <c r="H13" s="118"/>
      <c r="I13" s="118"/>
      <c r="J13" s="118"/>
      <c r="K13" s="118"/>
      <c r="L13" s="120"/>
    </row>
    <row r="14" spans="2:17" ht="7.5" customHeight="1" thickBot="1" x14ac:dyDescent="0.25">
      <c r="B14" s="71"/>
      <c r="C14" s="72"/>
      <c r="D14" s="72"/>
      <c r="E14" s="72"/>
      <c r="F14" s="72"/>
      <c r="G14" s="72"/>
      <c r="H14" s="72"/>
      <c r="I14" s="72"/>
      <c r="J14" s="72"/>
      <c r="K14" s="72"/>
      <c r="L14" s="73"/>
    </row>
    <row r="15" spans="2:17" ht="33.75" customHeight="1" thickBot="1" x14ac:dyDescent="0.2">
      <c r="B15" s="215" t="s">
        <v>65</v>
      </c>
      <c r="C15" s="216"/>
      <c r="D15" s="216"/>
      <c r="E15" s="216"/>
      <c r="F15" s="216"/>
      <c r="G15" s="217"/>
      <c r="H15" s="212" t="s">
        <v>66</v>
      </c>
      <c r="I15" s="213"/>
      <c r="J15" s="213"/>
      <c r="K15" s="213"/>
      <c r="L15" s="214"/>
    </row>
    <row r="16" spans="2:17" ht="40.5" customHeight="1" thickBot="1" x14ac:dyDescent="0.2">
      <c r="B16" s="74" t="s">
        <v>67</v>
      </c>
      <c r="C16" s="233" t="s">
        <v>68</v>
      </c>
      <c r="D16" s="233"/>
      <c r="E16" s="233"/>
      <c r="F16" s="233"/>
      <c r="G16" s="233"/>
      <c r="H16" s="75" t="s">
        <v>69</v>
      </c>
      <c r="I16" s="75" t="s">
        <v>70</v>
      </c>
      <c r="J16" s="75" t="s">
        <v>71</v>
      </c>
      <c r="K16" s="75" t="s">
        <v>72</v>
      </c>
      <c r="L16" s="76" t="s">
        <v>73</v>
      </c>
    </row>
    <row r="17" spans="2:12" ht="53.25" customHeight="1" thickBot="1" x14ac:dyDescent="0.2">
      <c r="B17" s="77" t="s">
        <v>15</v>
      </c>
      <c r="C17" s="210" t="str">
        <f>'IDENTIFICACION Y ANALISIS'!B19</f>
        <v>Inadecuada escogencia de la modalidad de contratación</v>
      </c>
      <c r="D17" s="210"/>
      <c r="E17" s="210"/>
      <c r="F17" s="210"/>
      <c r="G17" s="210"/>
      <c r="H17" s="78" t="s">
        <v>74</v>
      </c>
      <c r="I17" s="79">
        <v>2</v>
      </c>
      <c r="J17" s="80">
        <v>3</v>
      </c>
      <c r="K17" s="80">
        <f>I17+J17</f>
        <v>5</v>
      </c>
      <c r="L17" s="81" t="str">
        <f t="shared" ref="L17:L46" si="0">IF(K17&lt;=4,"BAJO",IF(K17=5,"MEDIO",IF(K17=6,"ALTO",IF(K17=7,"ALTO","EXTREMO"))))</f>
        <v>MEDIO</v>
      </c>
    </row>
    <row r="18" spans="2:12" ht="53.25" customHeight="1" thickBot="1" x14ac:dyDescent="0.2">
      <c r="B18" s="82" t="s">
        <v>15</v>
      </c>
      <c r="C18" s="210" t="str">
        <f>'IDENTIFICACION Y ANALISIS'!B20</f>
        <v xml:space="preserve">Requisitos habilitantes inapropiados para el proceso de selección </v>
      </c>
      <c r="D18" s="210"/>
      <c r="E18" s="210"/>
      <c r="F18" s="210"/>
      <c r="G18" s="210"/>
      <c r="H18" s="78" t="s">
        <v>74</v>
      </c>
      <c r="I18" s="79">
        <v>2</v>
      </c>
      <c r="J18" s="80">
        <v>3</v>
      </c>
      <c r="K18" s="80">
        <f t="shared" ref="K18:K46" si="1">+I18+J18</f>
        <v>5</v>
      </c>
      <c r="L18" s="84" t="str">
        <f t="shared" si="0"/>
        <v>MEDIO</v>
      </c>
    </row>
    <row r="19" spans="2:12" ht="53.25" customHeight="1" thickBot="1" x14ac:dyDescent="0.2">
      <c r="B19" s="82" t="s">
        <v>15</v>
      </c>
      <c r="C19" s="210" t="str">
        <f>'IDENTIFICACION Y ANALISIS'!B21</f>
        <v>Inadecuado análisis  económico estimativo del valor del contrato</v>
      </c>
      <c r="D19" s="210"/>
      <c r="E19" s="210"/>
      <c r="F19" s="210"/>
      <c r="G19" s="210"/>
      <c r="H19" s="83" t="s">
        <v>181</v>
      </c>
      <c r="I19" s="79">
        <v>2</v>
      </c>
      <c r="J19" s="80">
        <v>3</v>
      </c>
      <c r="K19" s="80">
        <f t="shared" si="1"/>
        <v>5</v>
      </c>
      <c r="L19" s="84" t="str">
        <f t="shared" si="0"/>
        <v>MEDIO</v>
      </c>
    </row>
    <row r="20" spans="2:12" ht="53.25" customHeight="1" thickBot="1" x14ac:dyDescent="0.2">
      <c r="B20" s="82" t="s">
        <v>15</v>
      </c>
      <c r="C20" s="210" t="str">
        <f>'IDENTIFICACION Y ANALISIS'!B22</f>
        <v xml:space="preserve">Inadecuada  descripción del bien o servicio requerido </v>
      </c>
      <c r="D20" s="210"/>
      <c r="E20" s="210"/>
      <c r="F20" s="210"/>
      <c r="G20" s="210"/>
      <c r="H20" s="83" t="s">
        <v>75</v>
      </c>
      <c r="I20" s="79">
        <v>2</v>
      </c>
      <c r="J20" s="80">
        <v>3</v>
      </c>
      <c r="K20" s="80">
        <f t="shared" si="1"/>
        <v>5</v>
      </c>
      <c r="L20" s="84" t="str">
        <f t="shared" si="0"/>
        <v>MEDIO</v>
      </c>
    </row>
    <row r="21" spans="2:12" ht="53.25" customHeight="1" thickBot="1" x14ac:dyDescent="0.2">
      <c r="B21" s="82" t="s">
        <v>15</v>
      </c>
      <c r="C21" s="210" t="str">
        <f>'IDENTIFICACION Y ANALISIS'!B23</f>
        <v>Inadecuada elaboración de estudios y diseños</v>
      </c>
      <c r="D21" s="210"/>
      <c r="E21" s="210"/>
      <c r="F21" s="210"/>
      <c r="G21" s="210"/>
      <c r="H21" s="78" t="s">
        <v>74</v>
      </c>
      <c r="I21" s="79">
        <v>2</v>
      </c>
      <c r="J21" s="80">
        <v>3</v>
      </c>
      <c r="K21" s="80">
        <f t="shared" si="1"/>
        <v>5</v>
      </c>
      <c r="L21" s="84" t="str">
        <f t="shared" si="0"/>
        <v>MEDIO</v>
      </c>
    </row>
    <row r="22" spans="2:12" ht="53.25" customHeight="1" thickBot="1" x14ac:dyDescent="0.2">
      <c r="B22" s="82" t="s">
        <v>15</v>
      </c>
      <c r="C22" s="210" t="str">
        <f>'IDENTIFICACION Y ANALISIS'!B24</f>
        <v>Requisitos habilitantes que impidan la selección objetiva</v>
      </c>
      <c r="D22" s="210"/>
      <c r="E22" s="210"/>
      <c r="F22" s="210"/>
      <c r="G22" s="210"/>
      <c r="H22" s="78" t="s">
        <v>74</v>
      </c>
      <c r="I22" s="79">
        <v>2</v>
      </c>
      <c r="J22" s="80">
        <v>2</v>
      </c>
      <c r="K22" s="80">
        <f t="shared" si="1"/>
        <v>4</v>
      </c>
      <c r="L22" s="84" t="str">
        <f t="shared" si="0"/>
        <v>BAJO</v>
      </c>
    </row>
    <row r="23" spans="2:12" ht="53.25" customHeight="1" thickBot="1" x14ac:dyDescent="0.2">
      <c r="B23" s="82" t="s">
        <v>15</v>
      </c>
      <c r="C23" s="210" t="str">
        <f>'IDENTIFICACION Y ANALISIS'!B25</f>
        <v xml:space="preserve">Falta de profundidad en el estudio de sector no identificandose claramente aspectos de oferta y demanda </v>
      </c>
      <c r="D23" s="210"/>
      <c r="E23" s="210"/>
      <c r="F23" s="210"/>
      <c r="G23" s="210"/>
      <c r="H23" s="83" t="s">
        <v>76</v>
      </c>
      <c r="I23" s="79">
        <v>2</v>
      </c>
      <c r="J23" s="80">
        <v>3</v>
      </c>
      <c r="K23" s="80">
        <f t="shared" si="1"/>
        <v>5</v>
      </c>
      <c r="L23" s="84" t="str">
        <f t="shared" si="0"/>
        <v>MEDIO</v>
      </c>
    </row>
    <row r="24" spans="2:12" ht="53.25" customHeight="1" thickBot="1" x14ac:dyDescent="0.2">
      <c r="B24" s="82" t="s">
        <v>15</v>
      </c>
      <c r="C24" s="210" t="str">
        <f>'IDENTIFICACION Y ANALISIS'!B26</f>
        <v>Ausencia de fundamentación de la justificación y conveniencia de la contratación</v>
      </c>
      <c r="D24" s="210"/>
      <c r="E24" s="210"/>
      <c r="F24" s="210"/>
      <c r="G24" s="210"/>
      <c r="H24" s="83" t="s">
        <v>77</v>
      </c>
      <c r="I24" s="79">
        <v>2</v>
      </c>
      <c r="J24" s="80">
        <v>3</v>
      </c>
      <c r="K24" s="80">
        <f t="shared" si="1"/>
        <v>5</v>
      </c>
      <c r="L24" s="84" t="str">
        <f t="shared" si="0"/>
        <v>MEDIO</v>
      </c>
    </row>
    <row r="25" spans="2:12" ht="53.25" customHeight="1" thickBot="1" x14ac:dyDescent="0.2">
      <c r="B25" s="82" t="s">
        <v>15</v>
      </c>
      <c r="C25" s="210" t="str">
        <f>'IDENTIFICACION Y ANALISIS'!B27</f>
        <v>Inadecuada identificación de las condiciones contractuales</v>
      </c>
      <c r="D25" s="210"/>
      <c r="E25" s="210"/>
      <c r="F25" s="210"/>
      <c r="G25" s="210"/>
      <c r="H25" s="83" t="s">
        <v>77</v>
      </c>
      <c r="I25" s="79">
        <v>2</v>
      </c>
      <c r="J25" s="80">
        <v>3</v>
      </c>
      <c r="K25" s="80">
        <f t="shared" si="1"/>
        <v>5</v>
      </c>
      <c r="L25" s="84" t="str">
        <f t="shared" si="0"/>
        <v>MEDIO</v>
      </c>
    </row>
    <row r="26" spans="2:12" ht="53.25" customHeight="1" thickBot="1" x14ac:dyDescent="0.2">
      <c r="B26" s="82" t="s">
        <v>15</v>
      </c>
      <c r="C26" s="210" t="str">
        <f>'IDENTIFICACION Y ANALISIS'!B28</f>
        <v>Apertura de procesos sin disponibilidad  presupuestal</v>
      </c>
      <c r="D26" s="210"/>
      <c r="E26" s="210"/>
      <c r="F26" s="210"/>
      <c r="G26" s="210"/>
      <c r="H26" s="83" t="s">
        <v>78</v>
      </c>
      <c r="I26" s="79">
        <v>2</v>
      </c>
      <c r="J26" s="80">
        <v>4</v>
      </c>
      <c r="K26" s="80">
        <f t="shared" si="1"/>
        <v>6</v>
      </c>
      <c r="L26" s="84" t="str">
        <f t="shared" si="0"/>
        <v>ALTO</v>
      </c>
    </row>
    <row r="27" spans="2:12" ht="53.25" customHeight="1" thickBot="1" x14ac:dyDescent="0.2">
      <c r="B27" s="82" t="s">
        <v>30</v>
      </c>
      <c r="C27" s="210" t="str">
        <f>'IDENTIFICACION Y ANALISIS'!B30</f>
        <v>Inadecuada evaluación de las ofertas y/o verificación de requisitos habilitantes</v>
      </c>
      <c r="D27" s="210"/>
      <c r="E27" s="210"/>
      <c r="F27" s="210"/>
      <c r="G27" s="210"/>
      <c r="H27" s="83" t="s">
        <v>79</v>
      </c>
      <c r="I27" s="79">
        <v>2</v>
      </c>
      <c r="J27" s="80">
        <v>3</v>
      </c>
      <c r="K27" s="80">
        <f t="shared" si="1"/>
        <v>5</v>
      </c>
      <c r="L27" s="84" t="str">
        <f t="shared" si="0"/>
        <v>MEDIO</v>
      </c>
    </row>
    <row r="28" spans="2:12" ht="53.25" customHeight="1" thickBot="1" x14ac:dyDescent="0.2">
      <c r="B28" s="82" t="s">
        <v>30</v>
      </c>
      <c r="C28" s="210" t="str">
        <f>'IDENTIFICACION Y ANALISIS'!B31</f>
        <v>Falta de claridad en la elaboración de los actos administrativos</v>
      </c>
      <c r="D28" s="210"/>
      <c r="E28" s="210"/>
      <c r="F28" s="210"/>
      <c r="G28" s="210"/>
      <c r="H28" s="83" t="s">
        <v>80</v>
      </c>
      <c r="I28" s="79">
        <v>2</v>
      </c>
      <c r="J28" s="80">
        <v>4</v>
      </c>
      <c r="K28" s="80">
        <f t="shared" si="1"/>
        <v>6</v>
      </c>
      <c r="L28" s="84" t="str">
        <f t="shared" si="0"/>
        <v>ALTO</v>
      </c>
    </row>
    <row r="29" spans="2:12" ht="53.25" customHeight="1" thickBot="1" x14ac:dyDescent="0.2">
      <c r="B29" s="82" t="s">
        <v>30</v>
      </c>
      <c r="C29" s="210" t="str">
        <f>'IDENTIFICACION Y ANALISIS'!B32</f>
        <v>Contestación inoportuna a todas las observaciones formuladas a los documentos de la contratación</v>
      </c>
      <c r="D29" s="210"/>
      <c r="E29" s="210"/>
      <c r="F29" s="210"/>
      <c r="G29" s="210"/>
      <c r="H29" s="83" t="s">
        <v>81</v>
      </c>
      <c r="I29" s="79">
        <v>2</v>
      </c>
      <c r="J29" s="80">
        <v>4</v>
      </c>
      <c r="K29" s="80">
        <f t="shared" si="1"/>
        <v>6</v>
      </c>
      <c r="L29" s="84" t="str">
        <f t="shared" si="0"/>
        <v>ALTO</v>
      </c>
    </row>
    <row r="30" spans="2:12" ht="53.25" customHeight="1" thickBot="1" x14ac:dyDescent="0.2">
      <c r="B30" s="82" t="s">
        <v>30</v>
      </c>
      <c r="C30" s="210" t="str">
        <f>'IDENTIFICACION Y ANALISIS'!B33</f>
        <v>No publicación de la documentación del proceso de selección en el SECOP</v>
      </c>
      <c r="D30" s="210"/>
      <c r="E30" s="210"/>
      <c r="F30" s="210"/>
      <c r="G30" s="210"/>
      <c r="H30" s="83" t="s">
        <v>79</v>
      </c>
      <c r="I30" s="79">
        <v>2</v>
      </c>
      <c r="J30" s="80">
        <v>4</v>
      </c>
      <c r="K30" s="80">
        <f t="shared" si="1"/>
        <v>6</v>
      </c>
      <c r="L30" s="84" t="str">
        <f t="shared" si="0"/>
        <v>ALTO</v>
      </c>
    </row>
    <row r="31" spans="2:12" ht="53.25" customHeight="1" thickBot="1" x14ac:dyDescent="0.2">
      <c r="B31" s="82" t="s">
        <v>30</v>
      </c>
      <c r="C31" s="210" t="str">
        <f>'IDENTIFICACION Y ANALISIS'!B34</f>
        <v>Confabulacion de los proponentes (Colusión)</v>
      </c>
      <c r="D31" s="210"/>
      <c r="E31" s="210"/>
      <c r="F31" s="210"/>
      <c r="G31" s="210"/>
      <c r="H31" s="83" t="s">
        <v>79</v>
      </c>
      <c r="I31" s="79">
        <v>2</v>
      </c>
      <c r="J31" s="80">
        <v>3</v>
      </c>
      <c r="K31" s="80">
        <f t="shared" si="1"/>
        <v>5</v>
      </c>
      <c r="L31" s="84" t="str">
        <f t="shared" si="0"/>
        <v>MEDIO</v>
      </c>
    </row>
    <row r="32" spans="2:12" ht="53.25" customHeight="1" thickBot="1" x14ac:dyDescent="0.2">
      <c r="B32" s="82" t="s">
        <v>30</v>
      </c>
      <c r="C32" s="210" t="str">
        <f>'IDENTIFICACION Y ANALISIS'!B35</f>
        <v>Selección de ofertas con precios  artificialmente bajos.</v>
      </c>
      <c r="D32" s="210"/>
      <c r="E32" s="210"/>
      <c r="F32" s="210"/>
      <c r="G32" s="210"/>
      <c r="H32" s="83" t="s">
        <v>80</v>
      </c>
      <c r="I32" s="79">
        <v>2</v>
      </c>
      <c r="J32" s="80">
        <v>4</v>
      </c>
      <c r="K32" s="80">
        <f t="shared" si="1"/>
        <v>6</v>
      </c>
      <c r="L32" s="84" t="str">
        <f t="shared" si="0"/>
        <v>ALTO</v>
      </c>
    </row>
    <row r="33" spans="2:12" ht="53.25" customHeight="1" thickBot="1" x14ac:dyDescent="0.2">
      <c r="B33" s="82" t="s">
        <v>37</v>
      </c>
      <c r="C33" s="210" t="str">
        <f>'IDENTIFICACION Y ANALISIS'!B37</f>
        <v xml:space="preserve">Riesgo de que no se firme el contrato. </v>
      </c>
      <c r="D33" s="210"/>
      <c r="E33" s="210"/>
      <c r="F33" s="210"/>
      <c r="G33" s="210"/>
      <c r="H33" s="83" t="s">
        <v>82</v>
      </c>
      <c r="I33" s="79">
        <v>2</v>
      </c>
      <c r="J33" s="80">
        <v>4</v>
      </c>
      <c r="K33" s="80">
        <f t="shared" si="1"/>
        <v>6</v>
      </c>
      <c r="L33" s="84" t="str">
        <f t="shared" si="0"/>
        <v>ALTO</v>
      </c>
    </row>
    <row r="34" spans="2:12" ht="53.25" customHeight="1" thickBot="1" x14ac:dyDescent="0.2">
      <c r="B34" s="121" t="s">
        <v>37</v>
      </c>
      <c r="C34" s="210" t="str">
        <f>'IDENTIFICACION Y ANALISIS'!B38</f>
        <v>Falta de constitución o constitución tardía de la garantía única. Aceptación de garantías que no se ajustan a lo contemplado en el contrato</v>
      </c>
      <c r="D34" s="210"/>
      <c r="E34" s="210"/>
      <c r="F34" s="210"/>
      <c r="G34" s="210"/>
      <c r="H34" s="83" t="s">
        <v>83</v>
      </c>
      <c r="I34" s="123">
        <v>2</v>
      </c>
      <c r="J34" s="124">
        <v>3</v>
      </c>
      <c r="K34" s="80">
        <f t="shared" si="1"/>
        <v>5</v>
      </c>
      <c r="L34" s="84" t="str">
        <f t="shared" si="0"/>
        <v>MEDIO</v>
      </c>
    </row>
    <row r="35" spans="2:12" ht="53.25" customHeight="1" thickBot="1" x14ac:dyDescent="0.2">
      <c r="B35" s="121" t="s">
        <v>37</v>
      </c>
      <c r="C35" s="210" t="str">
        <f>'IDENTIFICACION Y ANALISIS'!B39</f>
        <v>Falta de solicitud o solicitud tardía del registro  presupuestal</v>
      </c>
      <c r="D35" s="210"/>
      <c r="E35" s="210"/>
      <c r="F35" s="210"/>
      <c r="G35" s="210"/>
      <c r="H35" s="83" t="s">
        <v>82</v>
      </c>
      <c r="I35" s="123">
        <v>2</v>
      </c>
      <c r="J35" s="124">
        <v>4</v>
      </c>
      <c r="K35" s="80">
        <f t="shared" si="1"/>
        <v>6</v>
      </c>
      <c r="L35" s="84" t="str">
        <f t="shared" si="0"/>
        <v>ALTO</v>
      </c>
    </row>
    <row r="36" spans="2:12" ht="53.25" customHeight="1" thickBot="1" x14ac:dyDescent="0.2">
      <c r="B36" s="121" t="s">
        <v>37</v>
      </c>
      <c r="C36" s="210" t="str">
        <f>'IDENTIFICACION Y ANALISIS'!B40</f>
        <v>Presentación de reclamos de terceros sobre la selección del oferente que retrasen el perfeccionamiento del contrato.</v>
      </c>
      <c r="D36" s="210"/>
      <c r="E36" s="210"/>
      <c r="F36" s="210"/>
      <c r="G36" s="210"/>
      <c r="H36" s="83" t="s">
        <v>84</v>
      </c>
      <c r="I36" s="123">
        <v>2</v>
      </c>
      <c r="J36" s="124">
        <v>2</v>
      </c>
      <c r="K36" s="80">
        <f t="shared" si="1"/>
        <v>4</v>
      </c>
      <c r="L36" s="84" t="str">
        <f t="shared" si="0"/>
        <v>BAJO</v>
      </c>
    </row>
    <row r="37" spans="2:12" ht="53.25" customHeight="1" thickBot="1" x14ac:dyDescent="0.2">
      <c r="B37" s="121" t="s">
        <v>43</v>
      </c>
      <c r="C37" s="210" t="str">
        <f>'IDENTIFICACION Y ANALISIS'!B42</f>
        <v>Fluctuaciones del valor de la moneda</v>
      </c>
      <c r="D37" s="210"/>
      <c r="E37" s="210"/>
      <c r="F37" s="210"/>
      <c r="G37" s="210"/>
      <c r="H37" s="122" t="s">
        <v>85</v>
      </c>
      <c r="I37" s="123">
        <v>2</v>
      </c>
      <c r="J37" s="124">
        <v>3</v>
      </c>
      <c r="K37" s="80">
        <f t="shared" si="1"/>
        <v>5</v>
      </c>
      <c r="L37" s="84" t="str">
        <f t="shared" si="0"/>
        <v>MEDIO</v>
      </c>
    </row>
    <row r="38" spans="2:12" ht="53.25" customHeight="1" thickBot="1" x14ac:dyDescent="0.2">
      <c r="B38" s="121" t="s">
        <v>43</v>
      </c>
      <c r="C38" s="210" t="str">
        <f>'IDENTIFICACION Y ANALISIS'!B43</f>
        <v>Variación de los precios del mercado</v>
      </c>
      <c r="D38" s="210"/>
      <c r="E38" s="210"/>
      <c r="F38" s="210"/>
      <c r="G38" s="210"/>
      <c r="H38" s="83" t="s">
        <v>86</v>
      </c>
      <c r="I38" s="123">
        <v>2</v>
      </c>
      <c r="J38" s="124">
        <v>4</v>
      </c>
      <c r="K38" s="80">
        <f t="shared" si="1"/>
        <v>6</v>
      </c>
      <c r="L38" s="84" t="str">
        <f t="shared" si="0"/>
        <v>ALTO</v>
      </c>
    </row>
    <row r="39" spans="2:12" ht="53.25" customHeight="1" thickBot="1" x14ac:dyDescent="0.2">
      <c r="B39" s="121" t="s">
        <v>43</v>
      </c>
      <c r="C39" s="210" t="str">
        <f>'IDENTIFICACION Y ANALISIS'!B44</f>
        <v>Factores políticos o macroeconómicos.</v>
      </c>
      <c r="D39" s="210"/>
      <c r="E39" s="210"/>
      <c r="F39" s="210"/>
      <c r="G39" s="210"/>
      <c r="H39" s="83" t="s">
        <v>86</v>
      </c>
      <c r="I39" s="123">
        <v>2</v>
      </c>
      <c r="J39" s="124">
        <v>3</v>
      </c>
      <c r="K39" s="80">
        <f t="shared" si="1"/>
        <v>5</v>
      </c>
      <c r="L39" s="84" t="str">
        <f t="shared" si="0"/>
        <v>MEDIO</v>
      </c>
    </row>
    <row r="40" spans="2:12" ht="53.25" customHeight="1" thickBot="1" x14ac:dyDescent="0.2">
      <c r="B40" s="121" t="s">
        <v>43</v>
      </c>
      <c r="C40" s="210" t="str">
        <f>'IDENTIFICACION Y ANALISIS'!B45</f>
        <v>Cancelación de pedidos.</v>
      </c>
      <c r="D40" s="210"/>
      <c r="E40" s="210"/>
      <c r="F40" s="210"/>
      <c r="G40" s="210"/>
      <c r="H40" s="122" t="s">
        <v>87</v>
      </c>
      <c r="I40" s="123">
        <v>2</v>
      </c>
      <c r="J40" s="124">
        <v>3</v>
      </c>
      <c r="K40" s="80">
        <f t="shared" si="1"/>
        <v>5</v>
      </c>
      <c r="L40" s="84" t="str">
        <f t="shared" si="0"/>
        <v>MEDIO</v>
      </c>
    </row>
    <row r="41" spans="2:12" ht="53.25" customHeight="1" thickBot="1" x14ac:dyDescent="0.2">
      <c r="B41" s="121" t="s">
        <v>43</v>
      </c>
      <c r="C41" s="210" t="str">
        <f>'IDENTIFICACION Y ANALISIS'!B46</f>
        <v>Variación en la disponibilidad o en el costo de los insumos necesarios para prestar los servicios.</v>
      </c>
      <c r="D41" s="210"/>
      <c r="E41" s="210"/>
      <c r="F41" s="210"/>
      <c r="G41" s="210"/>
      <c r="H41" s="83" t="s">
        <v>86</v>
      </c>
      <c r="I41" s="123">
        <v>2</v>
      </c>
      <c r="J41" s="124">
        <v>2</v>
      </c>
      <c r="K41" s="80">
        <f t="shared" si="1"/>
        <v>4</v>
      </c>
      <c r="L41" s="84" t="str">
        <f t="shared" si="0"/>
        <v>BAJO</v>
      </c>
    </row>
    <row r="42" spans="2:12" ht="53.25" customHeight="1" thickBot="1" x14ac:dyDescent="0.2">
      <c r="B42" s="121" t="s">
        <v>43</v>
      </c>
      <c r="C42" s="210" t="str">
        <f>'IDENTIFICACION Y ANALISIS'!B47</f>
        <v>Incumplimiento de compromisos adquiridos por el contratista seleccionado con sus subcontratistas, suministradores de bienes y servicios.</v>
      </c>
      <c r="D42" s="210"/>
      <c r="E42" s="210"/>
      <c r="F42" s="210"/>
      <c r="G42" s="210"/>
      <c r="H42" s="122" t="s">
        <v>87</v>
      </c>
      <c r="I42" s="123">
        <v>2</v>
      </c>
      <c r="J42" s="124">
        <v>4</v>
      </c>
      <c r="K42" s="80">
        <f t="shared" si="1"/>
        <v>6</v>
      </c>
      <c r="L42" s="84" t="str">
        <f t="shared" si="0"/>
        <v>ALTO</v>
      </c>
    </row>
    <row r="43" spans="2:12" ht="53.25" customHeight="1" thickBot="1" x14ac:dyDescent="0.2">
      <c r="B43" s="121" t="s">
        <v>43</v>
      </c>
      <c r="C43" s="210" t="str">
        <f>'IDENTIFICACION Y ANALISIS'!B48</f>
        <v>Incumplimiento de la administración en los pagos.</v>
      </c>
      <c r="D43" s="210"/>
      <c r="E43" s="210"/>
      <c r="F43" s="210"/>
      <c r="G43" s="210"/>
      <c r="H43" s="122" t="s">
        <v>88</v>
      </c>
      <c r="I43" s="123">
        <v>2</v>
      </c>
      <c r="J43" s="124">
        <v>2</v>
      </c>
      <c r="K43" s="80">
        <f t="shared" si="1"/>
        <v>4</v>
      </c>
      <c r="L43" s="84" t="str">
        <f t="shared" si="0"/>
        <v>BAJO</v>
      </c>
    </row>
    <row r="44" spans="2:12" ht="53.25" customHeight="1" thickBot="1" x14ac:dyDescent="0.2">
      <c r="B44" s="121" t="s">
        <v>43</v>
      </c>
      <c r="C44" s="210" t="str">
        <f>'IDENTIFICACION Y ANALISIS'!B49</f>
        <v>Defectos en los equipos.</v>
      </c>
      <c r="D44" s="210"/>
      <c r="E44" s="210"/>
      <c r="F44" s="210"/>
      <c r="G44" s="210"/>
      <c r="H44" s="122" t="s">
        <v>87</v>
      </c>
      <c r="I44" s="123">
        <v>2</v>
      </c>
      <c r="J44" s="124">
        <v>3</v>
      </c>
      <c r="K44" s="80">
        <f t="shared" si="1"/>
        <v>5</v>
      </c>
      <c r="L44" s="84" t="str">
        <f t="shared" si="0"/>
        <v>MEDIO</v>
      </c>
    </row>
    <row r="45" spans="2:12" ht="53.25" customHeight="1" thickBot="1" x14ac:dyDescent="0.2">
      <c r="B45" s="121" t="s">
        <v>43</v>
      </c>
      <c r="C45" s="210" t="str">
        <f>'IDENTIFICACION Y ANALISIS'!B50</f>
        <v>Imposición de nuevos tributos</v>
      </c>
      <c r="D45" s="210"/>
      <c r="E45" s="210"/>
      <c r="F45" s="210"/>
      <c r="G45" s="210"/>
      <c r="H45" s="83" t="s">
        <v>86</v>
      </c>
      <c r="I45" s="123">
        <v>2</v>
      </c>
      <c r="J45" s="124">
        <v>3</v>
      </c>
      <c r="K45" s="80">
        <f t="shared" si="1"/>
        <v>5</v>
      </c>
      <c r="L45" s="84" t="str">
        <f t="shared" si="0"/>
        <v>MEDIO</v>
      </c>
    </row>
    <row r="46" spans="2:12" ht="53.25" customHeight="1" thickBot="1" x14ac:dyDescent="0.2">
      <c r="B46" s="85" t="s">
        <v>43</v>
      </c>
      <c r="C46" s="210" t="str">
        <f>'IDENTIFICACION Y ANALISIS'!B51</f>
        <v>Variación de tasas o tarifas</v>
      </c>
      <c r="D46" s="210"/>
      <c r="E46" s="210"/>
      <c r="F46" s="210"/>
      <c r="G46" s="210"/>
      <c r="H46" s="83" t="s">
        <v>86</v>
      </c>
      <c r="I46" s="86">
        <v>2</v>
      </c>
      <c r="J46" s="87">
        <v>3</v>
      </c>
      <c r="K46" s="87">
        <f t="shared" si="1"/>
        <v>5</v>
      </c>
      <c r="L46" s="88" t="str">
        <f t="shared" si="0"/>
        <v>MEDIO</v>
      </c>
    </row>
    <row r="47" spans="2:12" ht="12.75" customHeight="1" x14ac:dyDescent="0.2">
      <c r="B47" s="89"/>
      <c r="C47" s="90"/>
      <c r="D47" s="90"/>
      <c r="E47" s="90"/>
      <c r="F47" s="90"/>
      <c r="G47" s="90"/>
      <c r="H47" s="90"/>
      <c r="I47" s="90"/>
      <c r="J47" s="90"/>
      <c r="K47" s="90"/>
      <c r="L47" s="91"/>
    </row>
    <row r="48" spans="2:12" ht="14" x14ac:dyDescent="0.2">
      <c r="B48" s="68"/>
      <c r="C48" s="202"/>
      <c r="D48" s="202"/>
      <c r="E48" s="202"/>
      <c r="F48" s="69"/>
      <c r="G48" s="69"/>
      <c r="H48" s="195"/>
      <c r="I48" s="195"/>
      <c r="J48" s="69"/>
      <c r="K48" s="69"/>
      <c r="L48" s="70"/>
    </row>
    <row r="49" spans="2:14" ht="19.5" customHeight="1" x14ac:dyDescent="0.2">
      <c r="B49" s="209" t="s">
        <v>89</v>
      </c>
      <c r="C49" s="193" t="s">
        <v>90</v>
      </c>
      <c r="D49" s="193"/>
      <c r="E49" s="92" t="s">
        <v>91</v>
      </c>
      <c r="F49" s="69"/>
      <c r="G49" s="211" t="s">
        <v>71</v>
      </c>
      <c r="H49" s="93" t="s">
        <v>92</v>
      </c>
      <c r="I49" s="93" t="s">
        <v>91</v>
      </c>
      <c r="J49" s="69"/>
      <c r="K49" s="69"/>
      <c r="L49" s="70"/>
    </row>
    <row r="50" spans="2:14" ht="21" customHeight="1" x14ac:dyDescent="0.2">
      <c r="B50" s="209"/>
      <c r="C50" s="192" t="s">
        <v>93</v>
      </c>
      <c r="D50" s="192"/>
      <c r="E50" s="94">
        <v>1</v>
      </c>
      <c r="F50" s="69"/>
      <c r="G50" s="211"/>
      <c r="H50" s="94" t="s">
        <v>94</v>
      </c>
      <c r="I50" s="95">
        <v>1</v>
      </c>
      <c r="J50" s="69"/>
      <c r="K50" s="69"/>
      <c r="L50" s="70"/>
    </row>
    <row r="51" spans="2:14" ht="15.75" customHeight="1" x14ac:dyDescent="0.2">
      <c r="B51" s="209"/>
      <c r="C51" s="192" t="s">
        <v>95</v>
      </c>
      <c r="D51" s="192"/>
      <c r="E51" s="94">
        <v>2</v>
      </c>
      <c r="F51" s="69"/>
      <c r="G51" s="211"/>
      <c r="H51" s="94" t="s">
        <v>96</v>
      </c>
      <c r="I51" s="95">
        <v>2</v>
      </c>
      <c r="J51" s="69"/>
      <c r="K51" s="69"/>
      <c r="L51" s="70"/>
      <c r="N51" s="5"/>
    </row>
    <row r="52" spans="2:14" ht="24.75" customHeight="1" x14ac:dyDescent="0.2">
      <c r="B52" s="209"/>
      <c r="C52" s="192" t="s">
        <v>97</v>
      </c>
      <c r="D52" s="192"/>
      <c r="E52" s="94">
        <v>3</v>
      </c>
      <c r="F52" s="69"/>
      <c r="G52" s="211"/>
      <c r="H52" s="94" t="s">
        <v>98</v>
      </c>
      <c r="I52" s="95">
        <v>3</v>
      </c>
      <c r="J52" s="69"/>
      <c r="K52" s="69"/>
      <c r="L52" s="70"/>
    </row>
    <row r="53" spans="2:14" ht="18" customHeight="1" x14ac:dyDescent="0.2">
      <c r="B53" s="209"/>
      <c r="C53" s="192" t="s">
        <v>99</v>
      </c>
      <c r="D53" s="192"/>
      <c r="E53" s="94">
        <v>4</v>
      </c>
      <c r="F53" s="69"/>
      <c r="G53" s="211"/>
      <c r="H53" s="94" t="s">
        <v>100</v>
      </c>
      <c r="I53" s="95">
        <v>4</v>
      </c>
      <c r="J53" s="69"/>
      <c r="K53" s="69"/>
      <c r="L53" s="70"/>
    </row>
    <row r="54" spans="2:14" ht="29.25" customHeight="1" x14ac:dyDescent="0.2">
      <c r="B54" s="209"/>
      <c r="C54" s="192" t="s">
        <v>101</v>
      </c>
      <c r="D54" s="192"/>
      <c r="E54" s="94">
        <v>5</v>
      </c>
      <c r="F54" s="69"/>
      <c r="G54" s="211"/>
      <c r="H54" s="94" t="s">
        <v>102</v>
      </c>
      <c r="I54" s="95">
        <v>5</v>
      </c>
      <c r="J54" s="69"/>
      <c r="K54" s="69"/>
      <c r="L54" s="70"/>
    </row>
    <row r="55" spans="2:14" ht="16.5" customHeight="1" x14ac:dyDescent="0.2">
      <c r="B55" s="96"/>
      <c r="C55" s="97"/>
      <c r="D55" s="97"/>
      <c r="E55" s="97"/>
      <c r="F55" s="69"/>
      <c r="G55" s="97"/>
      <c r="H55" s="97"/>
      <c r="I55" s="97"/>
      <c r="J55" s="97"/>
      <c r="K55" s="97"/>
      <c r="L55" s="70"/>
    </row>
    <row r="56" spans="2:14" ht="16.5" customHeight="1" x14ac:dyDescent="0.2">
      <c r="B56" s="96"/>
      <c r="C56" s="195" t="s">
        <v>103</v>
      </c>
      <c r="D56" s="195"/>
      <c r="E56" s="195"/>
      <c r="F56" s="195"/>
      <c r="G56" s="195"/>
      <c r="H56" s="198"/>
      <c r="I56" s="198"/>
      <c r="J56" s="198"/>
      <c r="K56" s="198"/>
      <c r="L56" s="70"/>
    </row>
    <row r="57" spans="2:14" ht="69.75" customHeight="1" x14ac:dyDescent="0.15">
      <c r="B57" s="96"/>
      <c r="C57" s="192" t="s">
        <v>104</v>
      </c>
      <c r="D57" s="192"/>
      <c r="E57" s="192"/>
      <c r="F57" s="94" t="s">
        <v>105</v>
      </c>
      <c r="G57" s="94" t="s">
        <v>106</v>
      </c>
      <c r="H57" s="94" t="s">
        <v>107</v>
      </c>
      <c r="I57" s="192" t="s">
        <v>108</v>
      </c>
      <c r="J57" s="192"/>
      <c r="K57" s="192" t="s">
        <v>109</v>
      </c>
      <c r="L57" s="201"/>
    </row>
    <row r="58" spans="2:14" ht="69.75" customHeight="1" x14ac:dyDescent="0.15">
      <c r="B58" s="96"/>
      <c r="C58" s="192" t="s">
        <v>110</v>
      </c>
      <c r="D58" s="192"/>
      <c r="E58" s="192"/>
      <c r="F58" s="94" t="s">
        <v>111</v>
      </c>
      <c r="G58" s="94" t="s">
        <v>112</v>
      </c>
      <c r="H58" s="94" t="s">
        <v>113</v>
      </c>
      <c r="I58" s="192" t="s">
        <v>114</v>
      </c>
      <c r="J58" s="192"/>
      <c r="K58" s="192" t="s">
        <v>115</v>
      </c>
      <c r="L58" s="201"/>
    </row>
    <row r="59" spans="2:14" ht="14" x14ac:dyDescent="0.2">
      <c r="B59" s="68"/>
      <c r="C59" s="193" t="s">
        <v>116</v>
      </c>
      <c r="D59" s="193"/>
      <c r="E59" s="193" t="s">
        <v>91</v>
      </c>
      <c r="F59" s="98" t="s">
        <v>94</v>
      </c>
      <c r="G59" s="98" t="s">
        <v>96</v>
      </c>
      <c r="H59" s="99" t="s">
        <v>98</v>
      </c>
      <c r="I59" s="204" t="s">
        <v>100</v>
      </c>
      <c r="J59" s="204"/>
      <c r="K59" s="193" t="s">
        <v>102</v>
      </c>
      <c r="L59" s="199"/>
    </row>
    <row r="60" spans="2:14" ht="14" x14ac:dyDescent="0.2">
      <c r="B60" s="68"/>
      <c r="C60" s="193"/>
      <c r="D60" s="193"/>
      <c r="E60" s="193"/>
      <c r="F60" s="100">
        <v>1</v>
      </c>
      <c r="G60" s="100">
        <v>2</v>
      </c>
      <c r="H60" s="100">
        <v>3</v>
      </c>
      <c r="I60" s="194">
        <v>4</v>
      </c>
      <c r="J60" s="194"/>
      <c r="K60" s="194">
        <v>5</v>
      </c>
      <c r="L60" s="200"/>
    </row>
    <row r="61" spans="2:14" ht="19.5" customHeight="1" x14ac:dyDescent="0.2">
      <c r="B61" s="68"/>
      <c r="C61" s="192" t="s">
        <v>93</v>
      </c>
      <c r="D61" s="192"/>
      <c r="E61" s="101">
        <v>1</v>
      </c>
      <c r="F61" s="102">
        <v>2</v>
      </c>
      <c r="G61" s="102">
        <v>3</v>
      </c>
      <c r="H61" s="102">
        <v>4</v>
      </c>
      <c r="I61" s="196">
        <v>5</v>
      </c>
      <c r="J61" s="196"/>
      <c r="K61" s="197">
        <v>6</v>
      </c>
      <c r="L61" s="205"/>
    </row>
    <row r="62" spans="2:14" ht="21.75" customHeight="1" x14ac:dyDescent="0.2">
      <c r="B62" s="68"/>
      <c r="C62" s="192" t="s">
        <v>95</v>
      </c>
      <c r="D62" s="192"/>
      <c r="E62" s="101">
        <v>2</v>
      </c>
      <c r="F62" s="102">
        <v>3</v>
      </c>
      <c r="G62" s="102">
        <v>4</v>
      </c>
      <c r="H62" s="103">
        <v>5</v>
      </c>
      <c r="I62" s="197">
        <v>6</v>
      </c>
      <c r="J62" s="197"/>
      <c r="K62" s="206">
        <v>7</v>
      </c>
      <c r="L62" s="207"/>
    </row>
    <row r="63" spans="2:14" ht="26.25" customHeight="1" x14ac:dyDescent="0.2">
      <c r="B63" s="68"/>
      <c r="C63" s="192" t="s">
        <v>97</v>
      </c>
      <c r="D63" s="192"/>
      <c r="E63" s="101">
        <v>3</v>
      </c>
      <c r="F63" s="102">
        <v>4</v>
      </c>
      <c r="G63" s="103">
        <v>5</v>
      </c>
      <c r="H63" s="104">
        <v>6</v>
      </c>
      <c r="I63" s="197">
        <v>7</v>
      </c>
      <c r="J63" s="197"/>
      <c r="K63" s="203">
        <v>8</v>
      </c>
      <c r="L63" s="208"/>
    </row>
    <row r="64" spans="2:14" ht="21" customHeight="1" x14ac:dyDescent="0.2">
      <c r="B64" s="68"/>
      <c r="C64" s="192" t="s">
        <v>99</v>
      </c>
      <c r="D64" s="192"/>
      <c r="E64" s="101">
        <v>4</v>
      </c>
      <c r="F64" s="103">
        <v>5</v>
      </c>
      <c r="G64" s="104">
        <v>6</v>
      </c>
      <c r="H64" s="104">
        <v>7</v>
      </c>
      <c r="I64" s="203">
        <v>8</v>
      </c>
      <c r="J64" s="203"/>
      <c r="K64" s="203">
        <v>9</v>
      </c>
      <c r="L64" s="208"/>
    </row>
    <row r="65" spans="2:12" ht="27" customHeight="1" x14ac:dyDescent="0.2">
      <c r="B65" s="68"/>
      <c r="C65" s="192" t="s">
        <v>101</v>
      </c>
      <c r="D65" s="192"/>
      <c r="E65" s="101">
        <v>5</v>
      </c>
      <c r="F65" s="104">
        <v>6</v>
      </c>
      <c r="G65" s="104">
        <v>7</v>
      </c>
      <c r="H65" s="105">
        <v>8</v>
      </c>
      <c r="I65" s="203">
        <v>9</v>
      </c>
      <c r="J65" s="203"/>
      <c r="K65" s="203">
        <v>10</v>
      </c>
      <c r="L65" s="208"/>
    </row>
    <row r="66" spans="2:12" ht="14" x14ac:dyDescent="0.2">
      <c r="B66" s="68"/>
      <c r="C66" s="69"/>
      <c r="D66" s="69"/>
      <c r="E66" s="69"/>
      <c r="F66" s="69"/>
      <c r="G66" s="69"/>
      <c r="H66" s="69"/>
      <c r="I66" s="69"/>
      <c r="J66" s="69"/>
      <c r="K66" s="69"/>
      <c r="L66" s="70"/>
    </row>
    <row r="67" spans="2:12" ht="19.5" customHeight="1" x14ac:dyDescent="0.2">
      <c r="B67" s="68"/>
      <c r="C67" s="69"/>
      <c r="D67" s="69"/>
      <c r="E67" s="69"/>
      <c r="F67" s="69"/>
      <c r="G67" s="195" t="s">
        <v>117</v>
      </c>
      <c r="H67" s="195"/>
      <c r="I67" s="69"/>
      <c r="J67" s="69"/>
      <c r="K67" s="69"/>
      <c r="L67" s="70"/>
    </row>
    <row r="68" spans="2:12" ht="18" customHeight="1" x14ac:dyDescent="0.2">
      <c r="B68" s="68"/>
      <c r="C68" s="69"/>
      <c r="D68" s="69"/>
      <c r="E68" s="69"/>
      <c r="F68" s="69"/>
      <c r="G68" s="98" t="s">
        <v>103</v>
      </c>
      <c r="H68" s="106" t="s">
        <v>116</v>
      </c>
      <c r="I68" s="69"/>
      <c r="J68" s="69"/>
      <c r="K68" s="69"/>
      <c r="L68" s="70"/>
    </row>
    <row r="69" spans="2:12" ht="18" customHeight="1" x14ac:dyDescent="0.2">
      <c r="B69" s="68"/>
      <c r="C69" s="69"/>
      <c r="D69" s="69"/>
      <c r="E69" s="69"/>
      <c r="F69" s="69"/>
      <c r="G69" s="105" t="s">
        <v>118</v>
      </c>
      <c r="H69" s="107" t="s">
        <v>119</v>
      </c>
      <c r="I69" s="69"/>
      <c r="J69" s="69"/>
      <c r="K69" s="69"/>
      <c r="L69" s="70"/>
    </row>
    <row r="70" spans="2:12" ht="18" customHeight="1" x14ac:dyDescent="0.2">
      <c r="B70" s="68"/>
      <c r="C70" s="69"/>
      <c r="D70" s="69"/>
      <c r="E70" s="69"/>
      <c r="F70" s="69"/>
      <c r="G70" s="104" t="s">
        <v>120</v>
      </c>
      <c r="H70" s="107" t="s">
        <v>121</v>
      </c>
      <c r="I70" s="69"/>
      <c r="J70" s="69"/>
      <c r="K70" s="69"/>
      <c r="L70" s="70"/>
    </row>
    <row r="71" spans="2:12" ht="18" customHeight="1" x14ac:dyDescent="0.2">
      <c r="B71" s="68"/>
      <c r="C71" s="69"/>
      <c r="D71" s="69"/>
      <c r="E71" s="69"/>
      <c r="F71" s="69"/>
      <c r="G71" s="103">
        <v>5</v>
      </c>
      <c r="H71" s="107" t="s">
        <v>122</v>
      </c>
      <c r="I71" s="69"/>
      <c r="J71" s="69"/>
      <c r="K71" s="69"/>
      <c r="L71" s="70"/>
    </row>
    <row r="72" spans="2:12" ht="18" customHeight="1" x14ac:dyDescent="0.2">
      <c r="B72" s="68"/>
      <c r="C72" s="69"/>
      <c r="D72" s="69"/>
      <c r="E72" s="69"/>
      <c r="F72" s="69"/>
      <c r="G72" s="102" t="s">
        <v>123</v>
      </c>
      <c r="H72" s="107" t="s">
        <v>124</v>
      </c>
      <c r="I72" s="69"/>
      <c r="J72" s="69"/>
      <c r="K72" s="69"/>
      <c r="L72" s="70"/>
    </row>
    <row r="73" spans="2:12" ht="15" thickBot="1" x14ac:dyDescent="0.25">
      <c r="B73" s="71"/>
      <c r="C73" s="72"/>
      <c r="D73" s="72"/>
      <c r="E73" s="72"/>
      <c r="F73" s="72"/>
      <c r="G73" s="72"/>
      <c r="H73" s="72"/>
      <c r="I73" s="72"/>
      <c r="J73" s="72"/>
      <c r="K73" s="72"/>
      <c r="L73" s="73"/>
    </row>
    <row r="77" spans="2:12" hidden="1" x14ac:dyDescent="0.15">
      <c r="B77" s="7" t="s">
        <v>66</v>
      </c>
    </row>
    <row r="78" spans="2:12" hidden="1" x14ac:dyDescent="0.15">
      <c r="B78" s="7" t="s">
        <v>125</v>
      </c>
    </row>
  </sheetData>
  <mergeCells count="78">
    <mergeCell ref="C44:G44"/>
    <mergeCell ref="C46:G46"/>
    <mergeCell ref="C30:G30"/>
    <mergeCell ref="C24:G24"/>
    <mergeCell ref="C25:G25"/>
    <mergeCell ref="C29:G29"/>
    <mergeCell ref="C34:G34"/>
    <mergeCell ref="C35:G35"/>
    <mergeCell ref="C36:G36"/>
    <mergeCell ref="C37:G37"/>
    <mergeCell ref="C38:G38"/>
    <mergeCell ref="C39:G39"/>
    <mergeCell ref="C45:G45"/>
    <mergeCell ref="C40:G40"/>
    <mergeCell ref="C41:G41"/>
    <mergeCell ref="C42:G42"/>
    <mergeCell ref="C43:G43"/>
    <mergeCell ref="C16:G16"/>
    <mergeCell ref="C18:G18"/>
    <mergeCell ref="C19:G19"/>
    <mergeCell ref="C20:G20"/>
    <mergeCell ref="C21:G21"/>
    <mergeCell ref="H15:L15"/>
    <mergeCell ref="B15:G15"/>
    <mergeCell ref="B6:L6"/>
    <mergeCell ref="B2:B4"/>
    <mergeCell ref="B12:L12"/>
    <mergeCell ref="B7:L7"/>
    <mergeCell ref="C2:J4"/>
    <mergeCell ref="K2:L4"/>
    <mergeCell ref="B49:B54"/>
    <mergeCell ref="C49:D49"/>
    <mergeCell ref="C50:D50"/>
    <mergeCell ref="C17:G17"/>
    <mergeCell ref="C51:D51"/>
    <mergeCell ref="C52:D52"/>
    <mergeCell ref="C53:D53"/>
    <mergeCell ref="G49:G54"/>
    <mergeCell ref="C26:G26"/>
    <mergeCell ref="C27:G27"/>
    <mergeCell ref="C28:G28"/>
    <mergeCell ref="C22:G22"/>
    <mergeCell ref="C23:G23"/>
    <mergeCell ref="C31:G31"/>
    <mergeCell ref="C32:G32"/>
    <mergeCell ref="C33:G33"/>
    <mergeCell ref="G67:H67"/>
    <mergeCell ref="C62:D62"/>
    <mergeCell ref="K57:L57"/>
    <mergeCell ref="C65:D65"/>
    <mergeCell ref="C64:D64"/>
    <mergeCell ref="I65:J65"/>
    <mergeCell ref="I59:J59"/>
    <mergeCell ref="I57:J57"/>
    <mergeCell ref="I58:J58"/>
    <mergeCell ref="K61:L61"/>
    <mergeCell ref="K62:L62"/>
    <mergeCell ref="K63:L63"/>
    <mergeCell ref="K64:L64"/>
    <mergeCell ref="K65:L65"/>
    <mergeCell ref="I64:J64"/>
    <mergeCell ref="I63:J63"/>
    <mergeCell ref="C63:D63"/>
    <mergeCell ref="C59:D60"/>
    <mergeCell ref="I60:J60"/>
    <mergeCell ref="H48:I48"/>
    <mergeCell ref="C58:E58"/>
    <mergeCell ref="C61:D61"/>
    <mergeCell ref="I61:J61"/>
    <mergeCell ref="C54:D54"/>
    <mergeCell ref="C57:E57"/>
    <mergeCell ref="I62:J62"/>
    <mergeCell ref="E59:E60"/>
    <mergeCell ref="C56:K56"/>
    <mergeCell ref="K59:L59"/>
    <mergeCell ref="K60:L60"/>
    <mergeCell ref="K58:L58"/>
    <mergeCell ref="C48:E48"/>
  </mergeCells>
  <phoneticPr fontId="1" type="noConversion"/>
  <conditionalFormatting sqref="J17:K46">
    <cfRule type="expression" dxfId="18" priority="1" stopIfTrue="1">
      <formula>"""bajo"""</formula>
    </cfRule>
  </conditionalFormatting>
  <conditionalFormatting sqref="L17:L46">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5">
    <dataValidation type="list" allowBlank="1" showInputMessage="1" showErrorMessage="1" sqref="H15" xr:uid="{00000000-0002-0000-0200-000000000000}">
      <formula1>$B$77:$B$78</formula1>
    </dataValidation>
    <dataValidation type="list" allowBlank="1" showInputMessage="1" showErrorMessage="1" sqref="I17:I46" xr:uid="{00000000-0002-0000-0200-000001000000}">
      <formula1>$E$50:$E$54</formula1>
    </dataValidation>
    <dataValidation type="list" allowBlank="1" showInputMessage="1" showErrorMessage="1" sqref="J17:J46" xr:uid="{00000000-0002-0000-0200-000002000000}">
      <formula1>$I$50:$I$54</formula1>
    </dataValidation>
    <dataValidation type="list" allowBlank="1" showInputMessage="1" showErrorMessage="1" sqref="C17:G46" xr:uid="{00000000-0002-0000-0200-000003000000}">
      <formula1>INDIRECT($B$17)</formula1>
    </dataValidation>
    <dataValidation type="list" allowBlank="1" showInputMessage="1" showErrorMessage="1" sqref="B17:B4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5"/>
  <sheetViews>
    <sheetView showGridLines="0" zoomScale="64" zoomScaleNormal="90" zoomScalePageLayoutView="70" workbookViewId="0">
      <selection activeCell="G44" sqref="G44:H44"/>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7" width="14" customWidth="1"/>
    <col min="18" max="18" width="20.83203125" style="4" customWidth="1"/>
  </cols>
  <sheetData>
    <row r="2" spans="2:26" ht="48.75" customHeight="1" x14ac:dyDescent="0.15">
      <c r="B2" s="146"/>
      <c r="C2" s="156" t="s">
        <v>6</v>
      </c>
      <c r="D2" s="157"/>
      <c r="E2" s="157"/>
      <c r="F2" s="157"/>
      <c r="G2" s="157"/>
      <c r="H2" s="157"/>
      <c r="I2" s="157"/>
      <c r="J2" s="157"/>
      <c r="K2" s="157"/>
      <c r="L2" s="157"/>
      <c r="M2" s="157"/>
      <c r="N2" s="157"/>
      <c r="O2" s="157"/>
      <c r="P2" s="158"/>
      <c r="Q2" s="227" t="s">
        <v>1</v>
      </c>
      <c r="R2" s="228"/>
    </row>
    <row r="3" spans="2:26" ht="30" customHeight="1" x14ac:dyDescent="0.15">
      <c r="B3" s="146"/>
      <c r="C3" s="159"/>
      <c r="D3" s="160"/>
      <c r="E3" s="160"/>
      <c r="F3" s="160"/>
      <c r="G3" s="160"/>
      <c r="H3" s="160"/>
      <c r="I3" s="160"/>
      <c r="J3" s="160"/>
      <c r="K3" s="160"/>
      <c r="L3" s="160"/>
      <c r="M3" s="160"/>
      <c r="N3" s="160"/>
      <c r="O3" s="160"/>
      <c r="P3" s="161"/>
      <c r="Q3" s="229"/>
      <c r="R3" s="230"/>
    </row>
    <row r="4" spans="2:26" ht="39.75" customHeight="1" x14ac:dyDescent="0.15">
      <c r="B4" s="146"/>
      <c r="C4" s="162"/>
      <c r="D4" s="163"/>
      <c r="E4" s="163"/>
      <c r="F4" s="163"/>
      <c r="G4" s="163"/>
      <c r="H4" s="163"/>
      <c r="I4" s="163"/>
      <c r="J4" s="163"/>
      <c r="K4" s="163"/>
      <c r="L4" s="163"/>
      <c r="M4" s="163"/>
      <c r="N4" s="163"/>
      <c r="O4" s="163"/>
      <c r="P4" s="164"/>
      <c r="Q4" s="231"/>
      <c r="R4" s="232"/>
    </row>
    <row r="5" spans="2:26" ht="14" thickBot="1" x14ac:dyDescent="0.2"/>
    <row r="6" spans="2:26" ht="78.75" customHeight="1" thickBot="1" x14ac:dyDescent="0.2">
      <c r="B6" s="268" t="str">
        <f>+EVALUACION!B6</f>
        <v>Objeto: CONTRATAR LA PRESTACION DE SERVICIOS DE APOYO LOGÍSTICO PARA EL DESARROLLO DE LOS PRESUPUESTOS PARTICIPATIVOS Y LA IMPLEMENTACIÓN DEL FORO EDUCATIVO DE LA VIGENCIA 2025 EN LA LOCALIDAD DE RAFAEL URIBE URIBE</v>
      </c>
      <c r="C6" s="269"/>
      <c r="D6" s="269"/>
      <c r="E6" s="269"/>
      <c r="F6" s="269"/>
      <c r="G6" s="269"/>
      <c r="H6" s="269"/>
      <c r="I6" s="269"/>
      <c r="J6" s="269"/>
      <c r="K6" s="269"/>
      <c r="L6" s="269"/>
      <c r="M6" s="269"/>
      <c r="N6" s="269"/>
      <c r="O6" s="269"/>
      <c r="P6" s="269"/>
      <c r="Q6" s="269"/>
      <c r="R6" s="270"/>
      <c r="S6" s="1"/>
      <c r="T6" s="1"/>
      <c r="U6" s="1"/>
      <c r="V6" s="1"/>
      <c r="W6" s="1"/>
      <c r="X6" s="1"/>
      <c r="Y6" s="1"/>
      <c r="Z6" s="1"/>
    </row>
    <row r="7" spans="2:26" ht="24.75" customHeight="1" x14ac:dyDescent="0.15">
      <c r="B7" s="271" t="s">
        <v>9</v>
      </c>
      <c r="C7" s="272"/>
      <c r="D7" s="272"/>
      <c r="E7" s="272"/>
      <c r="F7" s="272"/>
      <c r="G7" s="272"/>
      <c r="H7" s="272"/>
      <c r="I7" s="272"/>
      <c r="J7" s="272"/>
      <c r="K7" s="272"/>
      <c r="L7" s="272"/>
      <c r="M7" s="272"/>
      <c r="N7" s="272"/>
      <c r="O7" s="272"/>
      <c r="P7" s="272"/>
      <c r="Q7" s="272"/>
      <c r="R7" s="273"/>
    </row>
    <row r="8" spans="2:26" ht="16" x14ac:dyDescent="0.2">
      <c r="B8" s="278" t="s">
        <v>126</v>
      </c>
      <c r="C8" s="279"/>
      <c r="D8" s="279"/>
      <c r="E8" s="279"/>
      <c r="F8" s="279"/>
      <c r="G8" s="279"/>
      <c r="H8" s="279"/>
      <c r="I8" s="279"/>
      <c r="J8" s="279"/>
      <c r="K8" s="279"/>
      <c r="L8" s="279"/>
      <c r="M8" s="279"/>
      <c r="N8" s="279"/>
      <c r="O8" s="279"/>
      <c r="P8" s="279"/>
      <c r="Q8" s="279"/>
      <c r="R8" s="279"/>
    </row>
    <row r="9" spans="2:26" ht="34.5" customHeight="1" x14ac:dyDescent="0.15">
      <c r="B9" s="276" t="s">
        <v>127</v>
      </c>
      <c r="C9" s="277"/>
      <c r="D9" s="277"/>
      <c r="E9" s="277"/>
      <c r="F9" s="277"/>
      <c r="G9" s="277"/>
      <c r="H9" s="277"/>
      <c r="I9" s="277"/>
      <c r="J9" s="277"/>
      <c r="K9" s="277"/>
      <c r="L9" s="277"/>
      <c r="M9" s="277"/>
      <c r="N9" s="277"/>
      <c r="O9" s="277"/>
      <c r="P9" s="277"/>
      <c r="Q9" s="277"/>
      <c r="R9" s="277"/>
    </row>
    <row r="10" spans="2:26" ht="16" x14ac:dyDescent="0.2">
      <c r="B10" s="278" t="s">
        <v>128</v>
      </c>
      <c r="C10" s="279"/>
      <c r="D10" s="279"/>
      <c r="E10" s="279"/>
      <c r="F10" s="279"/>
      <c r="G10" s="279"/>
      <c r="H10" s="279"/>
      <c r="I10" s="279"/>
      <c r="J10" s="279"/>
      <c r="K10" s="279"/>
      <c r="L10" s="279"/>
      <c r="M10" s="279"/>
      <c r="N10" s="279"/>
      <c r="O10" s="279"/>
      <c r="P10" s="279"/>
      <c r="Q10" s="279"/>
      <c r="R10" s="279"/>
    </row>
    <row r="11" spans="2:26" ht="14" x14ac:dyDescent="0.2">
      <c r="B11" s="68"/>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108" t="s">
        <v>67</v>
      </c>
      <c r="C15" s="275" t="s">
        <v>68</v>
      </c>
      <c r="D15" s="275"/>
      <c r="E15" s="275"/>
      <c r="F15" s="275"/>
      <c r="G15" s="233" t="s">
        <v>129</v>
      </c>
      <c r="H15" s="233"/>
      <c r="I15" s="75" t="s">
        <v>70</v>
      </c>
      <c r="J15" s="75" t="s">
        <v>71</v>
      </c>
      <c r="K15" s="75" t="s">
        <v>72</v>
      </c>
      <c r="L15" s="75" t="s">
        <v>73</v>
      </c>
      <c r="M15" s="75" t="s">
        <v>130</v>
      </c>
      <c r="N15" s="75" t="s">
        <v>131</v>
      </c>
      <c r="O15" s="75" t="s">
        <v>132</v>
      </c>
      <c r="P15" s="75" t="s">
        <v>133</v>
      </c>
      <c r="Q15" s="75" t="s">
        <v>134</v>
      </c>
      <c r="R15" s="11" t="s">
        <v>135</v>
      </c>
    </row>
    <row r="16" spans="2:26" s="27" customFormat="1" ht="57.75" customHeight="1" thickBot="1" x14ac:dyDescent="0.2">
      <c r="B16" s="109" t="str">
        <f>+EVALUACION!B17</f>
        <v>PLANEACIÓN</v>
      </c>
      <c r="C16" s="234" t="str">
        <f>+EVALUACION!C17</f>
        <v>Inadecuada escogencia de la modalidad de contratación</v>
      </c>
      <c r="D16" s="234"/>
      <c r="E16" s="234"/>
      <c r="F16" s="234"/>
      <c r="G16" s="274" t="s">
        <v>136</v>
      </c>
      <c r="H16" s="274"/>
      <c r="I16" s="110">
        <f>+EVALUACION!I17</f>
        <v>2</v>
      </c>
      <c r="J16" s="110">
        <f>+EVALUACION!J17</f>
        <v>3</v>
      </c>
      <c r="K16" s="110">
        <f>+I16+J16</f>
        <v>5</v>
      </c>
      <c r="L16" s="110" t="str">
        <f>IF(K16&lt;=4,"BAJO",IF(K16=5,"MEDIO",IF(K16=6,"ALTO",IF(K16=7,"ALTO","EXTREMO"))))</f>
        <v>MEDIO</v>
      </c>
      <c r="M16" s="110" t="s">
        <v>137</v>
      </c>
      <c r="N16" s="112" t="s">
        <v>183</v>
      </c>
      <c r="O16" s="125">
        <v>45505</v>
      </c>
      <c r="P16" s="125">
        <v>45536</v>
      </c>
      <c r="Q16" s="111" t="s">
        <v>138</v>
      </c>
      <c r="R16" s="36" t="s">
        <v>139</v>
      </c>
    </row>
    <row r="17" spans="2:18" s="27" customFormat="1" ht="57.75" customHeight="1" thickBot="1" x14ac:dyDescent="0.2">
      <c r="B17" s="109" t="str">
        <f>+EVALUACION!B18</f>
        <v>PLANEACIÓN</v>
      </c>
      <c r="C17" s="234" t="str">
        <f>+EVALUACION!C18</f>
        <v xml:space="preserve">Requisitos habilitantes inapropiados para el proceso de selección </v>
      </c>
      <c r="D17" s="234"/>
      <c r="E17" s="234"/>
      <c r="F17" s="234"/>
      <c r="G17" s="274" t="s">
        <v>136</v>
      </c>
      <c r="H17" s="274"/>
      <c r="I17" s="110">
        <f>+EVALUACION!I18</f>
        <v>2</v>
      </c>
      <c r="J17" s="110">
        <f>+EVALUACION!J18</f>
        <v>3</v>
      </c>
      <c r="K17" s="110">
        <f t="shared" ref="K17:K44" si="0">+I17+J17</f>
        <v>5</v>
      </c>
      <c r="L17" s="79" t="str">
        <f>IF(K17&lt;=4,"BAJO",IF(K17=5,"MEDIO",IF(K17=6,"ALTO",IF(K17=7,"ALTO","EXTREMO"))))</f>
        <v>MEDIO</v>
      </c>
      <c r="M17" s="79" t="s">
        <v>137</v>
      </c>
      <c r="N17" s="112" t="s">
        <v>183</v>
      </c>
      <c r="O17" s="125">
        <v>45505</v>
      </c>
      <c r="P17" s="125">
        <v>45536</v>
      </c>
      <c r="Q17" s="111" t="s">
        <v>138</v>
      </c>
      <c r="R17" s="36" t="s">
        <v>139</v>
      </c>
    </row>
    <row r="18" spans="2:18" s="27" customFormat="1" ht="57.75" customHeight="1" thickBot="1" x14ac:dyDescent="0.2">
      <c r="B18" s="109" t="str">
        <f>+EVALUACION!B19</f>
        <v>PLANEACIÓN</v>
      </c>
      <c r="C18" s="234" t="str">
        <f>+EVALUACION!C19</f>
        <v>Inadecuado análisis  económico estimativo del valor del contrato</v>
      </c>
      <c r="D18" s="234"/>
      <c r="E18" s="234"/>
      <c r="F18" s="234"/>
      <c r="G18" s="192" t="s">
        <v>140</v>
      </c>
      <c r="H18" s="192"/>
      <c r="I18" s="110">
        <f>+EVALUACION!I19</f>
        <v>2</v>
      </c>
      <c r="J18" s="110">
        <f>+EVALUACION!J19</f>
        <v>3</v>
      </c>
      <c r="K18" s="110">
        <f t="shared" si="0"/>
        <v>5</v>
      </c>
      <c r="L18" s="79" t="str">
        <f t="shared" ref="L18:L45" si="1">IF(K18&lt;=4,"BAJO",IF(K18=5,"MEDIO",IF(K18=6,"ALTO",IF(K18=7,"ALTO","EXTREMO"))))</f>
        <v>MEDIO</v>
      </c>
      <c r="M18" s="79" t="s">
        <v>137</v>
      </c>
      <c r="N18" s="112" t="s">
        <v>183</v>
      </c>
      <c r="O18" s="125">
        <v>45505</v>
      </c>
      <c r="P18" s="125">
        <v>45536</v>
      </c>
      <c r="Q18" s="111" t="s">
        <v>138</v>
      </c>
      <c r="R18" s="36" t="s">
        <v>139</v>
      </c>
    </row>
    <row r="19" spans="2:18" s="27" customFormat="1" ht="57.75" customHeight="1" thickBot="1" x14ac:dyDescent="0.2">
      <c r="B19" s="109" t="str">
        <f>+EVALUACION!B20</f>
        <v>PLANEACIÓN</v>
      </c>
      <c r="C19" s="234" t="str">
        <f>+EVALUACION!C20</f>
        <v xml:space="preserve">Inadecuada  descripción del bien o servicio requerido </v>
      </c>
      <c r="D19" s="234"/>
      <c r="E19" s="234"/>
      <c r="F19" s="234"/>
      <c r="G19" s="192" t="s">
        <v>141</v>
      </c>
      <c r="H19" s="192"/>
      <c r="I19" s="110">
        <f>+EVALUACION!I20</f>
        <v>2</v>
      </c>
      <c r="J19" s="110">
        <f>+EVALUACION!J20</f>
        <v>3</v>
      </c>
      <c r="K19" s="110">
        <f t="shared" si="0"/>
        <v>5</v>
      </c>
      <c r="L19" s="79" t="str">
        <f t="shared" si="1"/>
        <v>MEDIO</v>
      </c>
      <c r="M19" s="79" t="s">
        <v>142</v>
      </c>
      <c r="N19" s="112" t="s">
        <v>183</v>
      </c>
      <c r="O19" s="125">
        <v>45505</v>
      </c>
      <c r="P19" s="125">
        <v>45536</v>
      </c>
      <c r="Q19" s="111" t="s">
        <v>138</v>
      </c>
      <c r="R19" s="36" t="s">
        <v>139</v>
      </c>
    </row>
    <row r="20" spans="2:18" s="27" customFormat="1" ht="57.75" customHeight="1" thickBot="1" x14ac:dyDescent="0.2">
      <c r="B20" s="109" t="str">
        <f>+EVALUACION!B21</f>
        <v>PLANEACIÓN</v>
      </c>
      <c r="C20" s="234" t="str">
        <f>+EVALUACION!C21</f>
        <v>Inadecuada elaboración de estudios y diseños</v>
      </c>
      <c r="D20" s="234"/>
      <c r="E20" s="234"/>
      <c r="F20" s="234"/>
      <c r="G20" s="192" t="s">
        <v>182</v>
      </c>
      <c r="H20" s="192"/>
      <c r="I20" s="110">
        <f>+EVALUACION!I21</f>
        <v>2</v>
      </c>
      <c r="J20" s="110">
        <f>+EVALUACION!J21</f>
        <v>3</v>
      </c>
      <c r="K20" s="110">
        <f t="shared" si="0"/>
        <v>5</v>
      </c>
      <c r="L20" s="79" t="str">
        <f t="shared" si="1"/>
        <v>MEDIO</v>
      </c>
      <c r="M20" s="79" t="s">
        <v>142</v>
      </c>
      <c r="N20" s="112" t="s">
        <v>183</v>
      </c>
      <c r="O20" s="125">
        <v>45505</v>
      </c>
      <c r="P20" s="125">
        <v>45536</v>
      </c>
      <c r="Q20" s="111" t="s">
        <v>138</v>
      </c>
      <c r="R20" s="36" t="s">
        <v>139</v>
      </c>
    </row>
    <row r="21" spans="2:18" s="27" customFormat="1" ht="57.75" customHeight="1" thickBot="1" x14ac:dyDescent="0.2">
      <c r="B21" s="109" t="str">
        <f>+EVALUACION!B22</f>
        <v>PLANEACIÓN</v>
      </c>
      <c r="C21" s="234" t="str">
        <f>+EVALUACION!C22</f>
        <v>Requisitos habilitantes que impidan la selección objetiva</v>
      </c>
      <c r="D21" s="234"/>
      <c r="E21" s="234"/>
      <c r="F21" s="234"/>
      <c r="G21" s="192" t="s">
        <v>143</v>
      </c>
      <c r="H21" s="192"/>
      <c r="I21" s="110">
        <f>+EVALUACION!I22</f>
        <v>2</v>
      </c>
      <c r="J21" s="110">
        <f>+EVALUACION!J22</f>
        <v>2</v>
      </c>
      <c r="K21" s="110">
        <f t="shared" si="0"/>
        <v>4</v>
      </c>
      <c r="L21" s="79" t="str">
        <f t="shared" si="1"/>
        <v>BAJO</v>
      </c>
      <c r="M21" s="79" t="s">
        <v>142</v>
      </c>
      <c r="N21" s="112" t="s">
        <v>183</v>
      </c>
      <c r="O21" s="125">
        <v>45505</v>
      </c>
      <c r="P21" s="125">
        <v>45536</v>
      </c>
      <c r="Q21" s="111" t="s">
        <v>138</v>
      </c>
      <c r="R21" s="36" t="s">
        <v>139</v>
      </c>
    </row>
    <row r="22" spans="2:18" s="27" customFormat="1" ht="57.75" customHeight="1" thickBot="1" x14ac:dyDescent="0.2">
      <c r="B22" s="109" t="str">
        <f>+EVALUACION!B23</f>
        <v>PLANEACIÓN</v>
      </c>
      <c r="C22" s="234" t="str">
        <f>+EVALUACION!C23</f>
        <v xml:space="preserve">Falta de profundidad en el estudio de sector no identificandose claramente aspectos de oferta y demanda </v>
      </c>
      <c r="D22" s="234"/>
      <c r="E22" s="234"/>
      <c r="F22" s="234"/>
      <c r="G22" s="192" t="s">
        <v>143</v>
      </c>
      <c r="H22" s="192"/>
      <c r="I22" s="110">
        <f>+EVALUACION!I23</f>
        <v>2</v>
      </c>
      <c r="J22" s="110">
        <f>+EVALUACION!J23</f>
        <v>3</v>
      </c>
      <c r="K22" s="110">
        <f t="shared" si="0"/>
        <v>5</v>
      </c>
      <c r="L22" s="79" t="str">
        <f t="shared" si="1"/>
        <v>MEDIO</v>
      </c>
      <c r="M22" s="79" t="s">
        <v>137</v>
      </c>
      <c r="N22" s="112" t="s">
        <v>183</v>
      </c>
      <c r="O22" s="125">
        <v>45505</v>
      </c>
      <c r="P22" s="125">
        <v>45536</v>
      </c>
      <c r="Q22" s="111" t="s">
        <v>138</v>
      </c>
      <c r="R22" s="36" t="s">
        <v>139</v>
      </c>
    </row>
    <row r="23" spans="2:18" s="27" customFormat="1" ht="57.75" customHeight="1" thickBot="1" x14ac:dyDescent="0.2">
      <c r="B23" s="109" t="str">
        <f>+EVALUACION!B24</f>
        <v>PLANEACIÓN</v>
      </c>
      <c r="C23" s="234" t="str">
        <f>+EVALUACION!C24</f>
        <v>Ausencia de fundamentación de la justificación y conveniencia de la contratación</v>
      </c>
      <c r="D23" s="234"/>
      <c r="E23" s="234"/>
      <c r="F23" s="234"/>
      <c r="G23" s="192" t="s">
        <v>144</v>
      </c>
      <c r="H23" s="192"/>
      <c r="I23" s="110">
        <f>+EVALUACION!I24</f>
        <v>2</v>
      </c>
      <c r="J23" s="110">
        <f>+EVALUACION!J24</f>
        <v>3</v>
      </c>
      <c r="K23" s="110">
        <f t="shared" si="0"/>
        <v>5</v>
      </c>
      <c r="L23" s="79" t="str">
        <f t="shared" si="1"/>
        <v>MEDIO</v>
      </c>
      <c r="M23" s="79" t="s">
        <v>142</v>
      </c>
      <c r="N23" s="112" t="s">
        <v>183</v>
      </c>
      <c r="O23" s="125">
        <v>45505</v>
      </c>
      <c r="P23" s="125">
        <v>45536</v>
      </c>
      <c r="Q23" s="111" t="s">
        <v>138</v>
      </c>
      <c r="R23" s="36" t="s">
        <v>139</v>
      </c>
    </row>
    <row r="24" spans="2:18" s="27" customFormat="1" ht="57.75" customHeight="1" thickBot="1" x14ac:dyDescent="0.2">
      <c r="B24" s="109" t="str">
        <f>+EVALUACION!B25</f>
        <v>PLANEACIÓN</v>
      </c>
      <c r="C24" s="234" t="str">
        <f>+EVALUACION!C25</f>
        <v>Inadecuada identificación de las condiciones contractuales</v>
      </c>
      <c r="D24" s="234"/>
      <c r="E24" s="234"/>
      <c r="F24" s="234"/>
      <c r="G24" s="192" t="s">
        <v>145</v>
      </c>
      <c r="H24" s="192"/>
      <c r="I24" s="110">
        <f>+EVALUACION!I25</f>
        <v>2</v>
      </c>
      <c r="J24" s="110">
        <f>+EVALUACION!J25</f>
        <v>3</v>
      </c>
      <c r="K24" s="110">
        <f t="shared" si="0"/>
        <v>5</v>
      </c>
      <c r="L24" s="79" t="str">
        <f t="shared" si="1"/>
        <v>MEDIO</v>
      </c>
      <c r="M24" s="79" t="s">
        <v>142</v>
      </c>
      <c r="N24" s="112" t="s">
        <v>183</v>
      </c>
      <c r="O24" s="125">
        <v>45505</v>
      </c>
      <c r="P24" s="125">
        <v>45536</v>
      </c>
      <c r="Q24" s="111" t="s">
        <v>138</v>
      </c>
      <c r="R24" s="36" t="s">
        <v>139</v>
      </c>
    </row>
    <row r="25" spans="2:18" s="27" customFormat="1" ht="57.75" customHeight="1" thickBot="1" x14ac:dyDescent="0.2">
      <c r="B25" s="109" t="str">
        <f>+EVALUACION!B26</f>
        <v>PLANEACIÓN</v>
      </c>
      <c r="C25" s="234" t="str">
        <f>+EVALUACION!C26</f>
        <v>Apertura de procesos sin disponibilidad  presupuestal</v>
      </c>
      <c r="D25" s="234"/>
      <c r="E25" s="234"/>
      <c r="F25" s="234"/>
      <c r="G25" s="192" t="s">
        <v>145</v>
      </c>
      <c r="H25" s="192"/>
      <c r="I25" s="110">
        <f>+EVALUACION!I26</f>
        <v>2</v>
      </c>
      <c r="J25" s="110">
        <f>+EVALUACION!J26</f>
        <v>4</v>
      </c>
      <c r="K25" s="110">
        <f t="shared" si="0"/>
        <v>6</v>
      </c>
      <c r="L25" s="79" t="str">
        <f t="shared" si="1"/>
        <v>ALTO</v>
      </c>
      <c r="M25" s="79" t="s">
        <v>142</v>
      </c>
      <c r="N25" s="112" t="s">
        <v>183</v>
      </c>
      <c r="O25" s="125">
        <v>45505</v>
      </c>
      <c r="P25" s="125">
        <v>45536</v>
      </c>
      <c r="Q25" s="111" t="s">
        <v>138</v>
      </c>
      <c r="R25" s="36" t="s">
        <v>139</v>
      </c>
    </row>
    <row r="26" spans="2:18" s="27" customFormat="1" ht="57.75" customHeight="1" thickBot="1" x14ac:dyDescent="0.2">
      <c r="B26" s="109" t="str">
        <f>+EVALUACION!B27</f>
        <v>SELECCIÓN</v>
      </c>
      <c r="C26" s="234" t="str">
        <f>+EVALUACION!C27</f>
        <v>Inadecuada evaluación de las ofertas y/o verificación de requisitos habilitantes</v>
      </c>
      <c r="D26" s="234"/>
      <c r="E26" s="234"/>
      <c r="F26" s="234"/>
      <c r="G26" s="192" t="s">
        <v>146</v>
      </c>
      <c r="H26" s="192"/>
      <c r="I26" s="110">
        <f>+EVALUACION!I27</f>
        <v>2</v>
      </c>
      <c r="J26" s="110">
        <f>+EVALUACION!J27</f>
        <v>3</v>
      </c>
      <c r="K26" s="110">
        <f t="shared" si="0"/>
        <v>5</v>
      </c>
      <c r="L26" s="79" t="str">
        <f t="shared" si="1"/>
        <v>MEDIO</v>
      </c>
      <c r="M26" s="79" t="s">
        <v>137</v>
      </c>
      <c r="N26" s="112" t="s">
        <v>183</v>
      </c>
      <c r="O26" s="125">
        <v>45505</v>
      </c>
      <c r="P26" s="125">
        <v>45536</v>
      </c>
      <c r="Q26" s="111" t="s">
        <v>138</v>
      </c>
      <c r="R26" s="36" t="s">
        <v>139</v>
      </c>
    </row>
    <row r="27" spans="2:18" s="27" customFormat="1" ht="57.75" customHeight="1" thickBot="1" x14ac:dyDescent="0.2">
      <c r="B27" s="109" t="str">
        <f>+EVALUACION!B28</f>
        <v>SELECCIÓN</v>
      </c>
      <c r="C27" s="234" t="str">
        <f>+EVALUACION!C28</f>
        <v>Falta de claridad en la elaboración de los actos administrativos</v>
      </c>
      <c r="D27" s="234"/>
      <c r="E27" s="234"/>
      <c r="F27" s="234"/>
      <c r="G27" s="192" t="s">
        <v>145</v>
      </c>
      <c r="H27" s="192"/>
      <c r="I27" s="110">
        <f>+EVALUACION!I28</f>
        <v>2</v>
      </c>
      <c r="J27" s="110">
        <f>+EVALUACION!J28</f>
        <v>4</v>
      </c>
      <c r="K27" s="110">
        <f t="shared" si="0"/>
        <v>6</v>
      </c>
      <c r="L27" s="79" t="str">
        <f t="shared" si="1"/>
        <v>ALTO</v>
      </c>
      <c r="M27" s="79" t="s">
        <v>142</v>
      </c>
      <c r="N27" s="112" t="s">
        <v>183</v>
      </c>
      <c r="O27" s="125">
        <v>45505</v>
      </c>
      <c r="P27" s="125">
        <v>45536</v>
      </c>
      <c r="Q27" s="111" t="s">
        <v>138</v>
      </c>
      <c r="R27" s="36" t="s">
        <v>139</v>
      </c>
    </row>
    <row r="28" spans="2:18" s="27" customFormat="1" ht="57.75" customHeight="1" thickBot="1" x14ac:dyDescent="0.2">
      <c r="B28" s="109" t="str">
        <f>+EVALUACION!B29</f>
        <v>SELECCIÓN</v>
      </c>
      <c r="C28" s="234" t="str">
        <f>+EVALUACION!C29</f>
        <v>Contestación inoportuna a todas las observaciones formuladas a los documentos de la contratación</v>
      </c>
      <c r="D28" s="234"/>
      <c r="E28" s="234"/>
      <c r="F28" s="234"/>
      <c r="G28" s="192" t="s">
        <v>147</v>
      </c>
      <c r="H28" s="192"/>
      <c r="I28" s="110">
        <f>+EVALUACION!I29</f>
        <v>2</v>
      </c>
      <c r="J28" s="110">
        <f>+EVALUACION!J29</f>
        <v>4</v>
      </c>
      <c r="K28" s="110">
        <f t="shared" si="0"/>
        <v>6</v>
      </c>
      <c r="L28" s="79" t="str">
        <f t="shared" si="1"/>
        <v>ALTO</v>
      </c>
      <c r="M28" s="79" t="s">
        <v>142</v>
      </c>
      <c r="N28" s="112" t="s">
        <v>183</v>
      </c>
      <c r="O28" s="125">
        <v>45505</v>
      </c>
      <c r="P28" s="125">
        <v>45536</v>
      </c>
      <c r="Q28" s="111" t="s">
        <v>138</v>
      </c>
      <c r="R28" s="36" t="s">
        <v>139</v>
      </c>
    </row>
    <row r="29" spans="2:18" s="27" customFormat="1" ht="57.75" customHeight="1" thickBot="1" x14ac:dyDescent="0.2">
      <c r="B29" s="109" t="str">
        <f>+EVALUACION!B30</f>
        <v>SELECCIÓN</v>
      </c>
      <c r="C29" s="234" t="str">
        <f>+EVALUACION!C30</f>
        <v>No publicación de la documentación del proceso de selección en el SECOP</v>
      </c>
      <c r="D29" s="234"/>
      <c r="E29" s="234"/>
      <c r="F29" s="234"/>
      <c r="G29" s="192" t="s">
        <v>145</v>
      </c>
      <c r="H29" s="192"/>
      <c r="I29" s="110">
        <f>+EVALUACION!I30</f>
        <v>2</v>
      </c>
      <c r="J29" s="110">
        <f>+EVALUACION!J30</f>
        <v>4</v>
      </c>
      <c r="K29" s="110">
        <f t="shared" si="0"/>
        <v>6</v>
      </c>
      <c r="L29" s="79" t="str">
        <f t="shared" si="1"/>
        <v>ALTO</v>
      </c>
      <c r="M29" s="79" t="s">
        <v>142</v>
      </c>
      <c r="N29" s="112" t="s">
        <v>183</v>
      </c>
      <c r="O29" s="125">
        <v>45505</v>
      </c>
      <c r="P29" s="125">
        <v>45536</v>
      </c>
      <c r="Q29" s="111" t="s">
        <v>138</v>
      </c>
      <c r="R29" s="36" t="s">
        <v>139</v>
      </c>
    </row>
    <row r="30" spans="2:18" s="27" customFormat="1" ht="57.75" customHeight="1" thickBot="1" x14ac:dyDescent="0.2">
      <c r="B30" s="109" t="str">
        <f>+EVALUACION!B31</f>
        <v>SELECCIÓN</v>
      </c>
      <c r="C30" s="234" t="str">
        <f>+EVALUACION!C31</f>
        <v>Confabulacion de los proponentes (Colusión)</v>
      </c>
      <c r="D30" s="234"/>
      <c r="E30" s="234"/>
      <c r="F30" s="234"/>
      <c r="G30" s="192" t="s">
        <v>148</v>
      </c>
      <c r="H30" s="192"/>
      <c r="I30" s="110">
        <f>+EVALUACION!I31</f>
        <v>2</v>
      </c>
      <c r="J30" s="110">
        <f>+EVALUACION!J31</f>
        <v>3</v>
      </c>
      <c r="K30" s="110">
        <f t="shared" si="0"/>
        <v>5</v>
      </c>
      <c r="L30" s="79" t="str">
        <f t="shared" si="1"/>
        <v>MEDIO</v>
      </c>
      <c r="M30" s="79" t="s">
        <v>137</v>
      </c>
      <c r="N30" s="112" t="s">
        <v>183</v>
      </c>
      <c r="O30" s="125">
        <v>45505</v>
      </c>
      <c r="P30" s="125">
        <v>45536</v>
      </c>
      <c r="Q30" s="111" t="s">
        <v>138</v>
      </c>
      <c r="R30" s="36" t="s">
        <v>139</v>
      </c>
    </row>
    <row r="31" spans="2:18" s="27" customFormat="1" ht="57.75" customHeight="1" thickBot="1" x14ac:dyDescent="0.2">
      <c r="B31" s="109" t="str">
        <f>+EVALUACION!B32</f>
        <v>SELECCIÓN</v>
      </c>
      <c r="C31" s="234" t="str">
        <f>+EVALUACION!C32</f>
        <v>Selección de ofertas con precios  artificialmente bajos.</v>
      </c>
      <c r="D31" s="234"/>
      <c r="E31" s="234"/>
      <c r="F31" s="234"/>
      <c r="G31" s="192" t="s">
        <v>149</v>
      </c>
      <c r="H31" s="192"/>
      <c r="I31" s="110">
        <f>+EVALUACION!I32</f>
        <v>2</v>
      </c>
      <c r="J31" s="110">
        <f>+EVALUACION!J32</f>
        <v>4</v>
      </c>
      <c r="K31" s="110">
        <f t="shared" si="0"/>
        <v>6</v>
      </c>
      <c r="L31" s="79" t="str">
        <f t="shared" si="1"/>
        <v>ALTO</v>
      </c>
      <c r="M31" s="79" t="s">
        <v>137</v>
      </c>
      <c r="N31" s="112" t="s">
        <v>183</v>
      </c>
      <c r="O31" s="125">
        <v>45505</v>
      </c>
      <c r="P31" s="125">
        <v>45536</v>
      </c>
      <c r="Q31" s="111" t="s">
        <v>138</v>
      </c>
      <c r="R31" s="36" t="s">
        <v>139</v>
      </c>
    </row>
    <row r="32" spans="2:18" s="27" customFormat="1" ht="57.75" customHeight="1" thickBot="1" x14ac:dyDescent="0.2">
      <c r="B32" s="109" t="str">
        <f>+EVALUACION!B33</f>
        <v>CONTRATACIÓN</v>
      </c>
      <c r="C32" s="234" t="str">
        <f>+EVALUACION!C33</f>
        <v xml:space="preserve">Riesgo de que no se firme el contrato. </v>
      </c>
      <c r="D32" s="234"/>
      <c r="E32" s="234"/>
      <c r="F32" s="234"/>
      <c r="G32" s="192" t="s">
        <v>150</v>
      </c>
      <c r="H32" s="192"/>
      <c r="I32" s="110">
        <f>+EVALUACION!I33</f>
        <v>2</v>
      </c>
      <c r="J32" s="110">
        <f>+EVALUACION!J33</f>
        <v>4</v>
      </c>
      <c r="K32" s="110">
        <f t="shared" si="0"/>
        <v>6</v>
      </c>
      <c r="L32" s="79" t="str">
        <f t="shared" si="1"/>
        <v>ALTO</v>
      </c>
      <c r="M32" s="79" t="s">
        <v>142</v>
      </c>
      <c r="N32" s="112" t="s">
        <v>183</v>
      </c>
      <c r="O32" s="125">
        <v>45505</v>
      </c>
      <c r="P32" s="125">
        <v>45536</v>
      </c>
      <c r="Q32" s="111" t="s">
        <v>138</v>
      </c>
      <c r="R32" s="36" t="s">
        <v>139</v>
      </c>
    </row>
    <row r="33" spans="2:18" s="27" customFormat="1" ht="57.75" customHeight="1" thickBot="1" x14ac:dyDescent="0.2">
      <c r="B33" s="109" t="str">
        <f>+EVALUACION!B34</f>
        <v>CONTRATACIÓN</v>
      </c>
      <c r="C33" s="234" t="str">
        <f>+EVALUACION!C34</f>
        <v>Falta de constitución o constitución tardía de la garantía única. Aceptación de garantías que no se ajustan a lo contemplado en el contrato</v>
      </c>
      <c r="D33" s="234"/>
      <c r="E33" s="234"/>
      <c r="F33" s="234"/>
      <c r="G33" s="192" t="s">
        <v>151</v>
      </c>
      <c r="H33" s="192"/>
      <c r="I33" s="110">
        <f>+EVALUACION!I34</f>
        <v>2</v>
      </c>
      <c r="J33" s="110">
        <f>+EVALUACION!J34</f>
        <v>3</v>
      </c>
      <c r="K33" s="110">
        <f t="shared" si="0"/>
        <v>5</v>
      </c>
      <c r="L33" s="79" t="str">
        <f t="shared" si="1"/>
        <v>MEDIO</v>
      </c>
      <c r="M33" s="79" t="s">
        <v>142</v>
      </c>
      <c r="N33" s="112" t="s">
        <v>152</v>
      </c>
      <c r="O33" s="125">
        <v>45505</v>
      </c>
      <c r="P33" s="125">
        <v>45536</v>
      </c>
      <c r="Q33" s="111" t="s">
        <v>138</v>
      </c>
      <c r="R33" s="36" t="s">
        <v>139</v>
      </c>
    </row>
    <row r="34" spans="2:18" s="27" customFormat="1" ht="57.75" customHeight="1" thickBot="1" x14ac:dyDescent="0.2">
      <c r="B34" s="109" t="str">
        <f>+EVALUACION!B35</f>
        <v>CONTRATACIÓN</v>
      </c>
      <c r="C34" s="234" t="str">
        <f>+EVALUACION!C35</f>
        <v>Falta de solicitud o solicitud tardía del registro  presupuestal</v>
      </c>
      <c r="D34" s="234"/>
      <c r="E34" s="234"/>
      <c r="F34" s="234"/>
      <c r="G34" s="192" t="s">
        <v>145</v>
      </c>
      <c r="H34" s="192"/>
      <c r="I34" s="110">
        <f>+EVALUACION!I35</f>
        <v>2</v>
      </c>
      <c r="J34" s="110">
        <f>+EVALUACION!J35</f>
        <v>4</v>
      </c>
      <c r="K34" s="110">
        <f t="shared" si="0"/>
        <v>6</v>
      </c>
      <c r="L34" s="79" t="str">
        <f t="shared" si="1"/>
        <v>ALTO</v>
      </c>
      <c r="M34" s="79" t="s">
        <v>142</v>
      </c>
      <c r="N34" s="112" t="s">
        <v>185</v>
      </c>
      <c r="O34" s="125">
        <v>45505</v>
      </c>
      <c r="P34" s="125">
        <v>45536</v>
      </c>
      <c r="Q34" s="111" t="s">
        <v>138</v>
      </c>
      <c r="R34" s="36" t="s">
        <v>139</v>
      </c>
    </row>
    <row r="35" spans="2:18" s="27" customFormat="1" ht="57.75" customHeight="1" thickBot="1" x14ac:dyDescent="0.2">
      <c r="B35" s="109" t="str">
        <f>+EVALUACION!B36</f>
        <v>CONTRATACIÓN</v>
      </c>
      <c r="C35" s="234" t="str">
        <f>+EVALUACION!C36</f>
        <v>Presentación de reclamos de terceros sobre la selección del oferente que retrasen el perfeccionamiento del contrato.</v>
      </c>
      <c r="D35" s="234"/>
      <c r="E35" s="234"/>
      <c r="F35" s="234"/>
      <c r="G35" s="192" t="s">
        <v>153</v>
      </c>
      <c r="H35" s="192"/>
      <c r="I35" s="110">
        <f>+EVALUACION!I36</f>
        <v>2</v>
      </c>
      <c r="J35" s="110">
        <f>+EVALUACION!J36</f>
        <v>2</v>
      </c>
      <c r="K35" s="110">
        <f t="shared" si="0"/>
        <v>4</v>
      </c>
      <c r="L35" s="79" t="str">
        <f t="shared" si="1"/>
        <v>BAJO</v>
      </c>
      <c r="M35" s="123" t="s">
        <v>142</v>
      </c>
      <c r="N35" s="112" t="s">
        <v>185</v>
      </c>
      <c r="O35" s="125">
        <v>45505</v>
      </c>
      <c r="P35" s="125">
        <v>45536</v>
      </c>
      <c r="Q35" s="111" t="s">
        <v>138</v>
      </c>
      <c r="R35" s="36" t="s">
        <v>139</v>
      </c>
    </row>
    <row r="36" spans="2:18" s="27" customFormat="1" ht="57.75" customHeight="1" thickBot="1" x14ac:dyDescent="0.2">
      <c r="B36" s="109" t="str">
        <f>+EVALUACION!B37</f>
        <v>EJECUCIÓN</v>
      </c>
      <c r="C36" s="234" t="str">
        <f>+EVALUACION!C37</f>
        <v>Fluctuaciones del valor de la moneda</v>
      </c>
      <c r="D36" s="234"/>
      <c r="E36" s="234"/>
      <c r="F36" s="234"/>
      <c r="G36" s="192" t="s">
        <v>154</v>
      </c>
      <c r="H36" s="192"/>
      <c r="I36" s="110">
        <f>+EVALUACION!I37</f>
        <v>2</v>
      </c>
      <c r="J36" s="110">
        <f>+EVALUACION!J37</f>
        <v>3</v>
      </c>
      <c r="K36" s="110">
        <f t="shared" si="0"/>
        <v>5</v>
      </c>
      <c r="L36" s="79" t="str">
        <f t="shared" si="1"/>
        <v>MEDIO</v>
      </c>
      <c r="M36" s="123" t="s">
        <v>137</v>
      </c>
      <c r="N36" s="112" t="s">
        <v>184</v>
      </c>
      <c r="O36" s="125">
        <v>45505</v>
      </c>
      <c r="P36" s="125">
        <v>45536</v>
      </c>
      <c r="Q36" s="111" t="s">
        <v>138</v>
      </c>
      <c r="R36" s="36" t="s">
        <v>139</v>
      </c>
    </row>
    <row r="37" spans="2:18" s="27" customFormat="1" ht="57.75" customHeight="1" thickBot="1" x14ac:dyDescent="0.2">
      <c r="B37" s="109" t="str">
        <f>+EVALUACION!B38</f>
        <v>EJECUCIÓN</v>
      </c>
      <c r="C37" s="234" t="str">
        <f>+EVALUACION!C38</f>
        <v>Variación de los precios del mercado</v>
      </c>
      <c r="D37" s="234"/>
      <c r="E37" s="234"/>
      <c r="F37" s="234"/>
      <c r="G37" s="192" t="s">
        <v>154</v>
      </c>
      <c r="H37" s="192"/>
      <c r="I37" s="110">
        <f>+EVALUACION!I38</f>
        <v>2</v>
      </c>
      <c r="J37" s="110">
        <f>+EVALUACION!J38</f>
        <v>4</v>
      </c>
      <c r="K37" s="110">
        <f t="shared" si="0"/>
        <v>6</v>
      </c>
      <c r="L37" s="79" t="str">
        <f t="shared" si="1"/>
        <v>ALTO</v>
      </c>
      <c r="M37" s="123" t="s">
        <v>137</v>
      </c>
      <c r="N37" s="112" t="s">
        <v>184</v>
      </c>
      <c r="O37" s="125">
        <v>45505</v>
      </c>
      <c r="P37" s="125">
        <v>45536</v>
      </c>
      <c r="Q37" s="111" t="s">
        <v>138</v>
      </c>
      <c r="R37" s="36" t="s">
        <v>139</v>
      </c>
    </row>
    <row r="38" spans="2:18" s="27" customFormat="1" ht="57.75" customHeight="1" thickBot="1" x14ac:dyDescent="0.2">
      <c r="B38" s="109" t="str">
        <f>+EVALUACION!B39</f>
        <v>EJECUCIÓN</v>
      </c>
      <c r="C38" s="234" t="str">
        <f>+EVALUACION!C39</f>
        <v>Factores políticos o macroeconómicos.</v>
      </c>
      <c r="D38" s="234"/>
      <c r="E38" s="234"/>
      <c r="F38" s="234"/>
      <c r="G38" s="192" t="s">
        <v>145</v>
      </c>
      <c r="H38" s="192"/>
      <c r="I38" s="110">
        <f>+EVALUACION!I39</f>
        <v>2</v>
      </c>
      <c r="J38" s="110">
        <f>+EVALUACION!J39</f>
        <v>3</v>
      </c>
      <c r="K38" s="110">
        <f t="shared" si="0"/>
        <v>5</v>
      </c>
      <c r="L38" s="79" t="str">
        <f t="shared" si="1"/>
        <v>MEDIO</v>
      </c>
      <c r="M38" s="123" t="s">
        <v>142</v>
      </c>
      <c r="N38" s="112" t="s">
        <v>184</v>
      </c>
      <c r="O38" s="125">
        <v>45505</v>
      </c>
      <c r="P38" s="125">
        <v>45536</v>
      </c>
      <c r="Q38" s="111" t="s">
        <v>138</v>
      </c>
      <c r="R38" s="36" t="s">
        <v>139</v>
      </c>
    </row>
    <row r="39" spans="2:18" s="27" customFormat="1" ht="57.75" customHeight="1" thickBot="1" x14ac:dyDescent="0.2">
      <c r="B39" s="109" t="str">
        <f>+EVALUACION!B40</f>
        <v>EJECUCIÓN</v>
      </c>
      <c r="C39" s="234" t="str">
        <f>+EVALUACION!C40</f>
        <v>Cancelación de pedidos.</v>
      </c>
      <c r="D39" s="234"/>
      <c r="E39" s="234"/>
      <c r="F39" s="234"/>
      <c r="G39" s="192" t="s">
        <v>155</v>
      </c>
      <c r="H39" s="192"/>
      <c r="I39" s="110">
        <f>+EVALUACION!I40</f>
        <v>2</v>
      </c>
      <c r="J39" s="110">
        <f>+EVALUACION!J40</f>
        <v>3</v>
      </c>
      <c r="K39" s="110">
        <f t="shared" si="0"/>
        <v>5</v>
      </c>
      <c r="L39" s="79" t="str">
        <f t="shared" si="1"/>
        <v>MEDIO</v>
      </c>
      <c r="M39" s="123" t="s">
        <v>142</v>
      </c>
      <c r="N39" s="112" t="s">
        <v>152</v>
      </c>
      <c r="O39" s="125">
        <v>45505</v>
      </c>
      <c r="P39" s="125">
        <v>45536</v>
      </c>
      <c r="Q39" s="111" t="s">
        <v>138</v>
      </c>
      <c r="R39" s="36" t="s">
        <v>139</v>
      </c>
    </row>
    <row r="40" spans="2:18" s="27" customFormat="1" ht="57.75" customHeight="1" thickBot="1" x14ac:dyDescent="0.2">
      <c r="B40" s="109" t="str">
        <f>+EVALUACION!B41</f>
        <v>EJECUCIÓN</v>
      </c>
      <c r="C40" s="234" t="str">
        <f>+EVALUACION!C41</f>
        <v>Variación en la disponibilidad o en el costo de los insumos necesarios para prestar los servicios.</v>
      </c>
      <c r="D40" s="234"/>
      <c r="E40" s="234"/>
      <c r="F40" s="234"/>
      <c r="G40" s="192" t="s">
        <v>154</v>
      </c>
      <c r="H40" s="192"/>
      <c r="I40" s="110">
        <f>+EVALUACION!I41</f>
        <v>2</v>
      </c>
      <c r="J40" s="110">
        <f>+EVALUACION!J41</f>
        <v>2</v>
      </c>
      <c r="K40" s="110">
        <f t="shared" si="0"/>
        <v>4</v>
      </c>
      <c r="L40" s="79" t="str">
        <f t="shared" si="1"/>
        <v>BAJO</v>
      </c>
      <c r="M40" s="123" t="s">
        <v>137</v>
      </c>
      <c r="N40" s="112" t="s">
        <v>152</v>
      </c>
      <c r="O40" s="125">
        <v>45505</v>
      </c>
      <c r="P40" s="125">
        <v>45536</v>
      </c>
      <c r="Q40" s="111" t="s">
        <v>138</v>
      </c>
      <c r="R40" s="36" t="s">
        <v>139</v>
      </c>
    </row>
    <row r="41" spans="2:18" s="27" customFormat="1" ht="91.5" customHeight="1" thickBot="1" x14ac:dyDescent="0.2">
      <c r="B41" s="109" t="str">
        <f>+EVALUACION!B42</f>
        <v>EJECUCIÓN</v>
      </c>
      <c r="C41" s="234" t="str">
        <f>+EVALUACION!C42</f>
        <v>Incumplimiento de compromisos adquiridos por el contratista seleccionado con sus subcontratistas, suministradores de bienes y servicios.</v>
      </c>
      <c r="D41" s="234"/>
      <c r="E41" s="234"/>
      <c r="F41" s="234"/>
      <c r="G41" s="192" t="s">
        <v>156</v>
      </c>
      <c r="H41" s="192"/>
      <c r="I41" s="110">
        <f>+EVALUACION!I42</f>
        <v>2</v>
      </c>
      <c r="J41" s="110">
        <f>+EVALUACION!J42</f>
        <v>4</v>
      </c>
      <c r="K41" s="110">
        <f t="shared" si="0"/>
        <v>6</v>
      </c>
      <c r="L41" s="79" t="str">
        <f t="shared" si="1"/>
        <v>ALTO</v>
      </c>
      <c r="M41" s="123" t="s">
        <v>142</v>
      </c>
      <c r="N41" s="112" t="s">
        <v>152</v>
      </c>
      <c r="O41" s="125">
        <v>45505</v>
      </c>
      <c r="P41" s="125">
        <v>45536</v>
      </c>
      <c r="Q41" s="111" t="s">
        <v>138</v>
      </c>
      <c r="R41" s="36" t="s">
        <v>139</v>
      </c>
    </row>
    <row r="42" spans="2:18" s="27" customFormat="1" ht="57.75" customHeight="1" thickBot="1" x14ac:dyDescent="0.2">
      <c r="B42" s="109" t="str">
        <f>+EVALUACION!B43</f>
        <v>EJECUCIÓN</v>
      </c>
      <c r="C42" s="234" t="str">
        <f>+EVALUACION!C43</f>
        <v>Incumplimiento de la administración en los pagos.</v>
      </c>
      <c r="D42" s="234"/>
      <c r="E42" s="234"/>
      <c r="F42" s="234"/>
      <c r="G42" s="192" t="s">
        <v>145</v>
      </c>
      <c r="H42" s="192"/>
      <c r="I42" s="110">
        <f>+EVALUACION!I43</f>
        <v>2</v>
      </c>
      <c r="J42" s="110">
        <f>+EVALUACION!J43</f>
        <v>2</v>
      </c>
      <c r="K42" s="110">
        <f t="shared" si="0"/>
        <v>4</v>
      </c>
      <c r="L42" s="79" t="str">
        <f t="shared" si="1"/>
        <v>BAJO</v>
      </c>
      <c r="M42" s="123" t="s">
        <v>137</v>
      </c>
      <c r="N42" s="112" t="s">
        <v>152</v>
      </c>
      <c r="O42" s="125">
        <v>45505</v>
      </c>
      <c r="P42" s="125">
        <v>45536</v>
      </c>
      <c r="Q42" s="111" t="s">
        <v>138</v>
      </c>
      <c r="R42" s="36" t="s">
        <v>139</v>
      </c>
    </row>
    <row r="43" spans="2:18" s="27" customFormat="1" ht="57.75" customHeight="1" thickBot="1" x14ac:dyDescent="0.2">
      <c r="B43" s="109" t="str">
        <f>+EVALUACION!B44</f>
        <v>EJECUCIÓN</v>
      </c>
      <c r="C43" s="234" t="str">
        <f>+EVALUACION!C44</f>
        <v>Defectos en los equipos.</v>
      </c>
      <c r="D43" s="234"/>
      <c r="E43" s="234"/>
      <c r="F43" s="234"/>
      <c r="G43" s="192" t="s">
        <v>157</v>
      </c>
      <c r="H43" s="192"/>
      <c r="I43" s="110">
        <f>+EVALUACION!I44</f>
        <v>2</v>
      </c>
      <c r="J43" s="110">
        <f>+EVALUACION!J44</f>
        <v>3</v>
      </c>
      <c r="K43" s="110">
        <f t="shared" si="0"/>
        <v>5</v>
      </c>
      <c r="L43" s="79" t="str">
        <f t="shared" si="1"/>
        <v>MEDIO</v>
      </c>
      <c r="M43" s="123" t="s">
        <v>142</v>
      </c>
      <c r="N43" s="112" t="s">
        <v>152</v>
      </c>
      <c r="O43" s="125">
        <v>45505</v>
      </c>
      <c r="P43" s="125">
        <v>45536</v>
      </c>
      <c r="Q43" s="112" t="s">
        <v>158</v>
      </c>
      <c r="R43" s="36" t="s">
        <v>139</v>
      </c>
    </row>
    <row r="44" spans="2:18" s="27" customFormat="1" ht="70.5" customHeight="1" thickBot="1" x14ac:dyDescent="0.2">
      <c r="B44" s="109" t="str">
        <f>+EVALUACION!B45</f>
        <v>EJECUCIÓN</v>
      </c>
      <c r="C44" s="234" t="str">
        <f>+EVALUACION!C45</f>
        <v>Imposición de nuevos tributos</v>
      </c>
      <c r="D44" s="234"/>
      <c r="E44" s="234"/>
      <c r="F44" s="234"/>
      <c r="G44" s="192" t="s">
        <v>159</v>
      </c>
      <c r="H44" s="192"/>
      <c r="I44" s="110">
        <f>+EVALUACION!I45</f>
        <v>2</v>
      </c>
      <c r="J44" s="110">
        <f>+EVALUACION!J45</f>
        <v>3</v>
      </c>
      <c r="K44" s="110">
        <f t="shared" si="0"/>
        <v>5</v>
      </c>
      <c r="L44" s="79" t="str">
        <f t="shared" si="1"/>
        <v>MEDIO</v>
      </c>
      <c r="M44" s="123" t="s">
        <v>137</v>
      </c>
      <c r="N44" s="112" t="s">
        <v>152</v>
      </c>
      <c r="O44" s="125">
        <v>45505</v>
      </c>
      <c r="P44" s="125">
        <v>45536</v>
      </c>
      <c r="Q44" s="111" t="s">
        <v>138</v>
      </c>
      <c r="R44" s="36" t="s">
        <v>139</v>
      </c>
    </row>
    <row r="45" spans="2:18" s="27" customFormat="1" ht="70.5" customHeight="1" thickBot="1" x14ac:dyDescent="0.2">
      <c r="B45" s="109" t="str">
        <f>+EVALUACION!B46</f>
        <v>EJECUCIÓN</v>
      </c>
      <c r="C45" s="234" t="str">
        <f>+EVALUACION!C46</f>
        <v>Variación de tasas o tarifas</v>
      </c>
      <c r="D45" s="234"/>
      <c r="E45" s="234"/>
      <c r="F45" s="234"/>
      <c r="G45" s="192" t="s">
        <v>159</v>
      </c>
      <c r="H45" s="192"/>
      <c r="I45" s="110">
        <f>+EVALUACION!I46</f>
        <v>2</v>
      </c>
      <c r="J45" s="110">
        <f>+EVALUACION!J46</f>
        <v>3</v>
      </c>
      <c r="K45" s="86">
        <f t="shared" ref="K45" si="2">+I45+J45</f>
        <v>5</v>
      </c>
      <c r="L45" s="86" t="str">
        <f t="shared" si="1"/>
        <v>MEDIO</v>
      </c>
      <c r="M45" s="86" t="s">
        <v>137</v>
      </c>
      <c r="N45" s="112" t="s">
        <v>152</v>
      </c>
      <c r="O45" s="125">
        <v>45505</v>
      </c>
      <c r="P45" s="125">
        <v>45536</v>
      </c>
      <c r="Q45" s="111" t="s">
        <v>138</v>
      </c>
      <c r="R45" s="36" t="s">
        <v>139</v>
      </c>
    </row>
    <row r="46" spans="2:18" ht="12.75" customHeight="1" x14ac:dyDescent="0.2">
      <c r="B46" s="68"/>
      <c r="C46" s="69"/>
      <c r="D46" s="69"/>
      <c r="E46" s="69"/>
      <c r="F46" s="69"/>
      <c r="G46" s="69"/>
      <c r="H46" s="69"/>
      <c r="I46" s="69"/>
      <c r="J46" s="69"/>
      <c r="K46" s="69"/>
      <c r="L46" s="69"/>
      <c r="M46" s="69"/>
      <c r="N46" s="69"/>
      <c r="O46" s="69"/>
      <c r="P46" s="69"/>
      <c r="Q46" s="69"/>
      <c r="R46" s="3"/>
    </row>
    <row r="47" spans="2:18" ht="14" x14ac:dyDescent="0.2">
      <c r="B47" s="68"/>
      <c r="C47" s="267" t="s">
        <v>117</v>
      </c>
      <c r="D47" s="267"/>
      <c r="E47" s="267"/>
      <c r="F47" s="267"/>
      <c r="G47" s="69"/>
      <c r="H47" s="195" t="s">
        <v>160</v>
      </c>
      <c r="I47" s="195"/>
      <c r="J47" s="195"/>
      <c r="K47" s="195"/>
      <c r="L47" s="113"/>
      <c r="M47" s="113"/>
      <c r="N47" s="113"/>
      <c r="O47" s="113"/>
      <c r="P47" s="113"/>
      <c r="Q47" s="113"/>
      <c r="R47" s="3"/>
    </row>
    <row r="48" spans="2:18" ht="19.5" customHeight="1" x14ac:dyDescent="0.2">
      <c r="B48" s="209" t="s">
        <v>89</v>
      </c>
      <c r="C48" s="244" t="s">
        <v>90</v>
      </c>
      <c r="D48" s="252"/>
      <c r="E48" s="245"/>
      <c r="F48" s="92" t="s">
        <v>91</v>
      </c>
      <c r="G48" s="69"/>
      <c r="H48" s="244" t="s">
        <v>92</v>
      </c>
      <c r="I48" s="245"/>
      <c r="J48" s="244" t="s">
        <v>91</v>
      </c>
      <c r="K48" s="245"/>
      <c r="L48" s="97"/>
      <c r="M48" s="97"/>
      <c r="N48" s="195" t="s">
        <v>117</v>
      </c>
      <c r="O48" s="195"/>
      <c r="P48" s="195"/>
      <c r="Q48" s="97"/>
      <c r="R48" s="3"/>
    </row>
    <row r="49" spans="2:23" ht="21" customHeight="1" x14ac:dyDescent="0.2">
      <c r="B49" s="209"/>
      <c r="C49" s="253" t="s">
        <v>93</v>
      </c>
      <c r="D49" s="254"/>
      <c r="E49" s="255"/>
      <c r="F49" s="94">
        <v>1</v>
      </c>
      <c r="G49" s="69"/>
      <c r="H49" s="253" t="s">
        <v>94</v>
      </c>
      <c r="I49" s="255"/>
      <c r="J49" s="253">
        <v>1</v>
      </c>
      <c r="K49" s="255"/>
      <c r="L49" s="97"/>
      <c r="M49" s="97"/>
      <c r="N49" s="237" t="s">
        <v>103</v>
      </c>
      <c r="O49" s="238"/>
      <c r="P49" s="106" t="s">
        <v>116</v>
      </c>
      <c r="Q49" s="97"/>
      <c r="R49" s="3"/>
    </row>
    <row r="50" spans="2:23" ht="15.75" customHeight="1" x14ac:dyDescent="0.2">
      <c r="B50" s="209"/>
      <c r="C50" s="253" t="s">
        <v>95</v>
      </c>
      <c r="D50" s="254"/>
      <c r="E50" s="255"/>
      <c r="F50" s="94">
        <v>2</v>
      </c>
      <c r="G50" s="69"/>
      <c r="H50" s="253" t="s">
        <v>96</v>
      </c>
      <c r="I50" s="255"/>
      <c r="J50" s="253">
        <v>2</v>
      </c>
      <c r="K50" s="255"/>
      <c r="L50" s="97"/>
      <c r="M50" s="97"/>
      <c r="N50" s="246" t="s">
        <v>118</v>
      </c>
      <c r="O50" s="247"/>
      <c r="P50" s="107" t="s">
        <v>119</v>
      </c>
      <c r="Q50" s="97"/>
      <c r="R50" s="3"/>
      <c r="T50" s="5"/>
      <c r="U50" s="5"/>
      <c r="V50" s="5"/>
      <c r="W50" s="5"/>
    </row>
    <row r="51" spans="2:23" ht="24.75" customHeight="1" x14ac:dyDescent="0.2">
      <c r="B51" s="209"/>
      <c r="C51" s="253" t="s">
        <v>97</v>
      </c>
      <c r="D51" s="254"/>
      <c r="E51" s="255"/>
      <c r="F51" s="94">
        <v>3</v>
      </c>
      <c r="G51" s="69"/>
      <c r="H51" s="253" t="s">
        <v>98</v>
      </c>
      <c r="I51" s="255"/>
      <c r="J51" s="253">
        <v>3</v>
      </c>
      <c r="K51" s="255"/>
      <c r="L51" s="97"/>
      <c r="M51" s="97"/>
      <c r="N51" s="206" t="s">
        <v>120</v>
      </c>
      <c r="O51" s="236"/>
      <c r="P51" s="107" t="s">
        <v>121</v>
      </c>
      <c r="Q51" s="97"/>
      <c r="R51" s="3"/>
    </row>
    <row r="52" spans="2:23" ht="18" customHeight="1" x14ac:dyDescent="0.2">
      <c r="B52" s="209"/>
      <c r="C52" s="253" t="s">
        <v>99</v>
      </c>
      <c r="D52" s="254"/>
      <c r="E52" s="255"/>
      <c r="F52" s="94">
        <v>4</v>
      </c>
      <c r="G52" s="69"/>
      <c r="H52" s="253" t="s">
        <v>100</v>
      </c>
      <c r="I52" s="255"/>
      <c r="J52" s="253">
        <v>4</v>
      </c>
      <c r="K52" s="255"/>
      <c r="L52" s="97"/>
      <c r="M52" s="97"/>
      <c r="N52" s="249">
        <v>5</v>
      </c>
      <c r="O52" s="250"/>
      <c r="P52" s="107" t="s">
        <v>122</v>
      </c>
      <c r="Q52" s="97"/>
      <c r="R52" s="3"/>
    </row>
    <row r="53" spans="2:23" ht="21" customHeight="1" thickBot="1" x14ac:dyDescent="0.25">
      <c r="B53" s="209"/>
      <c r="C53" s="253" t="s">
        <v>101</v>
      </c>
      <c r="D53" s="254"/>
      <c r="E53" s="255"/>
      <c r="F53" s="94">
        <v>5</v>
      </c>
      <c r="G53" s="69"/>
      <c r="H53" s="253" t="s">
        <v>102</v>
      </c>
      <c r="I53" s="255"/>
      <c r="J53" s="253">
        <v>5</v>
      </c>
      <c r="K53" s="255"/>
      <c r="L53" s="97"/>
      <c r="M53" s="97"/>
      <c r="N53" s="265" t="s">
        <v>123</v>
      </c>
      <c r="O53" s="266"/>
      <c r="P53" s="114" t="s">
        <v>124</v>
      </c>
      <c r="Q53" s="97"/>
      <c r="R53" s="3"/>
    </row>
    <row r="54" spans="2:23" ht="14" x14ac:dyDescent="0.2">
      <c r="B54" s="68"/>
      <c r="C54" s="69"/>
      <c r="D54" s="69"/>
      <c r="E54" s="69"/>
      <c r="F54" s="69"/>
      <c r="G54" s="69"/>
      <c r="H54" s="69"/>
      <c r="I54" s="69"/>
      <c r="J54" s="69"/>
      <c r="K54" s="69"/>
      <c r="L54" s="69"/>
      <c r="M54" s="69"/>
      <c r="N54" s="69"/>
      <c r="O54" s="69"/>
      <c r="P54" s="69"/>
      <c r="Q54" s="69"/>
      <c r="R54" s="3"/>
    </row>
    <row r="55" spans="2:23" ht="18" customHeight="1" x14ac:dyDescent="0.2">
      <c r="B55" s="68"/>
      <c r="C55" s="195" t="s">
        <v>103</v>
      </c>
      <c r="D55" s="195"/>
      <c r="E55" s="195"/>
      <c r="F55" s="195"/>
      <c r="G55" s="195"/>
      <c r="H55" s="195"/>
      <c r="I55" s="195"/>
      <c r="J55" s="195"/>
      <c r="K55" s="195"/>
      <c r="L55" s="195"/>
      <c r="M55" s="195"/>
      <c r="N55" s="195"/>
      <c r="O55" s="195"/>
      <c r="P55" s="195"/>
      <c r="Q55" s="195"/>
      <c r="R55" s="3"/>
    </row>
    <row r="56" spans="2:23" ht="68.25" customHeight="1" x14ac:dyDescent="0.2">
      <c r="B56" s="68"/>
      <c r="C56" s="253" t="s">
        <v>104</v>
      </c>
      <c r="D56" s="254"/>
      <c r="E56" s="254"/>
      <c r="F56" s="255"/>
      <c r="G56" s="253" t="s">
        <v>105</v>
      </c>
      <c r="H56" s="255"/>
      <c r="I56" s="253" t="s">
        <v>106</v>
      </c>
      <c r="J56" s="254"/>
      <c r="K56" s="255"/>
      <c r="L56" s="253" t="s">
        <v>107</v>
      </c>
      <c r="M56" s="255"/>
      <c r="N56" s="253" t="s">
        <v>108</v>
      </c>
      <c r="O56" s="255"/>
      <c r="P56" s="253" t="s">
        <v>109</v>
      </c>
      <c r="Q56" s="255"/>
      <c r="R56" s="3"/>
    </row>
    <row r="57" spans="2:23" ht="60" customHeight="1" x14ac:dyDescent="0.2">
      <c r="B57" s="68"/>
      <c r="C57" s="253" t="s">
        <v>110</v>
      </c>
      <c r="D57" s="254"/>
      <c r="E57" s="254"/>
      <c r="F57" s="255"/>
      <c r="G57" s="253" t="s">
        <v>111</v>
      </c>
      <c r="H57" s="255"/>
      <c r="I57" s="253" t="s">
        <v>112</v>
      </c>
      <c r="J57" s="254"/>
      <c r="K57" s="255"/>
      <c r="L57" s="253" t="s">
        <v>113</v>
      </c>
      <c r="M57" s="255"/>
      <c r="N57" s="253" t="s">
        <v>114</v>
      </c>
      <c r="O57" s="255"/>
      <c r="P57" s="253" t="s">
        <v>115</v>
      </c>
      <c r="Q57" s="255"/>
      <c r="R57" s="3"/>
    </row>
    <row r="58" spans="2:23" ht="14" x14ac:dyDescent="0.2">
      <c r="B58" s="68"/>
      <c r="C58" s="257" t="s">
        <v>90</v>
      </c>
      <c r="D58" s="258"/>
      <c r="E58" s="259"/>
      <c r="F58" s="263" t="s">
        <v>91</v>
      </c>
      <c r="G58" s="237" t="s">
        <v>94</v>
      </c>
      <c r="H58" s="238"/>
      <c r="I58" s="237" t="s">
        <v>96</v>
      </c>
      <c r="J58" s="243"/>
      <c r="K58" s="238"/>
      <c r="L58" s="237" t="s">
        <v>98</v>
      </c>
      <c r="M58" s="238"/>
      <c r="N58" s="237" t="s">
        <v>100</v>
      </c>
      <c r="O58" s="238"/>
      <c r="P58" s="244" t="s">
        <v>102</v>
      </c>
      <c r="Q58" s="245"/>
      <c r="R58" s="3"/>
    </row>
    <row r="59" spans="2:23" ht="14" x14ac:dyDescent="0.2">
      <c r="B59" s="68"/>
      <c r="C59" s="260"/>
      <c r="D59" s="261"/>
      <c r="E59" s="262"/>
      <c r="F59" s="264"/>
      <c r="G59" s="239">
        <v>1</v>
      </c>
      <c r="H59" s="240"/>
      <c r="I59" s="239">
        <v>2</v>
      </c>
      <c r="J59" s="251"/>
      <c r="K59" s="240"/>
      <c r="L59" s="239">
        <v>3</v>
      </c>
      <c r="M59" s="240"/>
      <c r="N59" s="239">
        <v>4</v>
      </c>
      <c r="O59" s="240"/>
      <c r="P59" s="239">
        <v>5</v>
      </c>
      <c r="Q59" s="240"/>
      <c r="R59" s="3"/>
    </row>
    <row r="60" spans="2:23" ht="19.5" customHeight="1" x14ac:dyDescent="0.2">
      <c r="B60" s="68"/>
      <c r="C60" s="253" t="s">
        <v>93</v>
      </c>
      <c r="D60" s="254"/>
      <c r="E60" s="255"/>
      <c r="F60" s="101">
        <v>1</v>
      </c>
      <c r="G60" s="241">
        <v>2</v>
      </c>
      <c r="H60" s="242"/>
      <c r="I60" s="241">
        <v>3</v>
      </c>
      <c r="J60" s="248"/>
      <c r="K60" s="242"/>
      <c r="L60" s="241">
        <v>4</v>
      </c>
      <c r="M60" s="242"/>
      <c r="N60" s="249">
        <v>5</v>
      </c>
      <c r="O60" s="250"/>
      <c r="P60" s="206">
        <v>6</v>
      </c>
      <c r="Q60" s="236"/>
      <c r="R60" s="3"/>
    </row>
    <row r="61" spans="2:23" ht="21.75" customHeight="1" x14ac:dyDescent="0.2">
      <c r="B61" s="68"/>
      <c r="C61" s="253" t="s">
        <v>95</v>
      </c>
      <c r="D61" s="254"/>
      <c r="E61" s="255"/>
      <c r="F61" s="101">
        <v>2</v>
      </c>
      <c r="G61" s="241">
        <v>3</v>
      </c>
      <c r="H61" s="242"/>
      <c r="I61" s="241">
        <v>4</v>
      </c>
      <c r="J61" s="248"/>
      <c r="K61" s="242"/>
      <c r="L61" s="249">
        <v>5</v>
      </c>
      <c r="M61" s="250"/>
      <c r="N61" s="206">
        <v>6</v>
      </c>
      <c r="O61" s="236"/>
      <c r="P61" s="206">
        <v>7</v>
      </c>
      <c r="Q61" s="236"/>
      <c r="R61" s="3"/>
    </row>
    <row r="62" spans="2:23" ht="21" customHeight="1" x14ac:dyDescent="0.2">
      <c r="B62" s="68"/>
      <c r="C62" s="253" t="s">
        <v>97</v>
      </c>
      <c r="D62" s="254"/>
      <c r="E62" s="255"/>
      <c r="F62" s="101">
        <v>3</v>
      </c>
      <c r="G62" s="241">
        <v>4</v>
      </c>
      <c r="H62" s="242"/>
      <c r="I62" s="249">
        <v>5</v>
      </c>
      <c r="J62" s="256"/>
      <c r="K62" s="250"/>
      <c r="L62" s="206">
        <v>6</v>
      </c>
      <c r="M62" s="236"/>
      <c r="N62" s="206">
        <v>7</v>
      </c>
      <c r="O62" s="236"/>
      <c r="P62" s="246">
        <v>8</v>
      </c>
      <c r="Q62" s="247"/>
      <c r="R62" s="3"/>
    </row>
    <row r="63" spans="2:23" ht="21" customHeight="1" x14ac:dyDescent="0.2">
      <c r="B63" s="68"/>
      <c r="C63" s="253" t="s">
        <v>99</v>
      </c>
      <c r="D63" s="254"/>
      <c r="E63" s="255"/>
      <c r="F63" s="101">
        <v>4</v>
      </c>
      <c r="G63" s="249">
        <v>5</v>
      </c>
      <c r="H63" s="250"/>
      <c r="I63" s="206">
        <v>6</v>
      </c>
      <c r="J63" s="235"/>
      <c r="K63" s="236"/>
      <c r="L63" s="206">
        <v>7</v>
      </c>
      <c r="M63" s="236"/>
      <c r="N63" s="246">
        <v>8</v>
      </c>
      <c r="O63" s="247"/>
      <c r="P63" s="246">
        <v>9</v>
      </c>
      <c r="Q63" s="247"/>
      <c r="R63" s="3"/>
    </row>
    <row r="64" spans="2:23" ht="21" customHeight="1" x14ac:dyDescent="0.2">
      <c r="B64" s="68"/>
      <c r="C64" s="253" t="s">
        <v>101</v>
      </c>
      <c r="D64" s="254"/>
      <c r="E64" s="255"/>
      <c r="F64" s="101">
        <v>5</v>
      </c>
      <c r="G64" s="206">
        <v>6</v>
      </c>
      <c r="H64" s="236"/>
      <c r="I64" s="206">
        <v>7</v>
      </c>
      <c r="J64" s="235"/>
      <c r="K64" s="236"/>
      <c r="L64" s="246">
        <v>8</v>
      </c>
      <c r="M64" s="247"/>
      <c r="N64" s="246">
        <v>9</v>
      </c>
      <c r="O64" s="247"/>
      <c r="P64" s="246">
        <v>10</v>
      </c>
      <c r="Q64" s="247"/>
      <c r="R64" s="3"/>
    </row>
    <row r="65" spans="2:18" ht="15" thickBot="1" x14ac:dyDescent="0.25">
      <c r="B65" s="71"/>
      <c r="C65" s="72"/>
      <c r="D65" s="72"/>
      <c r="E65" s="72"/>
      <c r="F65" s="72"/>
      <c r="G65" s="72"/>
      <c r="H65" s="72"/>
      <c r="I65" s="72"/>
      <c r="J65" s="72"/>
      <c r="K65" s="72"/>
      <c r="L65" s="72"/>
      <c r="M65" s="72"/>
      <c r="N65" s="72"/>
      <c r="O65" s="72"/>
      <c r="P65" s="72"/>
      <c r="Q65" s="72"/>
      <c r="R65" s="9"/>
    </row>
  </sheetData>
  <mergeCells count="152">
    <mergeCell ref="G38:H38"/>
    <mergeCell ref="G37:H37"/>
    <mergeCell ref="G36:H36"/>
    <mergeCell ref="G35:H35"/>
    <mergeCell ref="C40:F40"/>
    <mergeCell ref="C41:F41"/>
    <mergeCell ref="C42:F42"/>
    <mergeCell ref="C43:F43"/>
    <mergeCell ref="G43:H43"/>
    <mergeCell ref="G42:H42"/>
    <mergeCell ref="G41:H41"/>
    <mergeCell ref="G40:H40"/>
    <mergeCell ref="G39:H39"/>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63:E63"/>
    <mergeCell ref="G62:H62"/>
    <mergeCell ref="G63:H63"/>
    <mergeCell ref="G30:H30"/>
    <mergeCell ref="C31:F31"/>
    <mergeCell ref="H49:I49"/>
    <mergeCell ref="C47:F47"/>
    <mergeCell ref="H47:K47"/>
    <mergeCell ref="C30:F30"/>
    <mergeCell ref="C27:F27"/>
    <mergeCell ref="G27:H27"/>
    <mergeCell ref="C28:F28"/>
    <mergeCell ref="G28:H28"/>
    <mergeCell ref="C29:F29"/>
    <mergeCell ref="G29:H29"/>
    <mergeCell ref="C26:F26"/>
    <mergeCell ref="G26:H26"/>
    <mergeCell ref="C64:E64"/>
    <mergeCell ref="N48:P48"/>
    <mergeCell ref="N49:O49"/>
    <mergeCell ref="N50:O50"/>
    <mergeCell ref="C51:E51"/>
    <mergeCell ref="H51:I51"/>
    <mergeCell ref="J51:K51"/>
    <mergeCell ref="J48:K48"/>
    <mergeCell ref="C49:E49"/>
    <mergeCell ref="J50:K50"/>
    <mergeCell ref="N51:O51"/>
    <mergeCell ref="N56:O56"/>
    <mergeCell ref="N57:O57"/>
    <mergeCell ref="L56:M56"/>
    <mergeCell ref="L57:M57"/>
    <mergeCell ref="N52:O52"/>
    <mergeCell ref="N53:O53"/>
    <mergeCell ref="P56:Q56"/>
    <mergeCell ref="P57:Q57"/>
    <mergeCell ref="L58:M58"/>
    <mergeCell ref="I64:K64"/>
    <mergeCell ref="P64:Q64"/>
    <mergeCell ref="N64:O64"/>
    <mergeCell ref="G61:H61"/>
    <mergeCell ref="B48:B53"/>
    <mergeCell ref="C48:E48"/>
    <mergeCell ref="H48:I48"/>
    <mergeCell ref="C60:E60"/>
    <mergeCell ref="C61:E61"/>
    <mergeCell ref="C62:E62"/>
    <mergeCell ref="C56:F56"/>
    <mergeCell ref="C57:F57"/>
    <mergeCell ref="I62:K62"/>
    <mergeCell ref="C52:E52"/>
    <mergeCell ref="C53:E53"/>
    <mergeCell ref="H53:I53"/>
    <mergeCell ref="J53:K53"/>
    <mergeCell ref="C58:E59"/>
    <mergeCell ref="J52:K52"/>
    <mergeCell ref="F58:F59"/>
    <mergeCell ref="H52:I52"/>
    <mergeCell ref="G56:H56"/>
    <mergeCell ref="G57:H57"/>
    <mergeCell ref="I56:K56"/>
    <mergeCell ref="I57:K57"/>
    <mergeCell ref="J49:K49"/>
    <mergeCell ref="C50:E50"/>
    <mergeCell ref="H50:I50"/>
    <mergeCell ref="L64:M64"/>
    <mergeCell ref="L62:M62"/>
    <mergeCell ref="L59:M59"/>
    <mergeCell ref="G64:H64"/>
    <mergeCell ref="I61:K61"/>
    <mergeCell ref="N59:O59"/>
    <mergeCell ref="N60:O60"/>
    <mergeCell ref="N61:O61"/>
    <mergeCell ref="N62:O62"/>
    <mergeCell ref="N63:O63"/>
    <mergeCell ref="L63:M63"/>
    <mergeCell ref="L60:M60"/>
    <mergeCell ref="L61:M61"/>
    <mergeCell ref="I59:K59"/>
    <mergeCell ref="I60:K60"/>
    <mergeCell ref="C34:F34"/>
    <mergeCell ref="G34:H34"/>
    <mergeCell ref="C45:F45"/>
    <mergeCell ref="I63:K63"/>
    <mergeCell ref="C55:Q55"/>
    <mergeCell ref="G58:H58"/>
    <mergeCell ref="G59:H59"/>
    <mergeCell ref="G60:H60"/>
    <mergeCell ref="G45:H45"/>
    <mergeCell ref="P60:Q60"/>
    <mergeCell ref="P61:Q61"/>
    <mergeCell ref="I58:K58"/>
    <mergeCell ref="P59:Q59"/>
    <mergeCell ref="N58:O58"/>
    <mergeCell ref="P58:Q58"/>
    <mergeCell ref="P62:Q62"/>
    <mergeCell ref="P63:Q63"/>
    <mergeCell ref="C44:F44"/>
    <mergeCell ref="G44:H44"/>
    <mergeCell ref="C35:F35"/>
    <mergeCell ref="C36:F36"/>
    <mergeCell ref="C37:F37"/>
    <mergeCell ref="C38:F38"/>
    <mergeCell ref="C39:F39"/>
  </mergeCells>
  <conditionalFormatting sqref="J16:K45">
    <cfRule type="expression" dxfId="13" priority="66" stopIfTrue="1">
      <formula>"""bajo"""</formula>
    </cfRule>
  </conditionalFormatting>
  <conditionalFormatting sqref="L16:L45">
    <cfRule type="cellIs" dxfId="12" priority="61" stopIfTrue="1" operator="equal">
      <formula>"EXTREMO"</formula>
    </cfRule>
    <cfRule type="cellIs" dxfId="11" priority="62" stopIfTrue="1" operator="equal">
      <formula>"ALTO"</formula>
    </cfRule>
    <cfRule type="cellIs" dxfId="10" priority="63" stopIfTrue="1" operator="equal">
      <formula>"MEDIO"</formula>
    </cfRule>
    <cfRule type="cellIs" dxfId="9" priority="64" stopIfTrue="1" operator="equal">
      <formula>"BAJO"</formula>
    </cfRule>
  </conditionalFormatting>
  <conditionalFormatting sqref="M16:Q45">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1048573"/>
  <sheetViews>
    <sheetView showGridLines="0" tabSelected="1" topLeftCell="A37" zoomScale="107" zoomScaleNormal="70" zoomScaleSheetLayoutView="25" zoomScalePageLayoutView="70" workbookViewId="0">
      <selection activeCell="B6" sqref="B6:X6"/>
    </sheetView>
  </sheetViews>
  <sheetFormatPr baseColWidth="10" defaultColWidth="11.5" defaultRowHeight="14" x14ac:dyDescent="0.15"/>
  <cols>
    <col min="1" max="1" width="4.33203125" style="16" customWidth="1"/>
    <col min="2" max="2" width="48.83203125" style="16" customWidth="1"/>
    <col min="3" max="3" width="42" style="16" customWidth="1"/>
    <col min="4" max="4" width="17.6640625" style="16" customWidth="1"/>
    <col min="5" max="5" width="22.5" style="16" customWidth="1"/>
    <col min="6" max="6" width="15.1640625" style="16" customWidth="1"/>
    <col min="7" max="7" width="17.5" style="16" customWidth="1"/>
    <col min="8" max="8" width="5.1640625" style="16" customWidth="1"/>
    <col min="9" max="9" width="4.33203125" style="16" customWidth="1"/>
    <col min="10" max="10" width="5.83203125" style="16" customWidth="1"/>
    <col min="11" max="11" width="5.33203125" style="16" customWidth="1"/>
    <col min="12" max="12" width="14.1640625" style="16" customWidth="1"/>
    <col min="13" max="13" width="5.33203125" style="16" customWidth="1"/>
    <col min="14" max="14" width="18" style="16" customWidth="1"/>
    <col min="15" max="15" width="5.6640625" style="16" customWidth="1"/>
    <col min="16" max="16" width="6.5" style="16" customWidth="1"/>
    <col min="17" max="17" width="8.5" style="16" customWidth="1"/>
    <col min="18" max="18" width="13.5" style="16" customWidth="1"/>
    <col min="19" max="19" width="9.6640625" style="16" customWidth="1"/>
    <col min="20" max="20" width="12.83203125" style="16" customWidth="1"/>
    <col min="21" max="21" width="11.5" style="16"/>
    <col min="22" max="22" width="10.83203125" style="16" customWidth="1"/>
    <col min="23" max="23" width="15.6640625" style="16" customWidth="1"/>
    <col min="24" max="24" width="13.83203125" style="16" customWidth="1"/>
    <col min="25" max="16384" width="11.5" style="16"/>
  </cols>
  <sheetData>
    <row r="1" spans="2:24" s="14" customFormat="1" x14ac:dyDescent="0.15">
      <c r="S1" s="15"/>
    </row>
    <row r="2" spans="2:24" s="14" customFormat="1" ht="54" customHeight="1" x14ac:dyDescent="0.15">
      <c r="B2" s="300"/>
      <c r="C2" s="301" t="s">
        <v>6</v>
      </c>
      <c r="D2" s="301"/>
      <c r="E2" s="301"/>
      <c r="F2" s="301"/>
      <c r="G2" s="301"/>
      <c r="H2" s="301"/>
      <c r="I2" s="301"/>
      <c r="J2" s="301"/>
      <c r="K2" s="301"/>
      <c r="L2" s="301"/>
      <c r="M2" s="301"/>
      <c r="N2" s="301"/>
      <c r="O2" s="301"/>
      <c r="P2" s="301"/>
      <c r="Q2" s="301"/>
      <c r="R2" s="301"/>
      <c r="S2" s="301"/>
      <c r="T2" s="301"/>
      <c r="U2" s="301"/>
      <c r="V2" s="301"/>
      <c r="W2" s="227" t="s">
        <v>1</v>
      </c>
      <c r="X2" s="280"/>
    </row>
    <row r="3" spans="2:24" s="14" customFormat="1" ht="31.5" customHeight="1" x14ac:dyDescent="0.15">
      <c r="B3" s="300"/>
      <c r="C3" s="301"/>
      <c r="D3" s="301"/>
      <c r="E3" s="301"/>
      <c r="F3" s="301"/>
      <c r="G3" s="301"/>
      <c r="H3" s="301"/>
      <c r="I3" s="301"/>
      <c r="J3" s="301"/>
      <c r="K3" s="301"/>
      <c r="L3" s="301"/>
      <c r="M3" s="301"/>
      <c r="N3" s="301"/>
      <c r="O3" s="301"/>
      <c r="P3" s="301"/>
      <c r="Q3" s="301"/>
      <c r="R3" s="301"/>
      <c r="S3" s="301"/>
      <c r="T3" s="301"/>
      <c r="U3" s="301"/>
      <c r="V3" s="301"/>
      <c r="W3" s="281"/>
      <c r="X3" s="282"/>
    </row>
    <row r="4" spans="2:24" s="14" customFormat="1" ht="47.25" customHeight="1" x14ac:dyDescent="0.15">
      <c r="B4" s="300"/>
      <c r="C4" s="301"/>
      <c r="D4" s="301"/>
      <c r="E4" s="301"/>
      <c r="F4" s="301"/>
      <c r="G4" s="301"/>
      <c r="H4" s="301"/>
      <c r="I4" s="301"/>
      <c r="J4" s="301"/>
      <c r="K4" s="301"/>
      <c r="L4" s="301"/>
      <c r="M4" s="301"/>
      <c r="N4" s="301"/>
      <c r="O4" s="301"/>
      <c r="P4" s="301"/>
      <c r="Q4" s="301"/>
      <c r="R4" s="301"/>
      <c r="S4" s="301"/>
      <c r="T4" s="301"/>
      <c r="U4" s="301"/>
      <c r="V4" s="301"/>
      <c r="W4" s="283"/>
      <c r="X4" s="284"/>
    </row>
    <row r="5" spans="2:24" s="14" customFormat="1" ht="32.25" customHeight="1" thickBot="1" x14ac:dyDescent="0.2">
      <c r="B5" s="37"/>
      <c r="C5" s="37"/>
      <c r="D5" s="37"/>
      <c r="E5" s="37"/>
      <c r="F5" s="37"/>
      <c r="G5" s="37"/>
      <c r="H5" s="37"/>
      <c r="I5" s="37"/>
      <c r="J5" s="37"/>
      <c r="K5" s="37"/>
      <c r="L5" s="37"/>
      <c r="M5" s="37"/>
      <c r="N5" s="37"/>
      <c r="O5" s="37"/>
      <c r="P5" s="37"/>
      <c r="Q5" s="37"/>
      <c r="R5" s="37"/>
      <c r="S5" s="38"/>
      <c r="T5" s="37"/>
      <c r="U5" s="37"/>
      <c r="V5" s="37"/>
      <c r="W5" s="37"/>
      <c r="X5" s="37"/>
    </row>
    <row r="6" spans="2:24" ht="91.5" customHeight="1" x14ac:dyDescent="0.15">
      <c r="B6" s="307" t="str">
        <f>+EVALUACION!B6</f>
        <v>Objeto: CONTRATAR LA PRESTACION DE SERVICIOS DE APOYO LOGÍSTICO PARA EL DESARROLLO DE LOS PRESUPUESTOS PARTICIPATIVOS Y LA IMPLEMENTACIÓN DEL FORO EDUCATIVO DE LA VIGENCIA 2025 EN LA LOCALIDAD DE RAFAEL URIBE URIBE</v>
      </c>
      <c r="C6" s="308"/>
      <c r="D6" s="308"/>
      <c r="E6" s="308"/>
      <c r="F6" s="308"/>
      <c r="G6" s="308"/>
      <c r="H6" s="308"/>
      <c r="I6" s="308"/>
      <c r="J6" s="308"/>
      <c r="K6" s="308"/>
      <c r="L6" s="308"/>
      <c r="M6" s="308"/>
      <c r="N6" s="308"/>
      <c r="O6" s="308"/>
      <c r="P6" s="308"/>
      <c r="Q6" s="308"/>
      <c r="R6" s="308"/>
      <c r="S6" s="308"/>
      <c r="T6" s="308"/>
      <c r="U6" s="308"/>
      <c r="V6" s="308"/>
      <c r="W6" s="308"/>
      <c r="X6" s="309"/>
    </row>
    <row r="7" spans="2:24" ht="26.25" customHeight="1" x14ac:dyDescent="0.15">
      <c r="B7" s="285" t="s">
        <v>161</v>
      </c>
      <c r="C7" s="286"/>
      <c r="D7" s="286"/>
      <c r="E7" s="286"/>
      <c r="F7" s="286"/>
      <c r="G7" s="286"/>
      <c r="H7" s="286"/>
      <c r="I7" s="286"/>
      <c r="J7" s="286"/>
      <c r="K7" s="286"/>
      <c r="L7" s="286"/>
      <c r="M7" s="286"/>
      <c r="N7" s="286"/>
      <c r="O7" s="286"/>
      <c r="P7" s="286"/>
      <c r="Q7" s="286"/>
      <c r="R7" s="286"/>
      <c r="S7" s="286"/>
      <c r="T7" s="286"/>
      <c r="U7" s="286"/>
      <c r="V7" s="286"/>
      <c r="W7" s="286"/>
      <c r="X7" s="287"/>
    </row>
    <row r="8" spans="2:24" ht="20.25" customHeight="1" x14ac:dyDescent="0.15">
      <c r="B8" s="285"/>
      <c r="C8" s="286"/>
      <c r="D8" s="286"/>
      <c r="E8" s="286"/>
      <c r="F8" s="286"/>
      <c r="G8" s="286"/>
      <c r="H8" s="286"/>
      <c r="I8" s="286"/>
      <c r="J8" s="286"/>
      <c r="K8" s="286"/>
      <c r="L8" s="286"/>
      <c r="M8" s="286"/>
      <c r="N8" s="286"/>
      <c r="O8" s="286"/>
      <c r="P8" s="286"/>
      <c r="Q8" s="286"/>
      <c r="R8" s="286"/>
      <c r="S8" s="286"/>
      <c r="T8" s="286"/>
      <c r="U8" s="286"/>
      <c r="V8" s="286"/>
      <c r="W8" s="286"/>
      <c r="X8" s="287"/>
    </row>
    <row r="9" spans="2:24" ht="24.75" customHeight="1" thickBot="1" x14ac:dyDescent="0.2">
      <c r="B9" s="318"/>
      <c r="C9" s="319"/>
      <c r="D9" s="319"/>
      <c r="E9" s="319"/>
      <c r="F9" s="319"/>
      <c r="G9" s="319"/>
      <c r="H9" s="319"/>
      <c r="I9" s="319"/>
      <c r="J9" s="319"/>
      <c r="K9" s="319"/>
      <c r="L9" s="319"/>
      <c r="M9" s="319"/>
      <c r="N9" s="319"/>
      <c r="O9" s="319"/>
      <c r="P9" s="319"/>
      <c r="Q9" s="319"/>
      <c r="R9" s="319"/>
      <c r="X9" s="47"/>
    </row>
    <row r="10" spans="2:24" ht="106.5" customHeight="1" thickBot="1" x14ac:dyDescent="0.2">
      <c r="B10" s="29" t="s">
        <v>162</v>
      </c>
      <c r="C10" s="30" t="s">
        <v>68</v>
      </c>
      <c r="D10" s="31" t="s">
        <v>163</v>
      </c>
      <c r="E10" s="31" t="s">
        <v>164</v>
      </c>
      <c r="F10" s="31" t="s">
        <v>165</v>
      </c>
      <c r="G10" s="30" t="s">
        <v>69</v>
      </c>
      <c r="H10" s="31" t="s">
        <v>89</v>
      </c>
      <c r="I10" s="31" t="s">
        <v>71</v>
      </c>
      <c r="J10" s="31" t="s">
        <v>166</v>
      </c>
      <c r="K10" s="31" t="s">
        <v>73</v>
      </c>
      <c r="L10" s="31" t="s">
        <v>167</v>
      </c>
      <c r="M10" s="30" t="s">
        <v>168</v>
      </c>
      <c r="N10" s="30" t="s">
        <v>129</v>
      </c>
      <c r="O10" s="31" t="s">
        <v>89</v>
      </c>
      <c r="P10" s="31" t="s">
        <v>71</v>
      </c>
      <c r="Q10" s="31" t="s">
        <v>166</v>
      </c>
      <c r="R10" s="31" t="s">
        <v>73</v>
      </c>
      <c r="S10" s="30" t="s">
        <v>130</v>
      </c>
      <c r="T10" s="30" t="s">
        <v>131</v>
      </c>
      <c r="U10" s="30" t="s">
        <v>132</v>
      </c>
      <c r="V10" s="30" t="s">
        <v>133</v>
      </c>
      <c r="W10" s="30" t="s">
        <v>169</v>
      </c>
      <c r="X10" s="32" t="s">
        <v>135</v>
      </c>
    </row>
    <row r="11" spans="2:24" ht="106.5" customHeight="1" thickBot="1" x14ac:dyDescent="0.2">
      <c r="B11" s="17">
        <v>1</v>
      </c>
      <c r="C11" s="19" t="str">
        <f>+'EVALUACION CON CONTROLES'!C17:F17</f>
        <v xml:space="preserve">Requisitos habilitantes inapropiados para el proceso de selección </v>
      </c>
      <c r="D11" s="18" t="str">
        <f>+'EVALUACION CON CONTROLES'!B17</f>
        <v>PLANEACIÓN</v>
      </c>
      <c r="E11" s="18" t="str">
        <f>VLOOKUP(C11,'IDENTIFICACION Y ANALISIS'!$B$19:$F$51,3,FALSE)</f>
        <v>General</v>
      </c>
      <c r="F11" s="18" t="str">
        <f>VLOOKUP(C11,'IDENTIFICACION Y ANALISIS'!$B$19:$F$51,4,FALSE)</f>
        <v>Interno</v>
      </c>
      <c r="G11" s="19" t="str">
        <f>+EVALUACION!H18</f>
        <v>1. Distorsión del proceso de selección
2. Elección de un proponente que no cumpla requisitos legales y/o que no tenga la capacidad para la ejecución
3. Selección adversa
4. Necesidad de iniciar un nuevo proceso</v>
      </c>
      <c r="H11" s="19">
        <f>+EVALUACION!I18</f>
        <v>2</v>
      </c>
      <c r="I11" s="19">
        <f>+EVALUACION!J18</f>
        <v>3</v>
      </c>
      <c r="J11" s="19">
        <f>+EVALUACION!K18</f>
        <v>5</v>
      </c>
      <c r="K11" s="18" t="str">
        <f>+EVALUACION!L18</f>
        <v>MEDIO</v>
      </c>
      <c r="L11" s="19" t="s">
        <v>170</v>
      </c>
      <c r="M11" s="18">
        <v>100</v>
      </c>
      <c r="N11" s="19" t="str">
        <f>+'EVALUACION CON CONTROLES'!G17</f>
        <v>Revisión jurídica y efectuar revisiones con los lineamientos de Colombia Compra Eficiente</v>
      </c>
      <c r="O11" s="19">
        <f>+'EVALUACION CON CONTROLES'!I17</f>
        <v>2</v>
      </c>
      <c r="P11" s="19">
        <f>+'EVALUACION CON CONTROLES'!J17</f>
        <v>3</v>
      </c>
      <c r="Q11" s="19">
        <f>+'EVALUACION CON CONTROLES'!K17</f>
        <v>5</v>
      </c>
      <c r="R11" s="18" t="str">
        <f>+'EVALUACION CON CONTROLES'!L17</f>
        <v>MEDIO</v>
      </c>
      <c r="S11" s="19" t="str">
        <f>+'EVALUACION CON CONTROLES'!M17</f>
        <v>SI</v>
      </c>
      <c r="T11" s="19" t="str">
        <f>+'EVALUACION CON CONTROLES'!N17</f>
        <v>PROFESIONALES DEL ÁREA DE GESTIÓN DEL DESARROLLO LOCAL DE RAFAEL URIBE URIBE (PLANEACIÓN)</v>
      </c>
      <c r="U11" s="126">
        <f>+'EVALUACION CON CONTROLES'!O17</f>
        <v>45505</v>
      </c>
      <c r="V11" s="126">
        <f>+'EVALUACION CON CONTROLES'!P17</f>
        <v>45536</v>
      </c>
      <c r="W11" s="19" t="str">
        <f>+'EVALUACION CON CONTROLES'!Q17</f>
        <v>SEGUIMIENTO AL PROCESO</v>
      </c>
      <c r="X11" s="20" t="str">
        <f>+'EVALUACION CON CONTROLES'!R17</f>
        <v>UNICA VEZ</v>
      </c>
    </row>
    <row r="12" spans="2:24" ht="106.5" customHeight="1" thickBot="1" x14ac:dyDescent="0.2">
      <c r="B12" s="17">
        <v>2</v>
      </c>
      <c r="C12" s="19" t="str">
        <f>+'EVALUACION CON CONTROLES'!C18:F18</f>
        <v>Inadecuado análisis  económico estimativo del valor del contrato</v>
      </c>
      <c r="D12" s="18" t="str">
        <f>+'EVALUACION CON CONTROLES'!B18</f>
        <v>PLANEACIÓN</v>
      </c>
      <c r="E12" s="18" t="str">
        <f>VLOOKUP(C12,'IDENTIFICACION Y ANALISIS'!$B$19:$F$51,3,FALSE)</f>
        <v>General</v>
      </c>
      <c r="F12" s="18" t="str">
        <f>VLOOKUP(C12,'IDENTIFICACION Y ANALISIS'!$B$19:$F$51,4,FALSE)</f>
        <v>Interno</v>
      </c>
      <c r="G12" s="19" t="str">
        <f>+EVALUACION!H19</f>
        <v>1. Sobrecostos o ineficiencia económica del proyecto
2. Pérdidas económica para el contratista o para el FDLRUU
3. Necesidade de iniciar un nuevo proceso</v>
      </c>
      <c r="H12" s="19">
        <f>+EVALUACION!I19</f>
        <v>2</v>
      </c>
      <c r="I12" s="19">
        <f>+EVALUACION!J19</f>
        <v>3</v>
      </c>
      <c r="J12" s="19">
        <f>+EVALUACION!K19</f>
        <v>5</v>
      </c>
      <c r="K12" s="18" t="str">
        <f>+EVALUACION!L19</f>
        <v>MEDIO</v>
      </c>
      <c r="L12" s="19" t="s">
        <v>170</v>
      </c>
      <c r="M12" s="18">
        <v>100</v>
      </c>
      <c r="N12" s="19" t="str">
        <f>+'EVALUACION CON CONTROLES'!G18</f>
        <v>Revisión exhaustiva en el proceso de estudio de mercado siguiendo los lineamientos de Colombia Compra Eficiente</v>
      </c>
      <c r="O12" s="19">
        <f>+'EVALUACION CON CONTROLES'!I18</f>
        <v>2</v>
      </c>
      <c r="P12" s="19">
        <f>+'EVALUACION CON CONTROLES'!J18</f>
        <v>3</v>
      </c>
      <c r="Q12" s="19">
        <f>+'EVALUACION CON CONTROLES'!K18</f>
        <v>5</v>
      </c>
      <c r="R12" s="18" t="str">
        <f>+'EVALUACION CON CONTROLES'!L18</f>
        <v>MEDIO</v>
      </c>
      <c r="S12" s="19" t="str">
        <f>+'EVALUACION CON CONTROLES'!M18</f>
        <v>SI</v>
      </c>
      <c r="T12" s="19" t="str">
        <f>+'EVALUACION CON CONTROLES'!N18</f>
        <v>PROFESIONALES DEL ÁREA DE GESTIÓN DEL DESARROLLO LOCAL DE RAFAEL URIBE URIBE (PLANEACIÓN)</v>
      </c>
      <c r="U12" s="126">
        <f>+'EVALUACION CON CONTROLES'!O18</f>
        <v>45505</v>
      </c>
      <c r="V12" s="126">
        <f>+'EVALUACION CON CONTROLES'!P18</f>
        <v>45536</v>
      </c>
      <c r="W12" s="19" t="str">
        <f>+'EVALUACION CON CONTROLES'!Q18</f>
        <v>SEGUIMIENTO AL PROCESO</v>
      </c>
      <c r="X12" s="20" t="str">
        <f>+'EVALUACION CON CONTROLES'!R18</f>
        <v>UNICA VEZ</v>
      </c>
    </row>
    <row r="13" spans="2:24" ht="106.5" customHeight="1" thickBot="1" x14ac:dyDescent="0.2">
      <c r="B13" s="17">
        <v>3</v>
      </c>
      <c r="C13" s="19" t="str">
        <f>+'EVALUACION CON CONTROLES'!C19:F19</f>
        <v xml:space="preserve">Inadecuada  descripción del bien o servicio requerido </v>
      </c>
      <c r="D13" s="18" t="str">
        <f>+'EVALUACION CON CONTROLES'!B19</f>
        <v>PLANEACIÓN</v>
      </c>
      <c r="E13" s="18" t="str">
        <f>VLOOKUP(C13,'IDENTIFICACION Y ANALISIS'!$B$19:$F$51,3,FALSE)</f>
        <v>General</v>
      </c>
      <c r="F13" s="18" t="str">
        <f>VLOOKUP(C13,'IDENTIFICACION Y ANALISIS'!$B$19:$F$51,4,FALSE)</f>
        <v>Interno</v>
      </c>
      <c r="G13" s="19" t="str">
        <f>+EVALUACION!H20</f>
        <v>1. Necesidad de iniciar un nuevo proceso
2. Distorsión del proceso de selección
3. Selección adversa</v>
      </c>
      <c r="H13" s="19">
        <f>+EVALUACION!I20</f>
        <v>2</v>
      </c>
      <c r="I13" s="19">
        <f>+EVALUACION!J20</f>
        <v>3</v>
      </c>
      <c r="J13" s="19">
        <f>+EVALUACION!K20</f>
        <v>5</v>
      </c>
      <c r="K13" s="18" t="str">
        <f>+EVALUACION!L20</f>
        <v>MEDIO</v>
      </c>
      <c r="L13" s="19" t="s">
        <v>170</v>
      </c>
      <c r="M13" s="18">
        <v>100</v>
      </c>
      <c r="N13" s="19" t="str">
        <f>+'EVALUACION CON CONTROLES'!G19</f>
        <v>Utilización del MAE y revisión del proceso</v>
      </c>
      <c r="O13" s="19">
        <f>+'EVALUACION CON CONTROLES'!I19</f>
        <v>2</v>
      </c>
      <c r="P13" s="19">
        <f>+'EVALUACION CON CONTROLES'!J19</f>
        <v>3</v>
      </c>
      <c r="Q13" s="19">
        <f>+'EVALUACION CON CONTROLES'!K19</f>
        <v>5</v>
      </c>
      <c r="R13" s="18" t="str">
        <f>+'EVALUACION CON CONTROLES'!L19</f>
        <v>MEDIO</v>
      </c>
      <c r="S13" s="19" t="str">
        <f>+'EVALUACION CON CONTROLES'!M19</f>
        <v>NO</v>
      </c>
      <c r="T13" s="19" t="str">
        <f>+'EVALUACION CON CONTROLES'!N19</f>
        <v>PROFESIONALES DEL ÁREA DE GESTIÓN DEL DESARROLLO LOCAL DE RAFAEL URIBE URIBE (PLANEACIÓN)</v>
      </c>
      <c r="U13" s="126">
        <f>+'EVALUACION CON CONTROLES'!O19</f>
        <v>45505</v>
      </c>
      <c r="V13" s="126">
        <f>+'EVALUACION CON CONTROLES'!P19</f>
        <v>45536</v>
      </c>
      <c r="W13" s="19" t="str">
        <f>+'EVALUACION CON CONTROLES'!Q19</f>
        <v>SEGUIMIENTO AL PROCESO</v>
      </c>
      <c r="X13" s="20" t="str">
        <f>+'EVALUACION CON CONTROLES'!R19</f>
        <v>UNICA VEZ</v>
      </c>
    </row>
    <row r="14" spans="2:24" ht="106.5" customHeight="1" thickBot="1" x14ac:dyDescent="0.2">
      <c r="B14" s="17">
        <v>4</v>
      </c>
      <c r="C14" s="19" t="str">
        <f>+'EVALUACION CON CONTROLES'!C22:F22</f>
        <v xml:space="preserve">Falta de profundidad en el estudio de sector no identificandose claramente aspectos de oferta y demanda </v>
      </c>
      <c r="D14" s="18" t="str">
        <f>+'EVALUACION CON CONTROLES'!B22</f>
        <v>PLANEACIÓN</v>
      </c>
      <c r="E14" s="18" t="str">
        <f>VLOOKUP(C14,'IDENTIFICACION Y ANALISIS'!$B$19:$F$51,3,FALSE)</f>
        <v>General</v>
      </c>
      <c r="F14" s="18" t="str">
        <f>VLOOKUP(C14,'IDENTIFICACION Y ANALISIS'!$B$19:$F$51,4,FALSE)</f>
        <v>Interno</v>
      </c>
      <c r="G14" s="19" t="str">
        <f>+EVALUACION!H23</f>
        <v>1. Sobrecostos o ineficiencia económica del proyecto
2. Selección adversa
3. No se puede satisfacer la necesidad de la entidad</v>
      </c>
      <c r="H14" s="19">
        <f>+EVALUACION!I23</f>
        <v>2</v>
      </c>
      <c r="I14" s="19">
        <f>+EVALUACION!J23</f>
        <v>3</v>
      </c>
      <c r="J14" s="19">
        <f>+EVALUACION!K23</f>
        <v>5</v>
      </c>
      <c r="K14" s="18" t="str">
        <f>+EVALUACION!L23</f>
        <v>MEDIO</v>
      </c>
      <c r="L14" s="19" t="s">
        <v>170</v>
      </c>
      <c r="M14" s="18">
        <v>100</v>
      </c>
      <c r="N14" s="19" t="str">
        <f>+'EVALUACION CON CONTROLES'!G22</f>
        <v>Utilizar los lineamientos de Colombia Compra Eficiente y utilizar como referencia procesos similares</v>
      </c>
      <c r="O14" s="19">
        <f>+'EVALUACION CON CONTROLES'!I22</f>
        <v>2</v>
      </c>
      <c r="P14" s="19">
        <f>+'EVALUACION CON CONTROLES'!J22</f>
        <v>3</v>
      </c>
      <c r="Q14" s="19">
        <f>+'EVALUACION CON CONTROLES'!K22</f>
        <v>5</v>
      </c>
      <c r="R14" s="18" t="str">
        <f>+'EVALUACION CON CONTROLES'!L22</f>
        <v>MEDIO</v>
      </c>
      <c r="S14" s="19" t="str">
        <f>+'EVALUACION CON CONTROLES'!M22</f>
        <v>SI</v>
      </c>
      <c r="T14" s="19" t="str">
        <f>+'EVALUACION CON CONTROLES'!N22</f>
        <v>PROFESIONALES DEL ÁREA DE GESTIÓN DEL DESARROLLO LOCAL DE RAFAEL URIBE URIBE (PLANEACIÓN)</v>
      </c>
      <c r="U14" s="126">
        <f>+'EVALUACION CON CONTROLES'!O22</f>
        <v>45505</v>
      </c>
      <c r="V14" s="126">
        <f>+'EVALUACION CON CONTROLES'!P22</f>
        <v>45536</v>
      </c>
      <c r="W14" s="19" t="str">
        <f>+'EVALUACION CON CONTROLES'!Q22</f>
        <v>SEGUIMIENTO AL PROCESO</v>
      </c>
      <c r="X14" s="20" t="str">
        <f>+'EVALUACION CON CONTROLES'!R22</f>
        <v>UNICA VEZ</v>
      </c>
    </row>
    <row r="15" spans="2:24" ht="106.5" customHeight="1" thickBot="1" x14ac:dyDescent="0.2">
      <c r="B15" s="17">
        <v>5</v>
      </c>
      <c r="C15" s="19" t="str">
        <f>+'EVALUACION CON CONTROLES'!C23:F23</f>
        <v>Ausencia de fundamentación de la justificación y conveniencia de la contratación</v>
      </c>
      <c r="D15" s="18" t="str">
        <f>+'EVALUACION CON CONTROLES'!B23</f>
        <v>PLANEACIÓN</v>
      </c>
      <c r="E15" s="18" t="str">
        <f>VLOOKUP(C15,'IDENTIFICACION Y ANALISIS'!$B$19:$F$51,3,FALSE)</f>
        <v>General</v>
      </c>
      <c r="F15" s="18" t="str">
        <f>VLOOKUP(C15,'IDENTIFICACION Y ANALISIS'!$B$19:$F$51,4,FALSE)</f>
        <v>Interno</v>
      </c>
      <c r="G15" s="19" t="str">
        <f>+EVALUACION!H24</f>
        <v>1. Necesidad de iniciar un nuevo proceso.
2. Selección adversa
3. No se puede satisfacer la necesidad de la entidad</v>
      </c>
      <c r="H15" s="19">
        <f>+EVALUACION!I24</f>
        <v>2</v>
      </c>
      <c r="I15" s="19">
        <f>+EVALUACION!J24</f>
        <v>3</v>
      </c>
      <c r="J15" s="19">
        <f>+EVALUACION!K24</f>
        <v>5</v>
      </c>
      <c r="K15" s="18" t="str">
        <f>+EVALUACION!L24</f>
        <v>MEDIO</v>
      </c>
      <c r="L15" s="19" t="s">
        <v>170</v>
      </c>
      <c r="M15" s="18">
        <v>100</v>
      </c>
      <c r="N15" s="19" t="str">
        <f>+'EVALUACION CON CONTROLES'!G23</f>
        <v>Revisiones constantes por parte del área de planeación de la entidad tomando como referencia procesos similares</v>
      </c>
      <c r="O15" s="19">
        <f>+'EVALUACION CON CONTROLES'!I23</f>
        <v>2</v>
      </c>
      <c r="P15" s="19">
        <f>+'EVALUACION CON CONTROLES'!J23</f>
        <v>3</v>
      </c>
      <c r="Q15" s="19">
        <f>+'EVALUACION CON CONTROLES'!K23</f>
        <v>5</v>
      </c>
      <c r="R15" s="18" t="str">
        <f>+'EVALUACION CON CONTROLES'!L23</f>
        <v>MEDIO</v>
      </c>
      <c r="S15" s="19" t="str">
        <f>+'EVALUACION CON CONTROLES'!M23</f>
        <v>NO</v>
      </c>
      <c r="T15" s="19" t="str">
        <f>+'EVALUACION CON CONTROLES'!N23</f>
        <v>PROFESIONALES DEL ÁREA DE GESTIÓN DEL DESARROLLO LOCAL DE RAFAEL URIBE URIBE (PLANEACIÓN)</v>
      </c>
      <c r="U15" s="126">
        <f>+'EVALUACION CON CONTROLES'!O23</f>
        <v>45505</v>
      </c>
      <c r="V15" s="126">
        <f>+'EVALUACION CON CONTROLES'!P23</f>
        <v>45536</v>
      </c>
      <c r="W15" s="19" t="str">
        <f>+'EVALUACION CON CONTROLES'!Q23</f>
        <v>SEGUIMIENTO AL PROCESO</v>
      </c>
      <c r="X15" s="20" t="str">
        <f>+'EVALUACION CON CONTROLES'!R23</f>
        <v>UNICA VEZ</v>
      </c>
    </row>
    <row r="16" spans="2:24" ht="106.5" customHeight="1" thickBot="1" x14ac:dyDescent="0.2">
      <c r="B16" s="17">
        <v>6</v>
      </c>
      <c r="C16" s="19" t="str">
        <f>+'EVALUACION CON CONTROLES'!C24:F24</f>
        <v>Inadecuada identificación de las condiciones contractuales</v>
      </c>
      <c r="D16" s="18" t="str">
        <f>+'EVALUACION CON CONTROLES'!B24</f>
        <v>PLANEACIÓN</v>
      </c>
      <c r="E16" s="18" t="str">
        <f>VLOOKUP(C16,'IDENTIFICACION Y ANALISIS'!$B$19:$F$51,3,FALSE)</f>
        <v>General</v>
      </c>
      <c r="F16" s="18" t="str">
        <f>VLOOKUP(C16,'IDENTIFICACION Y ANALISIS'!$B$19:$F$51,4,FALSE)</f>
        <v>Interno</v>
      </c>
      <c r="G16" s="19" t="str">
        <f>+EVALUACION!H25</f>
        <v>1. Necesidad de iniciar un nuevo proceso.
2. Selección adversa
3. No se puede satisfacer la necesidad de la entidad</v>
      </c>
      <c r="H16" s="19">
        <f>+EVALUACION!I25</f>
        <v>2</v>
      </c>
      <c r="I16" s="19">
        <f>+EVALUACION!J25</f>
        <v>3</v>
      </c>
      <c r="J16" s="19">
        <f>+EVALUACION!K25</f>
        <v>5</v>
      </c>
      <c r="K16" s="18" t="str">
        <f>+EVALUACION!L25</f>
        <v>MEDIO</v>
      </c>
      <c r="L16" s="19" t="s">
        <v>170</v>
      </c>
      <c r="M16" s="18">
        <v>100</v>
      </c>
      <c r="N16" s="19" t="str">
        <f>+'EVALUACION CON CONTROLES'!G24</f>
        <v>Revision de procesos</v>
      </c>
      <c r="O16" s="19">
        <f>+'EVALUACION CON CONTROLES'!I24</f>
        <v>2</v>
      </c>
      <c r="P16" s="19">
        <f>+'EVALUACION CON CONTROLES'!J24</f>
        <v>3</v>
      </c>
      <c r="Q16" s="19">
        <f>+'EVALUACION CON CONTROLES'!K24</f>
        <v>5</v>
      </c>
      <c r="R16" s="18" t="str">
        <f>+'EVALUACION CON CONTROLES'!L24</f>
        <v>MEDIO</v>
      </c>
      <c r="S16" s="19" t="str">
        <f>+'EVALUACION CON CONTROLES'!M24</f>
        <v>NO</v>
      </c>
      <c r="T16" s="19" t="str">
        <f>+'EVALUACION CON CONTROLES'!N24</f>
        <v>PROFESIONALES DEL ÁREA DE GESTIÓN DEL DESARROLLO LOCAL DE RAFAEL URIBE URIBE (PLANEACIÓN)</v>
      </c>
      <c r="U16" s="126">
        <f>+'EVALUACION CON CONTROLES'!O24</f>
        <v>45505</v>
      </c>
      <c r="V16" s="126">
        <f>+'EVALUACION CON CONTROLES'!P24</f>
        <v>45536</v>
      </c>
      <c r="W16" s="19" t="str">
        <f>+'EVALUACION CON CONTROLES'!Q24</f>
        <v>SEGUIMIENTO AL PROCESO</v>
      </c>
      <c r="X16" s="20" t="str">
        <f>+'EVALUACION CON CONTROLES'!R24</f>
        <v>UNICA VEZ</v>
      </c>
    </row>
    <row r="17" spans="2:24" ht="106.5" customHeight="1" thickBot="1" x14ac:dyDescent="0.2">
      <c r="B17" s="17">
        <v>7</v>
      </c>
      <c r="C17" s="19" t="str">
        <f>+'EVALUACION CON CONTROLES'!C25:F25</f>
        <v>Apertura de procesos sin disponibilidad  presupuestal</v>
      </c>
      <c r="D17" s="18" t="str">
        <f>+'EVALUACION CON CONTROLES'!B25</f>
        <v>PLANEACIÓN</v>
      </c>
      <c r="E17" s="18" t="str">
        <f>VLOOKUP(C17,'IDENTIFICACION Y ANALISIS'!$B$19:$F$51,3,FALSE)</f>
        <v>General</v>
      </c>
      <c r="F17" s="18" t="str">
        <f>VLOOKUP(C17,'IDENTIFICACION Y ANALISIS'!$B$19:$F$51,4,FALSE)</f>
        <v>Interno</v>
      </c>
      <c r="G17" s="19" t="str">
        <f>+EVALUACION!H26</f>
        <v>1. Necesidad de iniciar un nuevo proceso.
2. Selección adversa</v>
      </c>
      <c r="H17" s="19">
        <f>+EVALUACION!I26</f>
        <v>2</v>
      </c>
      <c r="I17" s="19">
        <f>+EVALUACION!J26</f>
        <v>4</v>
      </c>
      <c r="J17" s="19">
        <f>+EVALUACION!K26</f>
        <v>6</v>
      </c>
      <c r="K17" s="18" t="str">
        <f>+EVALUACION!L26</f>
        <v>ALTO</v>
      </c>
      <c r="L17" s="19" t="s">
        <v>170</v>
      </c>
      <c r="M17" s="18">
        <v>100</v>
      </c>
      <c r="N17" s="19" t="str">
        <f>+'EVALUACION CON CONTROLES'!G25</f>
        <v>Revision de procesos</v>
      </c>
      <c r="O17" s="19">
        <f>+'EVALUACION CON CONTROLES'!I25</f>
        <v>2</v>
      </c>
      <c r="P17" s="19">
        <f>+'EVALUACION CON CONTROLES'!J25</f>
        <v>4</v>
      </c>
      <c r="Q17" s="19">
        <f>+'EVALUACION CON CONTROLES'!K25</f>
        <v>6</v>
      </c>
      <c r="R17" s="18" t="str">
        <f>+'EVALUACION CON CONTROLES'!L25</f>
        <v>ALTO</v>
      </c>
      <c r="S17" s="19" t="str">
        <f>+'EVALUACION CON CONTROLES'!M25</f>
        <v>NO</v>
      </c>
      <c r="T17" s="19" t="str">
        <f>+'EVALUACION CON CONTROLES'!N25</f>
        <v>PROFESIONALES DEL ÁREA DE GESTIÓN DEL DESARROLLO LOCAL DE RAFAEL URIBE URIBE (PLANEACIÓN)</v>
      </c>
      <c r="U17" s="126">
        <f>+'EVALUACION CON CONTROLES'!O25</f>
        <v>45505</v>
      </c>
      <c r="V17" s="126">
        <f>+'EVALUACION CON CONTROLES'!P25</f>
        <v>45536</v>
      </c>
      <c r="W17" s="19" t="str">
        <f>+'EVALUACION CON CONTROLES'!Q25</f>
        <v>SEGUIMIENTO AL PROCESO</v>
      </c>
      <c r="X17" s="20" t="str">
        <f>+'EVALUACION CON CONTROLES'!R25</f>
        <v>UNICA VEZ</v>
      </c>
    </row>
    <row r="18" spans="2:24" ht="106.5" customHeight="1" thickBot="1" x14ac:dyDescent="0.2">
      <c r="B18" s="17">
        <v>8</v>
      </c>
      <c r="C18" s="19" t="str">
        <f>+'EVALUACION CON CONTROLES'!C26:F26</f>
        <v>Inadecuada evaluación de las ofertas y/o verificación de requisitos habilitantes</v>
      </c>
      <c r="D18" s="18" t="str">
        <f>+'EVALUACION CON CONTROLES'!B26</f>
        <v>SELECCIÓN</v>
      </c>
      <c r="E18" s="18" t="str">
        <f>VLOOKUP(C18,'IDENTIFICACION Y ANALISIS'!$B$19:$F$51,3,FALSE)</f>
        <v>General</v>
      </c>
      <c r="F18" s="18" t="str">
        <f>VLOOKUP(C18,'IDENTIFICACION Y ANALISIS'!$B$19:$F$51,4,FALSE)</f>
        <v>Interno</v>
      </c>
      <c r="G18" s="19" t="str">
        <f>+EVALUACION!H27</f>
        <v>1. Selecciónar un contratista que no esté en capacidad de cumplir con el objeto del contrato.
2. Selección adversa</v>
      </c>
      <c r="H18" s="19">
        <f>+EVALUACION!I27</f>
        <v>2</v>
      </c>
      <c r="I18" s="19">
        <f>+EVALUACION!J27</f>
        <v>3</v>
      </c>
      <c r="J18" s="19">
        <f>+EVALUACION!K27</f>
        <v>5</v>
      </c>
      <c r="K18" s="18" t="str">
        <f>+EVALUACION!L27</f>
        <v>MEDIO</v>
      </c>
      <c r="L18" s="19" t="s">
        <v>170</v>
      </c>
      <c r="M18" s="18">
        <v>100</v>
      </c>
      <c r="N18" s="19" t="str">
        <f>+'EVALUACION CON CONTROLES'!G26</f>
        <v>Efectuar verificaciones a los documentos y propuestas presentadas, con el apoyo de los profesionales del área y el equipo jurídico</v>
      </c>
      <c r="O18" s="19">
        <f>+'EVALUACION CON CONTROLES'!I26</f>
        <v>2</v>
      </c>
      <c r="P18" s="19">
        <f>+'EVALUACION CON CONTROLES'!J26</f>
        <v>3</v>
      </c>
      <c r="Q18" s="19">
        <f>+'EVALUACION CON CONTROLES'!K26</f>
        <v>5</v>
      </c>
      <c r="R18" s="18" t="str">
        <f>+'EVALUACION CON CONTROLES'!L26</f>
        <v>MEDIO</v>
      </c>
      <c r="S18" s="19" t="str">
        <f>+'EVALUACION CON CONTROLES'!M26</f>
        <v>SI</v>
      </c>
      <c r="T18" s="19" t="str">
        <f>+'EVALUACION CON CONTROLES'!N26</f>
        <v>PROFESIONALES DEL ÁREA DE GESTIÓN DEL DESARROLLO LOCAL DE RAFAEL URIBE URIBE (PLANEACIÓN)</v>
      </c>
      <c r="U18" s="126">
        <f>+'EVALUACION CON CONTROLES'!O26</f>
        <v>45505</v>
      </c>
      <c r="V18" s="126">
        <f>+'EVALUACION CON CONTROLES'!P26</f>
        <v>45536</v>
      </c>
      <c r="W18" s="19" t="str">
        <f>+'EVALUACION CON CONTROLES'!Q26</f>
        <v>SEGUIMIENTO AL PROCESO</v>
      </c>
      <c r="X18" s="20" t="str">
        <f>+'EVALUACION CON CONTROLES'!R26</f>
        <v>UNICA VEZ</v>
      </c>
    </row>
    <row r="19" spans="2:24" ht="106.5" customHeight="1" thickBot="1" x14ac:dyDescent="0.2">
      <c r="B19" s="17">
        <v>9</v>
      </c>
      <c r="C19" s="19" t="str">
        <f>+'EVALUACION CON CONTROLES'!C27:F27</f>
        <v>Falta de claridad en la elaboración de los actos administrativos</v>
      </c>
      <c r="D19" s="18" t="str">
        <f>+'EVALUACION CON CONTROLES'!B27</f>
        <v>SELECCIÓN</v>
      </c>
      <c r="E19" s="18" t="str">
        <f>VLOOKUP(C19,'IDENTIFICACION Y ANALISIS'!$B$19:$F$51,3,FALSE)</f>
        <v>General</v>
      </c>
      <c r="F19" s="18" t="str">
        <f>VLOOKUP(C19,'IDENTIFICACION Y ANALISIS'!$B$19:$F$51,4,FALSE)</f>
        <v>Interno</v>
      </c>
      <c r="G19" s="19" t="str">
        <f>+EVALUACION!H28</f>
        <v>1. Selecciónar un contratista que no esté en capacidad de cumplir con el objeto del contrato.</v>
      </c>
      <c r="H19" s="19">
        <f>+EVALUACION!I28</f>
        <v>2</v>
      </c>
      <c r="I19" s="19">
        <f>+EVALUACION!J28</f>
        <v>4</v>
      </c>
      <c r="J19" s="19">
        <f>+EVALUACION!K28</f>
        <v>6</v>
      </c>
      <c r="K19" s="18" t="str">
        <f>+EVALUACION!L28</f>
        <v>ALTO</v>
      </c>
      <c r="L19" s="19" t="s">
        <v>170</v>
      </c>
      <c r="M19" s="18">
        <v>100</v>
      </c>
      <c r="N19" s="19" t="str">
        <f>+'EVALUACION CON CONTROLES'!G27</f>
        <v>Revision de procesos</v>
      </c>
      <c r="O19" s="19">
        <f>+'EVALUACION CON CONTROLES'!I27</f>
        <v>2</v>
      </c>
      <c r="P19" s="19">
        <f>+'EVALUACION CON CONTROLES'!J27</f>
        <v>4</v>
      </c>
      <c r="Q19" s="19">
        <f>+'EVALUACION CON CONTROLES'!K27</f>
        <v>6</v>
      </c>
      <c r="R19" s="18" t="str">
        <f>+'EVALUACION CON CONTROLES'!L27</f>
        <v>ALTO</v>
      </c>
      <c r="S19" s="19" t="str">
        <f>+'EVALUACION CON CONTROLES'!M27</f>
        <v>NO</v>
      </c>
      <c r="T19" s="19" t="str">
        <f>+'EVALUACION CON CONTROLES'!N27</f>
        <v>PROFESIONALES DEL ÁREA DE GESTIÓN DEL DESARROLLO LOCAL DE RAFAEL URIBE URIBE (PLANEACIÓN)</v>
      </c>
      <c r="U19" s="126">
        <f>+'EVALUACION CON CONTROLES'!O27</f>
        <v>45505</v>
      </c>
      <c r="V19" s="126">
        <f>+'EVALUACION CON CONTROLES'!P27</f>
        <v>45536</v>
      </c>
      <c r="W19" s="19" t="str">
        <f>+'EVALUACION CON CONTROLES'!Q27</f>
        <v>SEGUIMIENTO AL PROCESO</v>
      </c>
      <c r="X19" s="20" t="str">
        <f>+'EVALUACION CON CONTROLES'!R27</f>
        <v>UNICA VEZ</v>
      </c>
    </row>
    <row r="20" spans="2:24" ht="106.5" customHeight="1" thickBot="1" x14ac:dyDescent="0.2">
      <c r="B20" s="17">
        <v>10</v>
      </c>
      <c r="C20" s="19" t="str">
        <f>+'EVALUACION CON CONTROLES'!C28:F28</f>
        <v>Contestación inoportuna a todas las observaciones formuladas a los documentos de la contratación</v>
      </c>
      <c r="D20" s="18" t="str">
        <f>+'EVALUACION CON CONTROLES'!B28</f>
        <v>SELECCIÓN</v>
      </c>
      <c r="E20" s="18" t="str">
        <f>VLOOKUP(C20,'IDENTIFICACION Y ANALISIS'!$B$19:$F$51,3,FALSE)</f>
        <v>General</v>
      </c>
      <c r="F20" s="18" t="str">
        <f>VLOOKUP(C20,'IDENTIFICACION Y ANALISIS'!$B$19:$F$51,4,FALSE)</f>
        <v>Interno</v>
      </c>
      <c r="G20" s="19" t="str">
        <f>+EVALUACION!H29</f>
        <v>1. Demoras en el proceso de contratacion.
2.  Selecciónar un contratista que no esté en capacidad de cumplir con el objeto del contrato.</v>
      </c>
      <c r="H20" s="19">
        <f>+EVALUACION!I29</f>
        <v>2</v>
      </c>
      <c r="I20" s="19">
        <f>+EVALUACION!J29</f>
        <v>4</v>
      </c>
      <c r="J20" s="19">
        <f>+EVALUACION!K29</f>
        <v>6</v>
      </c>
      <c r="K20" s="18" t="str">
        <f>+EVALUACION!L29</f>
        <v>ALTO</v>
      </c>
      <c r="L20" s="19" t="s">
        <v>170</v>
      </c>
      <c r="M20" s="18">
        <v>100</v>
      </c>
      <c r="N20" s="19" t="str">
        <f>+'EVALUACION CON CONTROLES'!G28</f>
        <v>Cronograma de trabajo y definición de funciones para los involucrados</v>
      </c>
      <c r="O20" s="19">
        <f>+'EVALUACION CON CONTROLES'!I28</f>
        <v>2</v>
      </c>
      <c r="P20" s="19">
        <f>+'EVALUACION CON CONTROLES'!J28</f>
        <v>4</v>
      </c>
      <c r="Q20" s="19">
        <f>+'EVALUACION CON CONTROLES'!K28</f>
        <v>6</v>
      </c>
      <c r="R20" s="18" t="str">
        <f>+'EVALUACION CON CONTROLES'!L28</f>
        <v>ALTO</v>
      </c>
      <c r="S20" s="19" t="str">
        <f>+'EVALUACION CON CONTROLES'!M28</f>
        <v>NO</v>
      </c>
      <c r="T20" s="19" t="str">
        <f>+'EVALUACION CON CONTROLES'!N28</f>
        <v>PROFESIONALES DEL ÁREA DE GESTIÓN DEL DESARROLLO LOCAL DE RAFAEL URIBE URIBE (PLANEACIÓN)</v>
      </c>
      <c r="U20" s="126">
        <f>+'EVALUACION CON CONTROLES'!O28</f>
        <v>45505</v>
      </c>
      <c r="V20" s="126">
        <f>+'EVALUACION CON CONTROLES'!P28</f>
        <v>45536</v>
      </c>
      <c r="W20" s="19" t="str">
        <f>+'EVALUACION CON CONTROLES'!Q28</f>
        <v>SEGUIMIENTO AL PROCESO</v>
      </c>
      <c r="X20" s="20" t="str">
        <f>+'EVALUACION CON CONTROLES'!R28</f>
        <v>UNICA VEZ</v>
      </c>
    </row>
    <row r="21" spans="2:24" ht="106.5" customHeight="1" thickBot="1" x14ac:dyDescent="0.2">
      <c r="B21" s="17">
        <v>11</v>
      </c>
      <c r="C21" s="19" t="str">
        <f>+'EVALUACION CON CONTROLES'!C29:F29</f>
        <v>No publicación de la documentación del proceso de selección en el SECOP</v>
      </c>
      <c r="D21" s="18" t="str">
        <f>+'EVALUACION CON CONTROLES'!B29</f>
        <v>SELECCIÓN</v>
      </c>
      <c r="E21" s="18" t="str">
        <f>VLOOKUP(C21,'IDENTIFICACION Y ANALISIS'!$B$19:$F$51,3,FALSE)</f>
        <v>General</v>
      </c>
      <c r="F21" s="18" t="str">
        <f>VLOOKUP(C21,'IDENTIFICACION Y ANALISIS'!$B$19:$F$51,4,FALSE)</f>
        <v>Interno</v>
      </c>
      <c r="G21" s="19" t="str">
        <f>+EVALUACION!H30</f>
        <v>1. Selecciónar un contratista que no esté en capacidad de cumplir con el objeto del contrato.
2. Selección adversa</v>
      </c>
      <c r="H21" s="19">
        <f>+EVALUACION!I30</f>
        <v>2</v>
      </c>
      <c r="I21" s="19">
        <f>+EVALUACION!J30</f>
        <v>4</v>
      </c>
      <c r="J21" s="19">
        <f>+EVALUACION!K30</f>
        <v>6</v>
      </c>
      <c r="K21" s="18" t="str">
        <f>+EVALUACION!L30</f>
        <v>ALTO</v>
      </c>
      <c r="L21" s="19" t="s">
        <v>170</v>
      </c>
      <c r="M21" s="18">
        <v>100</v>
      </c>
      <c r="N21" s="19" t="str">
        <f>+'EVALUACION CON CONTROLES'!G29</f>
        <v>Revision de procesos</v>
      </c>
      <c r="O21" s="19">
        <f>+'EVALUACION CON CONTROLES'!I29</f>
        <v>2</v>
      </c>
      <c r="P21" s="19">
        <f>+'EVALUACION CON CONTROLES'!J29</f>
        <v>4</v>
      </c>
      <c r="Q21" s="19">
        <f>+'EVALUACION CON CONTROLES'!K29</f>
        <v>6</v>
      </c>
      <c r="R21" s="18" t="str">
        <f>+'EVALUACION CON CONTROLES'!L29</f>
        <v>ALTO</v>
      </c>
      <c r="S21" s="19" t="str">
        <f>+'EVALUACION CON CONTROLES'!M29</f>
        <v>NO</v>
      </c>
      <c r="T21" s="19" t="str">
        <f>+'EVALUACION CON CONTROLES'!N29</f>
        <v>PROFESIONALES DEL ÁREA DE GESTIÓN DEL DESARROLLO LOCAL DE RAFAEL URIBE URIBE (PLANEACIÓN)</v>
      </c>
      <c r="U21" s="126">
        <f>+'EVALUACION CON CONTROLES'!O29</f>
        <v>45505</v>
      </c>
      <c r="V21" s="126">
        <f>+'EVALUACION CON CONTROLES'!P29</f>
        <v>45536</v>
      </c>
      <c r="W21" s="19" t="str">
        <f>+'EVALUACION CON CONTROLES'!Q29</f>
        <v>SEGUIMIENTO AL PROCESO</v>
      </c>
      <c r="X21" s="20" t="str">
        <f>+'EVALUACION CON CONTROLES'!R29</f>
        <v>UNICA VEZ</v>
      </c>
    </row>
    <row r="22" spans="2:24" ht="106.5" customHeight="1" thickBot="1" x14ac:dyDescent="0.2">
      <c r="B22" s="17">
        <v>12</v>
      </c>
      <c r="C22" s="19" t="str">
        <f>+'EVALUACION CON CONTROLES'!C30:F30</f>
        <v>Confabulacion de los proponentes (Colusión)</v>
      </c>
      <c r="D22" s="18" t="str">
        <f>+'EVALUACION CON CONTROLES'!B30</f>
        <v>SELECCIÓN</v>
      </c>
      <c r="E22" s="18" t="str">
        <f>VLOOKUP(C22,'IDENTIFICACION Y ANALISIS'!$B$19:$F$51,3,FALSE)</f>
        <v>General</v>
      </c>
      <c r="F22" s="18" t="str">
        <f>VLOOKUP(C22,'IDENTIFICACION Y ANALISIS'!$B$19:$F$51,4,FALSE)</f>
        <v>Interno</v>
      </c>
      <c r="G22" s="19" t="str">
        <f>+EVALUACION!H31</f>
        <v>1. Selecciónar un contratista que no esté en capacidad de cumplir con el objeto del contrato.
2. Selección adversa</v>
      </c>
      <c r="H22" s="19">
        <f>+EVALUACION!I31</f>
        <v>2</v>
      </c>
      <c r="I22" s="19">
        <f>+EVALUACION!J31</f>
        <v>3</v>
      </c>
      <c r="J22" s="19">
        <f>+EVALUACION!K31</f>
        <v>5</v>
      </c>
      <c r="K22" s="18" t="str">
        <f>+EVALUACION!L31</f>
        <v>MEDIO</v>
      </c>
      <c r="L22" s="19" t="s">
        <v>171</v>
      </c>
      <c r="M22" s="18">
        <v>100</v>
      </c>
      <c r="N22" s="19" t="str">
        <f>+'EVALUACION CON CONTROLES'!G30</f>
        <v>Utilizar la metodología de Colombia Compra Eficiente y dar cumplimiento a la normatividad vigente.</v>
      </c>
      <c r="O22" s="19">
        <f>+'EVALUACION CON CONTROLES'!I30</f>
        <v>2</v>
      </c>
      <c r="P22" s="19">
        <f>+'EVALUACION CON CONTROLES'!J30</f>
        <v>3</v>
      </c>
      <c r="Q22" s="19">
        <f>+'EVALUACION CON CONTROLES'!K30</f>
        <v>5</v>
      </c>
      <c r="R22" s="18" t="str">
        <f>+'EVALUACION CON CONTROLES'!L30</f>
        <v>MEDIO</v>
      </c>
      <c r="S22" s="19" t="str">
        <f>+'EVALUACION CON CONTROLES'!M30</f>
        <v>SI</v>
      </c>
      <c r="T22" s="19" t="str">
        <f>+'EVALUACION CON CONTROLES'!N30</f>
        <v>PROFESIONALES DEL ÁREA DE GESTIÓN DEL DESARROLLO LOCAL DE RAFAEL URIBE URIBE (PLANEACIÓN)</v>
      </c>
      <c r="U22" s="126">
        <f>+'EVALUACION CON CONTROLES'!O30</f>
        <v>45505</v>
      </c>
      <c r="V22" s="126">
        <f>+'EVALUACION CON CONTROLES'!P30</f>
        <v>45536</v>
      </c>
      <c r="W22" s="19" t="str">
        <f>+'EVALUACION CON CONTROLES'!Q30</f>
        <v>SEGUIMIENTO AL PROCESO</v>
      </c>
      <c r="X22" s="20" t="str">
        <f>+'EVALUACION CON CONTROLES'!R30</f>
        <v>UNICA VEZ</v>
      </c>
    </row>
    <row r="23" spans="2:24" ht="106.5" customHeight="1" thickBot="1" x14ac:dyDescent="0.2">
      <c r="B23" s="17">
        <v>13</v>
      </c>
      <c r="C23" s="19" t="str">
        <f>+'EVALUACION CON CONTROLES'!C31:F31</f>
        <v>Selección de ofertas con precios  artificialmente bajos.</v>
      </c>
      <c r="D23" s="18" t="str">
        <f>+'EVALUACION CON CONTROLES'!B31</f>
        <v>SELECCIÓN</v>
      </c>
      <c r="E23" s="18" t="str">
        <f>VLOOKUP(C23,'IDENTIFICACION Y ANALISIS'!$B$19:$F$51,3,FALSE)</f>
        <v>General</v>
      </c>
      <c r="F23" s="18" t="str">
        <f>VLOOKUP(C23,'IDENTIFICACION Y ANALISIS'!$B$19:$F$51,4,FALSE)</f>
        <v>Interno</v>
      </c>
      <c r="G23" s="19" t="str">
        <f>+EVALUACION!H32</f>
        <v>1. Selecciónar un contratista que no esté en capacidad de cumplir con el objeto del contrato.</v>
      </c>
      <c r="H23" s="19">
        <f>+EVALUACION!I32</f>
        <v>2</v>
      </c>
      <c r="I23" s="19">
        <f>+EVALUACION!J32</f>
        <v>4</v>
      </c>
      <c r="J23" s="19">
        <f>+EVALUACION!K32</f>
        <v>6</v>
      </c>
      <c r="K23" s="18" t="str">
        <f>+EVALUACION!L32</f>
        <v>ALTO</v>
      </c>
      <c r="L23" s="19" t="s">
        <v>170</v>
      </c>
      <c r="M23" s="18">
        <v>100</v>
      </c>
      <c r="N23" s="19" t="str">
        <f>+'EVALUACION CON CONTROLES'!G31</f>
        <v>verificacion del marco regulatorio del contrato a suscribir y revisión del proceso</v>
      </c>
      <c r="O23" s="19">
        <f>+'EVALUACION CON CONTROLES'!I31</f>
        <v>2</v>
      </c>
      <c r="P23" s="19">
        <f>+'EVALUACION CON CONTROLES'!J31</f>
        <v>4</v>
      </c>
      <c r="Q23" s="19">
        <f>+'EVALUACION CON CONTROLES'!K31</f>
        <v>6</v>
      </c>
      <c r="R23" s="18" t="str">
        <f>+'EVALUACION CON CONTROLES'!L31</f>
        <v>ALTO</v>
      </c>
      <c r="S23" s="19" t="str">
        <f>+'EVALUACION CON CONTROLES'!M31</f>
        <v>SI</v>
      </c>
      <c r="T23" s="19" t="str">
        <f>+'EVALUACION CON CONTROLES'!N31</f>
        <v>PROFESIONALES DEL ÁREA DE GESTIÓN DEL DESARROLLO LOCAL DE RAFAEL URIBE URIBE (PLANEACIÓN)</v>
      </c>
      <c r="U23" s="126">
        <f>+'EVALUACION CON CONTROLES'!O31</f>
        <v>45505</v>
      </c>
      <c r="V23" s="126">
        <f>+'EVALUACION CON CONTROLES'!P31</f>
        <v>45536</v>
      </c>
      <c r="W23" s="19" t="str">
        <f>+'EVALUACION CON CONTROLES'!Q31</f>
        <v>SEGUIMIENTO AL PROCESO</v>
      </c>
      <c r="X23" s="20" t="str">
        <f>+'EVALUACION CON CONTROLES'!R31</f>
        <v>UNICA VEZ</v>
      </c>
    </row>
    <row r="24" spans="2:24" ht="106.5" customHeight="1" thickBot="1" x14ac:dyDescent="0.2">
      <c r="B24" s="17">
        <v>14</v>
      </c>
      <c r="C24" s="19" t="str">
        <f>+'EVALUACION CON CONTROLES'!C32:F32</f>
        <v xml:space="preserve">Riesgo de que no se firme el contrato. </v>
      </c>
      <c r="D24" s="18" t="str">
        <f>+'EVALUACION CON CONTROLES'!B32</f>
        <v>CONTRATACIÓN</v>
      </c>
      <c r="E24" s="18" t="str">
        <f>VLOOKUP(C24,'IDENTIFICACION Y ANALISIS'!$B$19:$F$51,3,FALSE)</f>
        <v>General</v>
      </c>
      <c r="F24" s="18" t="str">
        <f>VLOOKUP(C24,'IDENTIFICACION Y ANALISIS'!$B$19:$F$51,4,FALSE)</f>
        <v>Externo</v>
      </c>
      <c r="G24" s="19" t="str">
        <f>+EVALUACION!H33</f>
        <v xml:space="preserve">1. Pérdida de Tiempo por no iniciar el contrato de forma oportuna 
</v>
      </c>
      <c r="H24" s="19">
        <f>+EVALUACION!I33</f>
        <v>2</v>
      </c>
      <c r="I24" s="19">
        <f>+EVALUACION!J33</f>
        <v>4</v>
      </c>
      <c r="J24" s="19">
        <f>+EVALUACION!K33</f>
        <v>6</v>
      </c>
      <c r="K24" s="18" t="str">
        <f>+EVALUACION!L33</f>
        <v>ALTO</v>
      </c>
      <c r="L24" s="19" t="s">
        <v>172</v>
      </c>
      <c r="M24" s="18" t="s">
        <v>173</v>
      </c>
      <c r="N24" s="19" t="str">
        <f>+'EVALUACION CON CONTROLES'!G32</f>
        <v xml:space="preserve"> Incluir declaraciones y garantías del contratista y establecer sistemas de acreditación </v>
      </c>
      <c r="O24" s="19">
        <f>+'EVALUACION CON CONTROLES'!I32</f>
        <v>2</v>
      </c>
      <c r="P24" s="19">
        <f>+'EVALUACION CON CONTROLES'!J32</f>
        <v>4</v>
      </c>
      <c r="Q24" s="19">
        <f>+'EVALUACION CON CONTROLES'!K32</f>
        <v>6</v>
      </c>
      <c r="R24" s="18" t="str">
        <f>+'EVALUACION CON CONTROLES'!L32</f>
        <v>ALTO</v>
      </c>
      <c r="S24" s="19" t="str">
        <f>+'EVALUACION CON CONTROLES'!M32</f>
        <v>NO</v>
      </c>
      <c r="T24" s="19" t="str">
        <f>+'EVALUACION CON CONTROLES'!N32</f>
        <v>PROFESIONALES DEL ÁREA DE GESTIÓN DEL DESARROLLO LOCAL DE RAFAEL URIBE URIBE (PLANEACIÓN)</v>
      </c>
      <c r="U24" s="126">
        <f>+'EVALUACION CON CONTROLES'!O32</f>
        <v>45505</v>
      </c>
      <c r="V24" s="126">
        <f>+'EVALUACION CON CONTROLES'!P32</f>
        <v>45536</v>
      </c>
      <c r="W24" s="19" t="str">
        <f>+'EVALUACION CON CONTROLES'!Q32</f>
        <v>SEGUIMIENTO AL PROCESO</v>
      </c>
      <c r="X24" s="20" t="str">
        <f>+'EVALUACION CON CONTROLES'!R32</f>
        <v>UNICA VEZ</v>
      </c>
    </row>
    <row r="25" spans="2:24" ht="106.5" customHeight="1" thickBot="1" x14ac:dyDescent="0.2">
      <c r="B25" s="17">
        <v>15</v>
      </c>
      <c r="C25" s="19" t="str">
        <f>+'EVALUACION CON CONTROLES'!C33:F33</f>
        <v>Falta de constitución o constitución tardía de la garantía única. Aceptación de garantías que no se ajustan a lo contemplado en el contrato</v>
      </c>
      <c r="D25" s="18" t="str">
        <f>+'EVALUACION CON CONTROLES'!B33</f>
        <v>CONTRATACIÓN</v>
      </c>
      <c r="E25" s="18" t="str">
        <f>VLOOKUP(C25,'IDENTIFICACION Y ANALISIS'!$B$19:$F$51,3,FALSE)</f>
        <v>General</v>
      </c>
      <c r="F25" s="18" t="str">
        <f>VLOOKUP(C25,'IDENTIFICACION Y ANALISIS'!$B$19:$F$51,4,FALSE)</f>
        <v>Interno</v>
      </c>
      <c r="G25" s="19" t="str">
        <f>+EVALUACION!H34</f>
        <v>1. Pérdida de Tiempo por no iniciar el contrato de forma oportuna 
2. Falta de respaldo por parte de una aseguradora sobre los riesgos existentes durante la ejecución del Contrato</v>
      </c>
      <c r="H25" s="19">
        <f>+EVALUACION!I34</f>
        <v>2</v>
      </c>
      <c r="I25" s="19">
        <f>+EVALUACION!J34</f>
        <v>3</v>
      </c>
      <c r="J25" s="19">
        <f>+EVALUACION!K34</f>
        <v>5</v>
      </c>
      <c r="K25" s="18" t="str">
        <f>+EVALUACION!L34</f>
        <v>MEDIO</v>
      </c>
      <c r="L25" s="19" t="s">
        <v>172</v>
      </c>
      <c r="M25" s="18" t="s">
        <v>173</v>
      </c>
      <c r="N25" s="19" t="str">
        <f>+'EVALUACION CON CONTROLES'!G33</f>
        <v xml:space="preserve">Exigencia de garantias y establecer sistemas de acreditación </v>
      </c>
      <c r="O25" s="19">
        <f>+'EVALUACION CON CONTROLES'!I33</f>
        <v>2</v>
      </c>
      <c r="P25" s="19">
        <f>+'EVALUACION CON CONTROLES'!J33</f>
        <v>3</v>
      </c>
      <c r="Q25" s="19">
        <f>+'EVALUACION CON CONTROLES'!K33</f>
        <v>5</v>
      </c>
      <c r="R25" s="18" t="str">
        <f>+'EVALUACION CON CONTROLES'!L33</f>
        <v>MEDIO</v>
      </c>
      <c r="S25" s="19" t="str">
        <f>+'EVALUACION CON CONTROLES'!M33</f>
        <v>NO</v>
      </c>
      <c r="T25" s="19" t="str">
        <f>+'EVALUACION CON CONTROLES'!N33</f>
        <v>SUPERVISIÓN, APOYO A LA SUPERVISIÓN Y CONTRATISTA</v>
      </c>
      <c r="U25" s="126">
        <f>+'EVALUACION CON CONTROLES'!O33</f>
        <v>45505</v>
      </c>
      <c r="V25" s="126">
        <f>+'EVALUACION CON CONTROLES'!P33</f>
        <v>45536</v>
      </c>
      <c r="W25" s="19" t="str">
        <f>+'EVALUACION CON CONTROLES'!Q33</f>
        <v>SEGUIMIENTO AL PROCESO</v>
      </c>
      <c r="X25" s="20" t="str">
        <f>+'EVALUACION CON CONTROLES'!R33</f>
        <v>UNICA VEZ</v>
      </c>
    </row>
    <row r="26" spans="2:24" ht="106.5" customHeight="1" thickBot="1" x14ac:dyDescent="0.2">
      <c r="B26" s="17">
        <v>16</v>
      </c>
      <c r="C26" s="19" t="str">
        <f>+'EVALUACION CON CONTROLES'!C34:F34</f>
        <v>Falta de solicitud o solicitud tardía del registro  presupuestal</v>
      </c>
      <c r="D26" s="18" t="str">
        <f>+'EVALUACION CON CONTROLES'!B34</f>
        <v>CONTRATACIÓN</v>
      </c>
      <c r="E26" s="18" t="str">
        <f>VLOOKUP(C26,'IDENTIFICACION Y ANALISIS'!$B$19:$F$51,3,FALSE)</f>
        <v>General</v>
      </c>
      <c r="F26" s="18" t="str">
        <f>VLOOKUP(C26,'IDENTIFICACION Y ANALISIS'!$B$19:$F$51,4,FALSE)</f>
        <v>Interno</v>
      </c>
      <c r="G26" s="19" t="str">
        <f>+EVALUACION!H35</f>
        <v xml:space="preserve">1. Pérdida de Tiempo por no iniciar el contrato de forma oportuna 
</v>
      </c>
      <c r="H26" s="19">
        <f>+EVALUACION!I35</f>
        <v>2</v>
      </c>
      <c r="I26" s="19">
        <f>+EVALUACION!J35</f>
        <v>4</v>
      </c>
      <c r="J26" s="19">
        <f>+EVALUACION!K35</f>
        <v>6</v>
      </c>
      <c r="K26" s="18" t="str">
        <f>+EVALUACION!L35</f>
        <v>ALTO</v>
      </c>
      <c r="L26" s="19" t="s">
        <v>170</v>
      </c>
      <c r="M26" s="18">
        <v>100</v>
      </c>
      <c r="N26" s="19" t="str">
        <f>+'EVALUACION CON CONTROLES'!G34</f>
        <v>Revision de procesos</v>
      </c>
      <c r="O26" s="19">
        <f>+'EVALUACION CON CONTROLES'!I34</f>
        <v>2</v>
      </c>
      <c r="P26" s="19">
        <f>+'EVALUACION CON CONTROLES'!J34</f>
        <v>4</v>
      </c>
      <c r="Q26" s="19">
        <f>+'EVALUACION CON CONTROLES'!K34</f>
        <v>6</v>
      </c>
      <c r="R26" s="18" t="str">
        <f>+'EVALUACION CON CONTROLES'!L34</f>
        <v>ALTO</v>
      </c>
      <c r="S26" s="19" t="str">
        <f>+'EVALUACION CON CONTROLES'!M34</f>
        <v>NO</v>
      </c>
      <c r="T26" s="19" t="str">
        <f>+'EVALUACION CON CONTROLES'!N34</f>
        <v>PROFESIONALES DEL ÁREA DE GESTIÓN DEL DESARROLLO LOCAL DE RAFAEL URIBE URIBE (CONTRATACIÓN)</v>
      </c>
      <c r="U26" s="126">
        <f>+'EVALUACION CON CONTROLES'!O34</f>
        <v>45505</v>
      </c>
      <c r="V26" s="126">
        <f>+'EVALUACION CON CONTROLES'!P34</f>
        <v>45536</v>
      </c>
      <c r="W26" s="19" t="str">
        <f>+'EVALUACION CON CONTROLES'!Q34</f>
        <v>SEGUIMIENTO AL PROCESO</v>
      </c>
      <c r="X26" s="28" t="str">
        <f>+'EVALUACION CON CONTROLES'!R34</f>
        <v>UNICA VEZ</v>
      </c>
    </row>
    <row r="27" spans="2:24" ht="106.5" customHeight="1" thickBot="1" x14ac:dyDescent="0.2">
      <c r="B27" s="17">
        <v>17</v>
      </c>
      <c r="C27" s="19" t="str">
        <f>+'EVALUACION CON CONTROLES'!C35:F35</f>
        <v>Presentación de reclamos de terceros sobre la selección del oferente que retrasen el perfeccionamiento del contrato.</v>
      </c>
      <c r="D27" s="18" t="str">
        <f>+'EVALUACION CON CONTROLES'!B35</f>
        <v>CONTRATACIÓN</v>
      </c>
      <c r="E27" s="18" t="str">
        <f>VLOOKUP(C27,'IDENTIFICACION Y ANALISIS'!$B$19:$F$51,3,FALSE)</f>
        <v>General</v>
      </c>
      <c r="F27" s="18" t="str">
        <f>VLOOKUP(C27,'IDENTIFICACION Y ANALISIS'!$B$19:$F$51,4,FALSE)</f>
        <v>Interno</v>
      </c>
      <c r="G27" s="19" t="str">
        <f>+EVALUACION!H36</f>
        <v>1. Pérdida de Tiempo por no iniciar el contrato de forma oportuna 
2. Necesidad de iniciar un nuevo proceso</v>
      </c>
      <c r="H27" s="19">
        <f>+EVALUACION!I36</f>
        <v>2</v>
      </c>
      <c r="I27" s="19">
        <f>+EVALUACION!J36</f>
        <v>2</v>
      </c>
      <c r="J27" s="19">
        <f>+EVALUACION!K36</f>
        <v>4</v>
      </c>
      <c r="K27" s="18" t="str">
        <f>+EVALUACION!L36</f>
        <v>BAJO</v>
      </c>
      <c r="L27" s="19" t="s">
        <v>170</v>
      </c>
      <c r="M27" s="18">
        <v>100</v>
      </c>
      <c r="N27" s="19" t="str">
        <f>+'EVALUACION CON CONTROLES'!G35</f>
        <v>Dar trámite eficiente y oportuno de las PQRS presentadas por terceros</v>
      </c>
      <c r="O27" s="19">
        <f>+'EVALUACION CON CONTROLES'!I35</f>
        <v>2</v>
      </c>
      <c r="P27" s="19">
        <f>+'EVALUACION CON CONTROLES'!J35</f>
        <v>2</v>
      </c>
      <c r="Q27" s="19">
        <f>+'EVALUACION CON CONTROLES'!K35</f>
        <v>4</v>
      </c>
      <c r="R27" s="18" t="str">
        <f>+'EVALUACION CON CONTROLES'!L35</f>
        <v>BAJO</v>
      </c>
      <c r="S27" s="19" t="str">
        <f>+'EVALUACION CON CONTROLES'!M35</f>
        <v>NO</v>
      </c>
      <c r="T27" s="19" t="str">
        <f>+'EVALUACION CON CONTROLES'!N35</f>
        <v>PROFESIONALES DEL ÁREA DE GESTIÓN DEL DESARROLLO LOCAL DE RAFAEL URIBE URIBE (CONTRATACIÓN)</v>
      </c>
      <c r="U27" s="126">
        <f>+'EVALUACION CON CONTROLES'!O35</f>
        <v>45505</v>
      </c>
      <c r="V27" s="126">
        <f>+'EVALUACION CON CONTROLES'!P35</f>
        <v>45536</v>
      </c>
      <c r="W27" s="19" t="str">
        <f>+'EVALUACION CON CONTROLES'!Q35</f>
        <v>SEGUIMIENTO AL PROCESO</v>
      </c>
      <c r="X27" s="28" t="str">
        <f>+'EVALUACION CON CONTROLES'!R35</f>
        <v>UNICA VEZ</v>
      </c>
    </row>
    <row r="28" spans="2:24" ht="106.5" customHeight="1" thickBot="1" x14ac:dyDescent="0.2">
      <c r="B28" s="17">
        <v>18</v>
      </c>
      <c r="C28" s="19" t="str">
        <f>+'EVALUACION CON CONTROLES'!C36:F36</f>
        <v>Fluctuaciones del valor de la moneda</v>
      </c>
      <c r="D28" s="18" t="str">
        <f>+'EVALUACION CON CONTROLES'!B36</f>
        <v>EJECUCIÓN</v>
      </c>
      <c r="E28" s="18" t="str">
        <f>VLOOKUP(C28,'IDENTIFICACION Y ANALISIS'!$B$19:$F$51,3,FALSE)</f>
        <v>General</v>
      </c>
      <c r="F28" s="18" t="str">
        <f>VLOOKUP(C28,'IDENTIFICACION Y ANALISIS'!$B$19:$F$51,4,FALSE)</f>
        <v>Externo</v>
      </c>
      <c r="G28" s="19" t="str">
        <f>+EVALUACION!H37</f>
        <v xml:space="preserve">1. Variación presupuestal que afecte la capacidad de adquisición de bienes y servicios </v>
      </c>
      <c r="H28" s="19">
        <f>+EVALUACION!I37</f>
        <v>2</v>
      </c>
      <c r="I28" s="19">
        <f>+EVALUACION!J37</f>
        <v>3</v>
      </c>
      <c r="J28" s="19">
        <f>+EVALUACION!K37</f>
        <v>5</v>
      </c>
      <c r="K28" s="18" t="str">
        <f>+EVALUACION!L37</f>
        <v>MEDIO</v>
      </c>
      <c r="L28" s="19" t="s">
        <v>172</v>
      </c>
      <c r="M28" s="18" t="s">
        <v>173</v>
      </c>
      <c r="N28" s="19" t="str">
        <f>+'EVALUACION CON CONTROLES'!G36</f>
        <v>Sostenimiento de la oferta ecónomica</v>
      </c>
      <c r="O28" s="19">
        <f>+'EVALUACION CON CONTROLES'!I36</f>
        <v>2</v>
      </c>
      <c r="P28" s="19">
        <f>+'EVALUACION CON CONTROLES'!J36</f>
        <v>3</v>
      </c>
      <c r="Q28" s="19">
        <f>+'EVALUACION CON CONTROLES'!K36</f>
        <v>5</v>
      </c>
      <c r="R28" s="18" t="str">
        <f>+'EVALUACION CON CONTROLES'!L36</f>
        <v>MEDIO</v>
      </c>
      <c r="S28" s="19" t="str">
        <f>+'EVALUACION CON CONTROLES'!M36</f>
        <v>SI</v>
      </c>
      <c r="T28" s="19" t="str">
        <f>+'EVALUACION CON CONTROLES'!N36</f>
        <v>PROFESIONALES DEL ÁREA DE GESTIÓN DEL DESARROLLO LOCAL DE RAFAEL URIBE URIBE (PLANEACIÓN Y CONTRATACIÓN)</v>
      </c>
      <c r="U28" s="126">
        <f>+'EVALUACION CON CONTROLES'!O36</f>
        <v>45505</v>
      </c>
      <c r="V28" s="126">
        <f>+'EVALUACION CON CONTROLES'!P36</f>
        <v>45536</v>
      </c>
      <c r="W28" s="19" t="str">
        <f>+'EVALUACION CON CONTROLES'!Q36</f>
        <v>SEGUIMIENTO AL PROCESO</v>
      </c>
      <c r="X28" s="28" t="str">
        <f>+'EVALUACION CON CONTROLES'!R36</f>
        <v>UNICA VEZ</v>
      </c>
    </row>
    <row r="29" spans="2:24" ht="106.5" customHeight="1" thickBot="1" x14ac:dyDescent="0.2">
      <c r="B29" s="17">
        <v>19</v>
      </c>
      <c r="C29" s="19" t="str">
        <f>+'EVALUACION CON CONTROLES'!C37:F37</f>
        <v>Variación de los precios del mercado</v>
      </c>
      <c r="D29" s="18" t="str">
        <f>+'EVALUACION CON CONTROLES'!B37</f>
        <v>EJECUCIÓN</v>
      </c>
      <c r="E29" s="18" t="str">
        <f>VLOOKUP(C29,'IDENTIFICACION Y ANALISIS'!$B$19:$F$51,3,FALSE)</f>
        <v>General</v>
      </c>
      <c r="F29" s="18" t="str">
        <f>VLOOKUP(C29,'IDENTIFICACION Y ANALISIS'!$B$19:$F$51,4,FALSE)</f>
        <v>Externo</v>
      </c>
      <c r="G29" s="19" t="str">
        <f>+EVALUACION!H38</f>
        <v>1. Variación presupuestal que afecte la capacidad de adquisición de bienes y servicios 
2. Desfase presupuestal
3. reclamaciones de rompimiento del equilibrio económico por parte del contratista.</v>
      </c>
      <c r="H29" s="19">
        <f>+EVALUACION!I38</f>
        <v>2</v>
      </c>
      <c r="I29" s="19">
        <f>+EVALUACION!J38</f>
        <v>4</v>
      </c>
      <c r="J29" s="19">
        <f>+EVALUACION!K38</f>
        <v>6</v>
      </c>
      <c r="K29" s="18" t="str">
        <f>+EVALUACION!L38</f>
        <v>ALTO</v>
      </c>
      <c r="L29" s="19" t="s">
        <v>172</v>
      </c>
      <c r="M29" s="18" t="s">
        <v>173</v>
      </c>
      <c r="N29" s="19" t="str">
        <f>+'EVALUACION CON CONTROLES'!G37</f>
        <v>Sostenimiento de la oferta ecónomica</v>
      </c>
      <c r="O29" s="19">
        <f>+'EVALUACION CON CONTROLES'!I37</f>
        <v>2</v>
      </c>
      <c r="P29" s="19">
        <f>+'EVALUACION CON CONTROLES'!J37</f>
        <v>4</v>
      </c>
      <c r="Q29" s="19">
        <f>+'EVALUACION CON CONTROLES'!K37</f>
        <v>6</v>
      </c>
      <c r="R29" s="18" t="str">
        <f>+'EVALUACION CON CONTROLES'!L37</f>
        <v>ALTO</v>
      </c>
      <c r="S29" s="19" t="str">
        <f>+'EVALUACION CON CONTROLES'!M37</f>
        <v>SI</v>
      </c>
      <c r="T29" s="19" t="str">
        <f>+'EVALUACION CON CONTROLES'!N37</f>
        <v>PROFESIONALES DEL ÁREA DE GESTIÓN DEL DESARROLLO LOCAL DE RAFAEL URIBE URIBE (PLANEACIÓN Y CONTRATACIÓN)</v>
      </c>
      <c r="U29" s="126">
        <f>+'EVALUACION CON CONTROLES'!O37</f>
        <v>45505</v>
      </c>
      <c r="V29" s="126">
        <f>+'EVALUACION CON CONTROLES'!P37</f>
        <v>45536</v>
      </c>
      <c r="W29" s="19" t="str">
        <f>+'EVALUACION CON CONTROLES'!Q37</f>
        <v>SEGUIMIENTO AL PROCESO</v>
      </c>
      <c r="X29" s="28" t="str">
        <f>+'EVALUACION CON CONTROLES'!R37</f>
        <v>UNICA VEZ</v>
      </c>
    </row>
    <row r="30" spans="2:24" ht="106.5" customHeight="1" thickBot="1" x14ac:dyDescent="0.2">
      <c r="B30" s="17">
        <v>20</v>
      </c>
      <c r="C30" s="19" t="str">
        <f>+'EVALUACION CON CONTROLES'!C38:F38</f>
        <v>Factores políticos o macroeconómicos.</v>
      </c>
      <c r="D30" s="18" t="str">
        <f>+'EVALUACION CON CONTROLES'!B38</f>
        <v>EJECUCIÓN</v>
      </c>
      <c r="E30" s="18" t="str">
        <f>VLOOKUP(C30,'IDENTIFICACION Y ANALISIS'!$B$19:$F$51,3,FALSE)</f>
        <v>General</v>
      </c>
      <c r="F30" s="18" t="str">
        <f>VLOOKUP(C30,'IDENTIFICACION Y ANALISIS'!$B$19:$F$51,4,FALSE)</f>
        <v>Externo</v>
      </c>
      <c r="G30" s="19" t="str">
        <f>+EVALUACION!H39</f>
        <v>1. Variación presupuestal que afecte la capacidad de adquisición de bienes y servicios 
2. Desfase presupuestal
3. reclamaciones de rompimiento del equilibrio económico por parte del contratista.</v>
      </c>
      <c r="H30" s="19">
        <f>+EVALUACION!I39</f>
        <v>2</v>
      </c>
      <c r="I30" s="19">
        <f>+EVALUACION!J39</f>
        <v>3</v>
      </c>
      <c r="J30" s="19">
        <f>+EVALUACION!K39</f>
        <v>5</v>
      </c>
      <c r="K30" s="18" t="str">
        <f>+EVALUACION!L39</f>
        <v>MEDIO</v>
      </c>
      <c r="L30" s="19" t="s">
        <v>172</v>
      </c>
      <c r="M30" s="18" t="s">
        <v>173</v>
      </c>
      <c r="N30" s="19" t="str">
        <f>+'EVALUACION CON CONTROLES'!G38</f>
        <v>Revision de procesos</v>
      </c>
      <c r="O30" s="19">
        <f>+'EVALUACION CON CONTROLES'!I38</f>
        <v>2</v>
      </c>
      <c r="P30" s="19">
        <f>+'EVALUACION CON CONTROLES'!J38</f>
        <v>3</v>
      </c>
      <c r="Q30" s="19">
        <f>+'EVALUACION CON CONTROLES'!K38</f>
        <v>5</v>
      </c>
      <c r="R30" s="18" t="str">
        <f>+'EVALUACION CON CONTROLES'!L38</f>
        <v>MEDIO</v>
      </c>
      <c r="S30" s="19" t="str">
        <f>+'EVALUACION CON CONTROLES'!M38</f>
        <v>NO</v>
      </c>
      <c r="T30" s="19" t="str">
        <f>+'EVALUACION CON CONTROLES'!N38</f>
        <v>PROFESIONALES DEL ÁREA DE GESTIÓN DEL DESARROLLO LOCAL DE RAFAEL URIBE URIBE (PLANEACIÓN Y CONTRATACIÓN)</v>
      </c>
      <c r="U30" s="126">
        <f>+'EVALUACION CON CONTROLES'!O38</f>
        <v>45505</v>
      </c>
      <c r="V30" s="126">
        <f>+'EVALUACION CON CONTROLES'!P38</f>
        <v>45536</v>
      </c>
      <c r="W30" s="19" t="str">
        <f>+'EVALUACION CON CONTROLES'!Q38</f>
        <v>SEGUIMIENTO AL PROCESO</v>
      </c>
      <c r="X30" s="28" t="str">
        <f>+'EVALUACION CON CONTROLES'!R38</f>
        <v>UNICA VEZ</v>
      </c>
    </row>
    <row r="31" spans="2:24" ht="106.5" customHeight="1" thickBot="1" x14ac:dyDescent="0.2">
      <c r="B31" s="17">
        <v>21</v>
      </c>
      <c r="C31" s="19" t="str">
        <f>+'EVALUACION CON CONTROLES'!C39:F39</f>
        <v>Cancelación de pedidos.</v>
      </c>
      <c r="D31" s="18" t="str">
        <f>+'EVALUACION CON CONTROLES'!B39</f>
        <v>EJECUCIÓN</v>
      </c>
      <c r="E31" s="18" t="str">
        <f>VLOOKUP(C31,'IDENTIFICACION Y ANALISIS'!$B$19:$F$51,3,FALSE)</f>
        <v>General</v>
      </c>
      <c r="F31" s="18" t="str">
        <f>VLOOKUP(C31,'IDENTIFICACION Y ANALISIS'!$B$19:$F$51,4,FALSE)</f>
        <v>Externo</v>
      </c>
      <c r="G31" s="19" t="str">
        <f>+EVALUACION!H40</f>
        <v>1. Incumplimiento precontractual.</v>
      </c>
      <c r="H31" s="19">
        <f>+EVALUACION!I40</f>
        <v>2</v>
      </c>
      <c r="I31" s="19">
        <f>+EVALUACION!J40</f>
        <v>3</v>
      </c>
      <c r="J31" s="19">
        <f>+EVALUACION!K40</f>
        <v>5</v>
      </c>
      <c r="K31" s="18" t="str">
        <f>+EVALUACION!L40</f>
        <v>MEDIO</v>
      </c>
      <c r="L31" s="19" t="s">
        <v>171</v>
      </c>
      <c r="M31" s="18">
        <v>100</v>
      </c>
      <c r="N31" s="19" t="str">
        <f>+'EVALUACION CON CONTROLES'!G39</f>
        <v>Plan de trabajo y revisar procesos</v>
      </c>
      <c r="O31" s="19">
        <f>+'EVALUACION CON CONTROLES'!I39</f>
        <v>2</v>
      </c>
      <c r="P31" s="19">
        <f>+'EVALUACION CON CONTROLES'!J39</f>
        <v>3</v>
      </c>
      <c r="Q31" s="19">
        <f>+'EVALUACION CON CONTROLES'!K39</f>
        <v>5</v>
      </c>
      <c r="R31" s="18" t="str">
        <f>+'EVALUACION CON CONTROLES'!L39</f>
        <v>MEDIO</v>
      </c>
      <c r="S31" s="19" t="str">
        <f>+'EVALUACION CON CONTROLES'!M39</f>
        <v>NO</v>
      </c>
      <c r="T31" s="19" t="str">
        <f>+'EVALUACION CON CONTROLES'!N39</f>
        <v>SUPERVISIÓN, APOYO A LA SUPERVISIÓN Y CONTRATISTA</v>
      </c>
      <c r="U31" s="126">
        <f>+'EVALUACION CON CONTROLES'!O39</f>
        <v>45505</v>
      </c>
      <c r="V31" s="126">
        <f>+'EVALUACION CON CONTROLES'!P39</f>
        <v>45536</v>
      </c>
      <c r="W31" s="19" t="str">
        <f>+'EVALUACION CON CONTROLES'!Q39</f>
        <v>SEGUIMIENTO AL PROCESO</v>
      </c>
      <c r="X31" s="28" t="str">
        <f>+'EVALUACION CON CONTROLES'!R39</f>
        <v>UNICA VEZ</v>
      </c>
    </row>
    <row r="32" spans="2:24" ht="106.5" customHeight="1" thickBot="1" x14ac:dyDescent="0.2">
      <c r="B32" s="17">
        <v>22</v>
      </c>
      <c r="C32" s="19" t="str">
        <f>+'EVALUACION CON CONTROLES'!C40:F40</f>
        <v>Variación en la disponibilidad o en el costo de los insumos necesarios para prestar los servicios.</v>
      </c>
      <c r="D32" s="18" t="str">
        <f>+'EVALUACION CON CONTROLES'!B40</f>
        <v>EJECUCIÓN</v>
      </c>
      <c r="E32" s="18" t="str">
        <f>VLOOKUP(C32,'IDENTIFICACION Y ANALISIS'!$B$19:$F$51,3,FALSE)</f>
        <v>General</v>
      </c>
      <c r="F32" s="18" t="str">
        <f>VLOOKUP(C32,'IDENTIFICACION Y ANALISIS'!$B$19:$F$51,4,FALSE)</f>
        <v>Externo</v>
      </c>
      <c r="G32" s="19" t="str">
        <f>+EVALUACION!H41</f>
        <v>1. Variación presupuestal que afecte la capacidad de adquisición de bienes y servicios 
2. Desfase presupuestal
3. reclamaciones de rompimiento del equilibrio económico por parte del contratista.</v>
      </c>
      <c r="H32" s="19">
        <f>+EVALUACION!I41</f>
        <v>2</v>
      </c>
      <c r="I32" s="19">
        <f>+EVALUACION!J41</f>
        <v>2</v>
      </c>
      <c r="J32" s="19">
        <f>+EVALUACION!K41</f>
        <v>4</v>
      </c>
      <c r="K32" s="18" t="str">
        <f>+EVALUACION!L41</f>
        <v>BAJO</v>
      </c>
      <c r="L32" s="19" t="s">
        <v>172</v>
      </c>
      <c r="M32" s="18" t="s">
        <v>173</v>
      </c>
      <c r="N32" s="19" t="str">
        <f>+'EVALUACION CON CONTROLES'!G40</f>
        <v>Sostenimiento de la oferta ecónomica</v>
      </c>
      <c r="O32" s="19">
        <f>+'EVALUACION CON CONTROLES'!I40</f>
        <v>2</v>
      </c>
      <c r="P32" s="19">
        <f>+'EVALUACION CON CONTROLES'!J40</f>
        <v>2</v>
      </c>
      <c r="Q32" s="19">
        <f>+'EVALUACION CON CONTROLES'!K40</f>
        <v>4</v>
      </c>
      <c r="R32" s="18" t="str">
        <f>+'EVALUACION CON CONTROLES'!L40</f>
        <v>BAJO</v>
      </c>
      <c r="S32" s="19" t="str">
        <f>+'EVALUACION CON CONTROLES'!M40</f>
        <v>SI</v>
      </c>
      <c r="T32" s="19" t="str">
        <f>+'EVALUACION CON CONTROLES'!N40</f>
        <v>SUPERVISIÓN, APOYO A LA SUPERVISIÓN Y CONTRATISTA</v>
      </c>
      <c r="U32" s="126">
        <f>+'EVALUACION CON CONTROLES'!O40</f>
        <v>45505</v>
      </c>
      <c r="V32" s="126">
        <f>+'EVALUACION CON CONTROLES'!P40</f>
        <v>45536</v>
      </c>
      <c r="W32" s="19" t="str">
        <f>+'EVALUACION CON CONTROLES'!Q40</f>
        <v>SEGUIMIENTO AL PROCESO</v>
      </c>
      <c r="X32" s="28" t="str">
        <f>+'EVALUACION CON CONTROLES'!R40</f>
        <v>UNICA VEZ</v>
      </c>
    </row>
    <row r="33" spans="2:24" ht="106.5" customHeight="1" thickBot="1" x14ac:dyDescent="0.2">
      <c r="B33" s="17">
        <v>23</v>
      </c>
      <c r="C33" s="19" t="str">
        <f>+'EVALUACION CON CONTROLES'!C41:F41</f>
        <v>Incumplimiento de compromisos adquiridos por el contratista seleccionado con sus subcontratistas, suministradores de bienes y servicios.</v>
      </c>
      <c r="D33" s="18" t="str">
        <f>+'EVALUACION CON CONTROLES'!B41</f>
        <v>EJECUCIÓN</v>
      </c>
      <c r="E33" s="18" t="str">
        <f>VLOOKUP(C33,'IDENTIFICACION Y ANALISIS'!$B$19:$F$51,3,FALSE)</f>
        <v>General</v>
      </c>
      <c r="F33" s="18" t="str">
        <f>VLOOKUP(C33,'IDENTIFICACION Y ANALISIS'!$B$19:$F$51,4,FALSE)</f>
        <v>Externo</v>
      </c>
      <c r="G33" s="19" t="str">
        <f>+EVALUACION!H42</f>
        <v>1. Incumplimiento precontractual.</v>
      </c>
      <c r="H33" s="19">
        <f>+EVALUACION!I42</f>
        <v>2</v>
      </c>
      <c r="I33" s="19">
        <f>+EVALUACION!J42</f>
        <v>4</v>
      </c>
      <c r="J33" s="19">
        <f>+EVALUACION!K42</f>
        <v>6</v>
      </c>
      <c r="K33" s="18" t="str">
        <f>+EVALUACION!L42</f>
        <v>ALTO</v>
      </c>
      <c r="L33" s="19" t="s">
        <v>171</v>
      </c>
      <c r="M33" s="18">
        <v>100</v>
      </c>
      <c r="N33" s="19" t="str">
        <f>+'EVALUACION CON CONTROLES'!G41</f>
        <v>Cumplimiento de los apartados del E.P. y Verificación por parte del apoyo a la supervisión de cada uno de los item solicitados e ingresados a almacén, así como de su respectiva entrega</v>
      </c>
      <c r="O33" s="19">
        <f>+'EVALUACION CON CONTROLES'!I41</f>
        <v>2</v>
      </c>
      <c r="P33" s="19">
        <f>+'EVALUACION CON CONTROLES'!J41</f>
        <v>4</v>
      </c>
      <c r="Q33" s="19">
        <f>+'EVALUACION CON CONTROLES'!K41</f>
        <v>6</v>
      </c>
      <c r="R33" s="18" t="str">
        <f>+'EVALUACION CON CONTROLES'!L41</f>
        <v>ALTO</v>
      </c>
      <c r="S33" s="19" t="str">
        <f>+'EVALUACION CON CONTROLES'!M41</f>
        <v>NO</v>
      </c>
      <c r="T33" s="19" t="str">
        <f>+'EVALUACION CON CONTROLES'!N41</f>
        <v>SUPERVISIÓN, APOYO A LA SUPERVISIÓN Y CONTRATISTA</v>
      </c>
      <c r="U33" s="126">
        <f>+'EVALUACION CON CONTROLES'!O41</f>
        <v>45505</v>
      </c>
      <c r="V33" s="126">
        <f>+'EVALUACION CON CONTROLES'!P41</f>
        <v>45536</v>
      </c>
      <c r="W33" s="19" t="str">
        <f>+'EVALUACION CON CONTROLES'!Q41</f>
        <v>SEGUIMIENTO AL PROCESO</v>
      </c>
      <c r="X33" s="28" t="str">
        <f>+'EVALUACION CON CONTROLES'!R41</f>
        <v>UNICA VEZ</v>
      </c>
    </row>
    <row r="34" spans="2:24" ht="106.5" customHeight="1" thickBot="1" x14ac:dyDescent="0.2">
      <c r="B34" s="17">
        <v>24</v>
      </c>
      <c r="C34" s="19" t="str">
        <f>+'EVALUACION CON CONTROLES'!C42:F42</f>
        <v>Incumplimiento de la administración en los pagos.</v>
      </c>
      <c r="D34" s="18" t="str">
        <f>+'EVALUACION CON CONTROLES'!B42</f>
        <v>EJECUCIÓN</v>
      </c>
      <c r="E34" s="18" t="str">
        <f>VLOOKUP(C34,'IDENTIFICACION Y ANALISIS'!$B$19:$F$51,3,FALSE)</f>
        <v>General</v>
      </c>
      <c r="F34" s="18" t="str">
        <f>VLOOKUP(C34,'IDENTIFICACION Y ANALISIS'!$B$19:$F$51,4,FALSE)</f>
        <v>Interno</v>
      </c>
      <c r="G34" s="19" t="str">
        <f>+EVALUACION!H43</f>
        <v>1.Insolvencia economica del contratista</v>
      </c>
      <c r="H34" s="19">
        <f>+EVALUACION!I43</f>
        <v>2</v>
      </c>
      <c r="I34" s="19">
        <f>+EVALUACION!J43</f>
        <v>2</v>
      </c>
      <c r="J34" s="19">
        <f>+EVALUACION!K43</f>
        <v>4</v>
      </c>
      <c r="K34" s="18" t="str">
        <f>+EVALUACION!L43</f>
        <v>BAJO</v>
      </c>
      <c r="L34" s="19" t="s">
        <v>170</v>
      </c>
      <c r="M34" s="18">
        <v>100</v>
      </c>
      <c r="N34" s="19" t="str">
        <f>+'EVALUACION CON CONTROLES'!G42</f>
        <v>Revision de procesos</v>
      </c>
      <c r="O34" s="19">
        <f>+'EVALUACION CON CONTROLES'!I42</f>
        <v>2</v>
      </c>
      <c r="P34" s="19">
        <f>+'EVALUACION CON CONTROLES'!J42</f>
        <v>2</v>
      </c>
      <c r="Q34" s="19">
        <f>+'EVALUACION CON CONTROLES'!K42</f>
        <v>4</v>
      </c>
      <c r="R34" s="18" t="str">
        <f>+'EVALUACION CON CONTROLES'!L42</f>
        <v>BAJO</v>
      </c>
      <c r="S34" s="19" t="str">
        <f>+'EVALUACION CON CONTROLES'!M42</f>
        <v>SI</v>
      </c>
      <c r="T34" s="19" t="str">
        <f>+'EVALUACION CON CONTROLES'!N42</f>
        <v>SUPERVISIÓN, APOYO A LA SUPERVISIÓN Y CONTRATISTA</v>
      </c>
      <c r="U34" s="126">
        <f>+'EVALUACION CON CONTROLES'!O42</f>
        <v>45505</v>
      </c>
      <c r="V34" s="126">
        <f>+'EVALUACION CON CONTROLES'!P42</f>
        <v>45536</v>
      </c>
      <c r="W34" s="19" t="str">
        <f>+'EVALUACION CON CONTROLES'!Q42</f>
        <v>SEGUIMIENTO AL PROCESO</v>
      </c>
      <c r="X34" s="28" t="str">
        <f>+'EVALUACION CON CONTROLES'!R42</f>
        <v>UNICA VEZ</v>
      </c>
    </row>
    <row r="35" spans="2:24" ht="106.5" customHeight="1" thickBot="1" x14ac:dyDescent="0.2">
      <c r="B35" s="17">
        <v>25</v>
      </c>
      <c r="C35" s="19" t="str">
        <f>+'EVALUACION CON CONTROLES'!C43:F43</f>
        <v>Defectos en los equipos.</v>
      </c>
      <c r="D35" s="18" t="str">
        <f>+'EVALUACION CON CONTROLES'!B43</f>
        <v>EJECUCIÓN</v>
      </c>
      <c r="E35" s="18" t="str">
        <f>VLOOKUP(C35,'IDENTIFICACION Y ANALISIS'!$B$19:$F$51,3,FALSE)</f>
        <v>General</v>
      </c>
      <c r="F35" s="18" t="str">
        <f>VLOOKUP(C35,'IDENTIFICACION Y ANALISIS'!$B$19:$F$51,4,FALSE)</f>
        <v>Externo</v>
      </c>
      <c r="G35" s="19" t="str">
        <f>+EVALUACION!H44</f>
        <v>1. Incumplimiento precontractual.</v>
      </c>
      <c r="H35" s="19">
        <f>+EVALUACION!I44</f>
        <v>2</v>
      </c>
      <c r="I35" s="19">
        <f>+EVALUACION!J44</f>
        <v>3</v>
      </c>
      <c r="J35" s="19">
        <f>+EVALUACION!K44</f>
        <v>5</v>
      </c>
      <c r="K35" s="18" t="str">
        <f>+EVALUACION!L44</f>
        <v>MEDIO</v>
      </c>
      <c r="L35" s="19" t="s">
        <v>171</v>
      </c>
      <c r="M35" s="18">
        <v>100</v>
      </c>
      <c r="N35" s="19" t="str">
        <f>+'EVALUACION CON CONTROLES'!G43</f>
        <v>hacer pruebas e inspecciones de los bienes</v>
      </c>
      <c r="O35" s="19">
        <f>+'EVALUACION CON CONTROLES'!I43</f>
        <v>2</v>
      </c>
      <c r="P35" s="19">
        <f>+'EVALUACION CON CONTROLES'!J43</f>
        <v>3</v>
      </c>
      <c r="Q35" s="19">
        <f>+'EVALUACION CON CONTROLES'!K43</f>
        <v>5</v>
      </c>
      <c r="R35" s="18" t="str">
        <f>+'EVALUACION CON CONTROLES'!L43</f>
        <v>MEDIO</v>
      </c>
      <c r="S35" s="19" t="str">
        <f>+'EVALUACION CON CONTROLES'!M43</f>
        <v>NO</v>
      </c>
      <c r="T35" s="19" t="str">
        <f>+'EVALUACION CON CONTROLES'!N43</f>
        <v>SUPERVISIÓN, APOYO A LA SUPERVISIÓN Y CONTRATISTA</v>
      </c>
      <c r="U35" s="126">
        <f>+'EVALUACION CON CONTROLES'!O43</f>
        <v>45505</v>
      </c>
      <c r="V35" s="126">
        <f>+'EVALUACION CON CONTROLES'!P43</f>
        <v>45536</v>
      </c>
      <c r="W35" s="19" t="str">
        <f>+'EVALUACION CON CONTROLES'!Q43</f>
        <v>MUESTREO ALEATORIO DE CALIDAD</v>
      </c>
      <c r="X35" s="28" t="str">
        <f>+'EVALUACION CON CONTROLES'!R43</f>
        <v>UNICA VEZ</v>
      </c>
    </row>
    <row r="36" spans="2:24" ht="106.5" customHeight="1" thickBot="1" x14ac:dyDescent="0.2">
      <c r="B36" s="17">
        <v>26</v>
      </c>
      <c r="C36" s="19" t="str">
        <f>+'EVALUACION CON CONTROLES'!C44:F44</f>
        <v>Imposición de nuevos tributos</v>
      </c>
      <c r="D36" s="18" t="str">
        <f>+'EVALUACION CON CONTROLES'!B44</f>
        <v>EJECUCIÓN</v>
      </c>
      <c r="E36" s="18" t="str">
        <f>VLOOKUP(C36,'IDENTIFICACION Y ANALISIS'!$B$19:$F$51,3,FALSE)</f>
        <v>General</v>
      </c>
      <c r="F36" s="18" t="str">
        <f>VLOOKUP(C36,'IDENTIFICACION Y ANALISIS'!$B$19:$F$51,4,FALSE)</f>
        <v>Externo</v>
      </c>
      <c r="G36" s="19" t="str">
        <f>+EVALUACION!H45</f>
        <v>1. Variación presupuestal que afecte la capacidad de adquisición de bienes y servicios 
2. Desfase presupuestal
3. reclamaciones de rompimiento del equilibrio económico por parte del contratista.</v>
      </c>
      <c r="H36" s="19">
        <f>+EVALUACION!I45</f>
        <v>2</v>
      </c>
      <c r="I36" s="19">
        <f>+EVALUACION!J45</f>
        <v>3</v>
      </c>
      <c r="J36" s="19">
        <f>+EVALUACION!K45</f>
        <v>5</v>
      </c>
      <c r="K36" s="18" t="str">
        <f>+EVALUACION!L45</f>
        <v>MEDIO</v>
      </c>
      <c r="L36" s="19" t="s">
        <v>172</v>
      </c>
      <c r="M36" s="18" t="s">
        <v>173</v>
      </c>
      <c r="N36" s="19" t="str">
        <f>+'EVALUACION CON CONTROLES'!G44</f>
        <v xml:space="preserve">Efectuar revisiones en cada una de las etapas de elaboración de los Estudios Previos, Estudios de Sector, Pliegos de condiciones del proceso de contratación para evitar la ocurrencia del evento. </v>
      </c>
      <c r="O36" s="19">
        <f>+'EVALUACION CON CONTROLES'!I44</f>
        <v>2</v>
      </c>
      <c r="P36" s="19">
        <f>+'EVALUACION CON CONTROLES'!J44</f>
        <v>3</v>
      </c>
      <c r="Q36" s="19">
        <f>+'EVALUACION CON CONTROLES'!K44</f>
        <v>5</v>
      </c>
      <c r="R36" s="18" t="str">
        <f>+'EVALUACION CON CONTROLES'!L44</f>
        <v>MEDIO</v>
      </c>
      <c r="S36" s="19" t="str">
        <f>+'EVALUACION CON CONTROLES'!M44</f>
        <v>SI</v>
      </c>
      <c r="T36" s="19" t="str">
        <f>+'EVALUACION CON CONTROLES'!N44</f>
        <v>SUPERVISIÓN, APOYO A LA SUPERVISIÓN Y CONTRATISTA</v>
      </c>
      <c r="U36" s="126">
        <f>+'EVALUACION CON CONTROLES'!O44</f>
        <v>45505</v>
      </c>
      <c r="V36" s="126">
        <f>+'EVALUACION CON CONTROLES'!P44</f>
        <v>45536</v>
      </c>
      <c r="W36" s="19" t="str">
        <f>+'EVALUACION CON CONTROLES'!Q44</f>
        <v>SEGUIMIENTO AL PROCESO</v>
      </c>
      <c r="X36" s="28" t="str">
        <f>+'EVALUACION CON CONTROLES'!R44</f>
        <v>UNICA VEZ</v>
      </c>
    </row>
    <row r="37" spans="2:24" ht="106.5" customHeight="1" thickBot="1" x14ac:dyDescent="0.2">
      <c r="B37" s="17">
        <v>27</v>
      </c>
      <c r="C37" s="33" t="str">
        <f>+'EVALUACION CON CONTROLES'!C45:F45</f>
        <v>Variación de tasas o tarifas</v>
      </c>
      <c r="D37" s="34" t="str">
        <f>+'EVALUACION CON CONTROLES'!B45</f>
        <v>EJECUCIÓN</v>
      </c>
      <c r="E37" s="34" t="str">
        <f>VLOOKUP(C37,'IDENTIFICACION Y ANALISIS'!$B$19:$F$51,3,FALSE)</f>
        <v>General</v>
      </c>
      <c r="F37" s="34" t="str">
        <f>VLOOKUP(C37,'IDENTIFICACION Y ANALISIS'!$B$19:$F$51,4,FALSE)</f>
        <v>Externo</v>
      </c>
      <c r="G37" s="19" t="str">
        <f>+EVALUACION!H36</f>
        <v>1. Pérdida de Tiempo por no iniciar el contrato de forma oportuna 
2. Necesidad de iniciar un nuevo proceso</v>
      </c>
      <c r="H37" s="19">
        <f>+EVALUACION!I36</f>
        <v>2</v>
      </c>
      <c r="I37" s="19">
        <f>+EVALUACION!J36</f>
        <v>2</v>
      </c>
      <c r="J37" s="19">
        <f>+EVALUACION!K36</f>
        <v>4</v>
      </c>
      <c r="K37" s="18" t="str">
        <f>+EVALUACION!L36</f>
        <v>BAJO</v>
      </c>
      <c r="L37" s="33" t="s">
        <v>171</v>
      </c>
      <c r="M37" s="18">
        <v>100</v>
      </c>
      <c r="N37" s="33" t="str">
        <f>+'EVALUACION CON CONTROLES'!G45</f>
        <v xml:space="preserve">Efectuar revisiones en cada una de las etapas de elaboración de los Estudios Previos, Estudios de Sector, Pliegos de condiciones del proceso de contratación para evitar la ocurrencia del evento. </v>
      </c>
      <c r="O37" s="33">
        <f>+'EVALUACION CON CONTROLES'!I45</f>
        <v>2</v>
      </c>
      <c r="P37" s="33">
        <f>+'EVALUACION CON CONTROLES'!J45</f>
        <v>3</v>
      </c>
      <c r="Q37" s="33">
        <f>+'EVALUACION CON CONTROLES'!K45</f>
        <v>5</v>
      </c>
      <c r="R37" s="34" t="str">
        <f>+'EVALUACION CON CONTROLES'!L45</f>
        <v>MEDIO</v>
      </c>
      <c r="S37" s="33" t="str">
        <f>+'EVALUACION CON CONTROLES'!M45</f>
        <v>SI</v>
      </c>
      <c r="T37" s="33" t="str">
        <f>+'EVALUACION CON CONTROLES'!N45</f>
        <v>SUPERVISIÓN, APOYO A LA SUPERVISIÓN Y CONTRATISTA</v>
      </c>
      <c r="U37" s="126">
        <f>+'EVALUACION CON CONTROLES'!O45</f>
        <v>45505</v>
      </c>
      <c r="V37" s="33">
        <f>+'EVALUACION CON CONTROLES'!P45</f>
        <v>45536</v>
      </c>
      <c r="W37" s="33" t="str">
        <f>+'EVALUACION CON CONTROLES'!Q45</f>
        <v>SEGUIMIENTO AL PROCESO</v>
      </c>
      <c r="X37" s="35" t="str">
        <f>+'EVALUACION CON CONTROLES'!R45</f>
        <v>UNICA VEZ</v>
      </c>
    </row>
    <row r="38" spans="2:24" ht="13.5" customHeight="1" x14ac:dyDescent="0.15">
      <c r="B38" s="46"/>
      <c r="X38" s="47"/>
    </row>
    <row r="39" spans="2:24" ht="13.5" customHeight="1" x14ac:dyDescent="0.15">
      <c r="B39" s="46"/>
      <c r="E39" s="14"/>
      <c r="F39" s="310" t="s">
        <v>174</v>
      </c>
      <c r="G39" s="310"/>
      <c r="H39" s="14"/>
      <c r="I39" s="14"/>
      <c r="J39" s="311" t="s">
        <v>160</v>
      </c>
      <c r="K39" s="311"/>
      <c r="L39" s="311"/>
      <c r="M39" s="311"/>
      <c r="X39" s="47"/>
    </row>
    <row r="40" spans="2:24" ht="13.5" customHeight="1" x14ac:dyDescent="0.15">
      <c r="B40" s="46"/>
      <c r="E40" s="306" t="s">
        <v>89</v>
      </c>
      <c r="F40" s="42" t="s">
        <v>90</v>
      </c>
      <c r="G40" s="42" t="s">
        <v>91</v>
      </c>
      <c r="H40" s="14"/>
      <c r="I40" s="14"/>
      <c r="J40" s="296" t="s">
        <v>92</v>
      </c>
      <c r="K40" s="297"/>
      <c r="L40" s="296" t="s">
        <v>91</v>
      </c>
      <c r="M40" s="297"/>
      <c r="X40" s="47"/>
    </row>
    <row r="41" spans="2:24" ht="13.5" customHeight="1" x14ac:dyDescent="0.15">
      <c r="B41" s="46"/>
      <c r="E41" s="306"/>
      <c r="F41" s="19" t="s">
        <v>93</v>
      </c>
      <c r="G41" s="19">
        <v>1</v>
      </c>
      <c r="H41" s="14"/>
      <c r="I41" s="14"/>
      <c r="J41" s="298" t="s">
        <v>94</v>
      </c>
      <c r="K41" s="299"/>
      <c r="L41" s="286">
        <v>1</v>
      </c>
      <c r="M41" s="286"/>
      <c r="X41" s="47"/>
    </row>
    <row r="42" spans="2:24" ht="13.5" customHeight="1" x14ac:dyDescent="0.15">
      <c r="B42" s="46"/>
      <c r="E42" s="306"/>
      <c r="F42" s="19" t="s">
        <v>95</v>
      </c>
      <c r="G42" s="19">
        <v>2</v>
      </c>
      <c r="H42" s="14"/>
      <c r="I42" s="14"/>
      <c r="J42" s="298" t="s">
        <v>96</v>
      </c>
      <c r="K42" s="299"/>
      <c r="L42" s="286">
        <v>2</v>
      </c>
      <c r="M42" s="286"/>
      <c r="X42" s="47"/>
    </row>
    <row r="43" spans="2:24" ht="13.5" customHeight="1" x14ac:dyDescent="0.15">
      <c r="B43" s="46"/>
      <c r="E43" s="306"/>
      <c r="F43" s="19" t="s">
        <v>97</v>
      </c>
      <c r="G43" s="19">
        <v>3</v>
      </c>
      <c r="H43" s="14"/>
      <c r="I43" s="14"/>
      <c r="J43" s="298" t="s">
        <v>98</v>
      </c>
      <c r="K43" s="299"/>
      <c r="L43" s="286">
        <v>3</v>
      </c>
      <c r="M43" s="286"/>
      <c r="X43" s="47"/>
    </row>
    <row r="44" spans="2:24" ht="13.5" customHeight="1" x14ac:dyDescent="0.15">
      <c r="B44" s="46"/>
      <c r="E44" s="306"/>
      <c r="F44" s="19" t="s">
        <v>99</v>
      </c>
      <c r="G44" s="19">
        <v>4</v>
      </c>
      <c r="H44" s="14"/>
      <c r="I44" s="14"/>
      <c r="J44" s="298" t="s">
        <v>100</v>
      </c>
      <c r="K44" s="299"/>
      <c r="L44" s="286">
        <v>4</v>
      </c>
      <c r="M44" s="286"/>
      <c r="X44" s="47"/>
    </row>
    <row r="45" spans="2:24" ht="13.5" customHeight="1" x14ac:dyDescent="0.15">
      <c r="B45" s="46"/>
      <c r="E45" s="306"/>
      <c r="F45" s="19" t="s">
        <v>101</v>
      </c>
      <c r="G45" s="19">
        <v>5</v>
      </c>
      <c r="H45" s="14"/>
      <c r="I45" s="14"/>
      <c r="J45" s="298" t="s">
        <v>102</v>
      </c>
      <c r="K45" s="299"/>
      <c r="L45" s="286">
        <v>5</v>
      </c>
      <c r="M45" s="286"/>
      <c r="X45" s="47"/>
    </row>
    <row r="46" spans="2:24" ht="13.5" customHeight="1" x14ac:dyDescent="0.15">
      <c r="B46" s="46"/>
      <c r="D46" s="14"/>
      <c r="E46" s="14"/>
      <c r="F46" s="14"/>
      <c r="G46" s="14"/>
      <c r="H46" s="14"/>
      <c r="I46" s="14"/>
      <c r="J46" s="14"/>
      <c r="K46" s="14"/>
      <c r="L46" s="14"/>
      <c r="M46" s="14"/>
      <c r="X46" s="47"/>
    </row>
    <row r="47" spans="2:24" ht="13.5" customHeight="1" x14ac:dyDescent="0.15">
      <c r="B47" s="46"/>
      <c r="D47" s="311" t="s">
        <v>103</v>
      </c>
      <c r="E47" s="311"/>
      <c r="F47" s="311"/>
      <c r="G47" s="311"/>
      <c r="H47" s="311"/>
      <c r="I47" s="311"/>
      <c r="J47" s="311"/>
      <c r="K47" s="311"/>
      <c r="X47" s="47"/>
    </row>
    <row r="48" spans="2:24" ht="13.5" customHeight="1" x14ac:dyDescent="0.15">
      <c r="B48" s="46"/>
      <c r="D48" s="302" t="s">
        <v>90</v>
      </c>
      <c r="E48" s="302" t="s">
        <v>91</v>
      </c>
      <c r="F48" s="291" t="s">
        <v>94</v>
      </c>
      <c r="G48" s="291"/>
      <c r="H48" s="312" t="s">
        <v>96</v>
      </c>
      <c r="I48" s="313"/>
      <c r="J48" s="43" t="s">
        <v>98</v>
      </c>
      <c r="K48" s="43" t="s">
        <v>100</v>
      </c>
      <c r="L48" s="42" t="s">
        <v>102</v>
      </c>
      <c r="P48" s="311" t="s">
        <v>117</v>
      </c>
      <c r="Q48" s="311"/>
      <c r="R48" s="311"/>
      <c r="S48" s="311"/>
      <c r="T48" s="311"/>
      <c r="X48" s="47"/>
    </row>
    <row r="49" spans="2:24" ht="13.5" customHeight="1" x14ac:dyDescent="0.15">
      <c r="B49" s="46"/>
      <c r="D49" s="302"/>
      <c r="E49" s="302"/>
      <c r="F49" s="305">
        <v>1</v>
      </c>
      <c r="G49" s="305"/>
      <c r="H49" s="303">
        <v>2</v>
      </c>
      <c r="I49" s="304"/>
      <c r="J49" s="44">
        <v>3</v>
      </c>
      <c r="K49" s="44">
        <v>4</v>
      </c>
      <c r="L49" s="44">
        <v>5</v>
      </c>
      <c r="P49" s="291" t="s">
        <v>103</v>
      </c>
      <c r="Q49" s="291"/>
      <c r="R49" s="291"/>
      <c r="S49" s="291" t="s">
        <v>116</v>
      </c>
      <c r="T49" s="291"/>
      <c r="X49" s="47"/>
    </row>
    <row r="50" spans="2:24" ht="13.5" customHeight="1" x14ac:dyDescent="0.15">
      <c r="B50" s="46"/>
      <c r="D50" s="19" t="s">
        <v>93</v>
      </c>
      <c r="E50" s="21">
        <v>1</v>
      </c>
      <c r="F50" s="294">
        <v>2</v>
      </c>
      <c r="G50" s="294"/>
      <c r="H50" s="292">
        <v>3</v>
      </c>
      <c r="I50" s="293"/>
      <c r="J50" s="40">
        <v>4</v>
      </c>
      <c r="K50" s="45">
        <v>5</v>
      </c>
      <c r="L50" s="39">
        <v>6</v>
      </c>
      <c r="P50" s="317" t="s">
        <v>118</v>
      </c>
      <c r="Q50" s="317"/>
      <c r="R50" s="317"/>
      <c r="S50" s="316" t="s">
        <v>119</v>
      </c>
      <c r="T50" s="316"/>
      <c r="V50" s="314" t="s">
        <v>186</v>
      </c>
      <c r="W50" s="314"/>
      <c r="X50" s="315"/>
    </row>
    <row r="51" spans="2:24" ht="13.5" customHeight="1" x14ac:dyDescent="0.15">
      <c r="B51" s="46"/>
      <c r="D51" s="19" t="s">
        <v>95</v>
      </c>
      <c r="E51" s="21">
        <v>2</v>
      </c>
      <c r="F51" s="294">
        <v>3</v>
      </c>
      <c r="G51" s="294"/>
      <c r="H51" s="292">
        <v>4</v>
      </c>
      <c r="I51" s="293"/>
      <c r="J51" s="45">
        <v>5</v>
      </c>
      <c r="K51" s="39">
        <v>6</v>
      </c>
      <c r="L51" s="39">
        <v>7</v>
      </c>
      <c r="P51" s="288" t="s">
        <v>120</v>
      </c>
      <c r="Q51" s="288"/>
      <c r="R51" s="288"/>
      <c r="S51" s="316" t="s">
        <v>121</v>
      </c>
      <c r="T51" s="316"/>
      <c r="V51" s="314"/>
      <c r="W51" s="314"/>
      <c r="X51" s="315"/>
    </row>
    <row r="52" spans="2:24" ht="13.5" customHeight="1" x14ac:dyDescent="0.15">
      <c r="B52" s="46"/>
      <c r="D52" s="19" t="s">
        <v>97</v>
      </c>
      <c r="E52" s="21">
        <v>3</v>
      </c>
      <c r="F52" s="294">
        <v>4</v>
      </c>
      <c r="G52" s="294"/>
      <c r="H52" s="320">
        <v>5</v>
      </c>
      <c r="I52" s="321"/>
      <c r="J52" s="39">
        <v>6</v>
      </c>
      <c r="K52" s="39">
        <v>7</v>
      </c>
      <c r="L52" s="41">
        <v>8</v>
      </c>
      <c r="P52" s="295">
        <v>5</v>
      </c>
      <c r="Q52" s="295"/>
      <c r="R52" s="295"/>
      <c r="S52" s="316" t="s">
        <v>122</v>
      </c>
      <c r="T52" s="316"/>
      <c r="V52" s="314"/>
      <c r="W52" s="314"/>
      <c r="X52" s="315"/>
    </row>
    <row r="53" spans="2:24" ht="13.5" customHeight="1" x14ac:dyDescent="0.15">
      <c r="B53" s="46"/>
      <c r="D53" s="19" t="s">
        <v>99</v>
      </c>
      <c r="E53" s="21">
        <v>4</v>
      </c>
      <c r="F53" s="295">
        <v>5</v>
      </c>
      <c r="G53" s="295"/>
      <c r="H53" s="289">
        <v>6</v>
      </c>
      <c r="I53" s="290"/>
      <c r="J53" s="39">
        <v>7</v>
      </c>
      <c r="K53" s="41">
        <v>8</v>
      </c>
      <c r="L53" s="41">
        <v>9</v>
      </c>
      <c r="P53" s="294" t="s">
        <v>123</v>
      </c>
      <c r="Q53" s="294"/>
      <c r="R53" s="294"/>
      <c r="S53" s="316" t="s">
        <v>124</v>
      </c>
      <c r="T53" s="316"/>
      <c r="X53" s="47"/>
    </row>
    <row r="54" spans="2:24" ht="13.5" customHeight="1" x14ac:dyDescent="0.15">
      <c r="B54" s="46"/>
      <c r="D54" s="19" t="s">
        <v>101</v>
      </c>
      <c r="E54" s="21">
        <v>5</v>
      </c>
      <c r="F54" s="288">
        <v>6</v>
      </c>
      <c r="G54" s="288"/>
      <c r="H54" s="289">
        <v>7</v>
      </c>
      <c r="I54" s="290"/>
      <c r="J54" s="41">
        <v>8</v>
      </c>
      <c r="K54" s="41">
        <v>9</v>
      </c>
      <c r="L54" s="41">
        <v>10</v>
      </c>
      <c r="X54" s="47"/>
    </row>
    <row r="55" spans="2:24" ht="13.5" customHeight="1" thickBot="1" x14ac:dyDescent="0.2">
      <c r="B55" s="22"/>
      <c r="C55" s="23"/>
      <c r="D55" s="24"/>
      <c r="E55" s="24"/>
      <c r="F55" s="24"/>
      <c r="G55" s="24"/>
      <c r="H55" s="24"/>
      <c r="I55" s="24"/>
      <c r="J55" s="24"/>
      <c r="K55" s="24"/>
      <c r="L55" s="24"/>
      <c r="M55" s="24"/>
      <c r="N55" s="23"/>
      <c r="O55" s="23"/>
      <c r="P55" s="23"/>
      <c r="Q55" s="23"/>
      <c r="R55" s="23"/>
      <c r="S55" s="23"/>
      <c r="T55" s="23"/>
      <c r="U55" s="23"/>
      <c r="V55" s="23"/>
      <c r="W55" s="23"/>
      <c r="X55" s="25"/>
    </row>
    <row r="56" spans="2:24" ht="16.5" customHeight="1" x14ac:dyDescent="0.15">
      <c r="D56" s="14"/>
      <c r="F56" s="14"/>
      <c r="G56" s="14"/>
      <c r="H56" s="14"/>
      <c r="I56" s="14"/>
      <c r="J56" s="14"/>
      <c r="K56" s="14"/>
      <c r="L56" s="14"/>
      <c r="M56" s="14"/>
      <c r="N56" s="14"/>
      <c r="O56" s="14"/>
      <c r="P56" s="14"/>
      <c r="Q56" s="14"/>
      <c r="R56" s="14"/>
    </row>
    <row r="57" spans="2:24" ht="16.5" customHeight="1" x14ac:dyDescent="0.15">
      <c r="D57" s="14"/>
      <c r="F57" s="14"/>
      <c r="G57" s="14"/>
      <c r="H57" s="14"/>
      <c r="I57" s="14"/>
      <c r="J57" s="14"/>
      <c r="K57" s="14"/>
      <c r="L57" s="14"/>
      <c r="M57" s="14"/>
      <c r="N57" s="14"/>
      <c r="O57" s="14"/>
      <c r="P57" s="14"/>
      <c r="Q57" s="14"/>
      <c r="R57" s="14"/>
    </row>
    <row r="58" spans="2:24" ht="12.75" customHeight="1" x14ac:dyDescent="0.15">
      <c r="D58" s="14"/>
      <c r="F58" s="14"/>
      <c r="G58" s="14"/>
      <c r="H58" s="14"/>
      <c r="I58" s="14"/>
      <c r="J58" s="14"/>
      <c r="K58" s="14"/>
      <c r="L58" s="14"/>
      <c r="M58" s="14"/>
      <c r="N58" s="14"/>
      <c r="O58" s="14"/>
      <c r="P58" s="14"/>
      <c r="Q58" s="14"/>
      <c r="R58" s="14"/>
    </row>
    <row r="59" spans="2:24" ht="15" hidden="1" x14ac:dyDescent="0.15">
      <c r="B59" s="16" t="s">
        <v>171</v>
      </c>
      <c r="D59" s="14"/>
      <c r="F59" s="14"/>
      <c r="G59" s="14"/>
      <c r="H59" s="14"/>
      <c r="I59" s="14"/>
      <c r="J59" s="14"/>
      <c r="K59" s="14"/>
      <c r="L59" s="14"/>
      <c r="M59" s="14"/>
      <c r="N59" s="14"/>
      <c r="O59" s="14"/>
      <c r="P59" s="14"/>
      <c r="Q59" s="14"/>
      <c r="R59" s="14"/>
    </row>
    <row r="60" spans="2:24" ht="15" hidden="1" x14ac:dyDescent="0.15">
      <c r="B60" s="16" t="s">
        <v>170</v>
      </c>
      <c r="D60" s="26"/>
      <c r="F60" s="14"/>
      <c r="G60" s="26"/>
      <c r="H60" s="26"/>
      <c r="I60" s="26"/>
      <c r="J60" s="26"/>
      <c r="K60" s="26"/>
      <c r="L60" s="26"/>
      <c r="M60" s="26"/>
      <c r="N60" s="26"/>
      <c r="O60" s="26"/>
      <c r="P60" s="26"/>
      <c r="Q60" s="26"/>
      <c r="R60" s="26"/>
    </row>
    <row r="61" spans="2:24" ht="15" hidden="1" x14ac:dyDescent="0.15">
      <c r="B61" s="16" t="s">
        <v>172</v>
      </c>
      <c r="D61" s="14"/>
      <c r="F61" s="14"/>
      <c r="G61" s="14"/>
      <c r="H61" s="14"/>
      <c r="I61" s="14"/>
      <c r="J61" s="14"/>
      <c r="K61" s="14"/>
      <c r="L61" s="14"/>
      <c r="M61" s="14"/>
      <c r="N61" s="14"/>
      <c r="O61" s="14"/>
      <c r="P61" s="14"/>
      <c r="Q61" s="14"/>
      <c r="R61" s="14"/>
    </row>
    <row r="62" spans="2:24" x14ac:dyDescent="0.15">
      <c r="D62" s="14"/>
      <c r="F62" s="14"/>
      <c r="G62" s="14"/>
      <c r="H62" s="14"/>
      <c r="I62" s="14"/>
      <c r="J62" s="14"/>
      <c r="K62" s="14"/>
      <c r="L62" s="14"/>
      <c r="M62" s="14"/>
      <c r="N62" s="14"/>
      <c r="O62" s="14"/>
      <c r="P62" s="14"/>
      <c r="Q62" s="14"/>
      <c r="R62" s="14"/>
    </row>
    <row r="63" spans="2:24" x14ac:dyDescent="0.15">
      <c r="D63" s="14"/>
      <c r="F63" s="14"/>
      <c r="G63" s="14"/>
      <c r="H63" s="14"/>
      <c r="I63" s="14"/>
      <c r="J63" s="14"/>
      <c r="K63" s="14"/>
      <c r="L63" s="14"/>
      <c r="M63" s="14"/>
      <c r="N63" s="14"/>
      <c r="O63" s="14"/>
      <c r="P63" s="14"/>
      <c r="Q63" s="14"/>
      <c r="R63" s="14"/>
    </row>
    <row r="64" spans="2:24" x14ac:dyDescent="0.15">
      <c r="D64" s="14"/>
      <c r="F64" s="14"/>
      <c r="G64" s="14"/>
      <c r="H64" s="14"/>
      <c r="I64" s="14"/>
      <c r="J64" s="14"/>
      <c r="K64" s="14"/>
      <c r="L64" s="14"/>
      <c r="M64" s="14"/>
      <c r="N64" s="14"/>
      <c r="O64" s="14"/>
      <c r="P64" s="14"/>
      <c r="Q64" s="14"/>
      <c r="R64" s="14"/>
    </row>
    <row r="65" spans="4:4" ht="12.75" customHeight="1" x14ac:dyDescent="0.15">
      <c r="D65" s="14"/>
    </row>
    <row r="66" spans="4:4" x14ac:dyDescent="0.15">
      <c r="D66" s="14"/>
    </row>
    <row r="1048573" spans="13:13" ht="25" x14ac:dyDescent="0.15">
      <c r="M1048573" s="18">
        <v>100</v>
      </c>
    </row>
  </sheetData>
  <mergeCells count="50">
    <mergeCell ref="B9:R9"/>
    <mergeCell ref="S50:T50"/>
    <mergeCell ref="F50:G50"/>
    <mergeCell ref="S51:T51"/>
    <mergeCell ref="S52:T52"/>
    <mergeCell ref="H52:I52"/>
    <mergeCell ref="F51:G51"/>
    <mergeCell ref="P48:T48"/>
    <mergeCell ref="D47:K47"/>
    <mergeCell ref="F48:G48"/>
    <mergeCell ref="L41:M41"/>
    <mergeCell ref="L42:M42"/>
    <mergeCell ref="J44:K44"/>
    <mergeCell ref="V50:X52"/>
    <mergeCell ref="S53:T53"/>
    <mergeCell ref="P53:R53"/>
    <mergeCell ref="P50:R50"/>
    <mergeCell ref="L44:M44"/>
    <mergeCell ref="B2:B4"/>
    <mergeCell ref="C2:V4"/>
    <mergeCell ref="E48:E49"/>
    <mergeCell ref="H49:I49"/>
    <mergeCell ref="J45:K45"/>
    <mergeCell ref="L45:M45"/>
    <mergeCell ref="D48:D49"/>
    <mergeCell ref="F49:G49"/>
    <mergeCell ref="E40:E45"/>
    <mergeCell ref="B6:X6"/>
    <mergeCell ref="F39:G39"/>
    <mergeCell ref="J39:M39"/>
    <mergeCell ref="H48:I48"/>
    <mergeCell ref="J41:K41"/>
    <mergeCell ref="J42:K42"/>
    <mergeCell ref="L43:M43"/>
    <mergeCell ref="W2:X4"/>
    <mergeCell ref="B7:X8"/>
    <mergeCell ref="F54:G54"/>
    <mergeCell ref="H54:I54"/>
    <mergeCell ref="P49:R49"/>
    <mergeCell ref="H51:I51"/>
    <mergeCell ref="H50:I50"/>
    <mergeCell ref="F52:G52"/>
    <mergeCell ref="F53:G53"/>
    <mergeCell ref="P52:R52"/>
    <mergeCell ref="H53:I53"/>
    <mergeCell ref="P51:R51"/>
    <mergeCell ref="L40:M40"/>
    <mergeCell ref="J40:K40"/>
    <mergeCell ref="J43:K43"/>
    <mergeCell ref="S49:T49"/>
  </mergeCells>
  <phoneticPr fontId="1" type="noConversion"/>
  <conditionalFormatting sqref="K11:K3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4" min="1" max="23" man="1"/>
    <brk id="23"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d03b2e4-dfd4-411b-9eea-063a21be783e" xsi:nil="true"/>
    <lcf76f155ced4ddcb4097134ff3c332f xmlns="71d859c1-0223-4d46-8071-4e8c13298b0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394FD543960AE45A7C6CFD58D18ACD6" ma:contentTypeVersion="14" ma:contentTypeDescription="Crear nuevo documento." ma:contentTypeScope="" ma:versionID="c2e2eb8b2f43bfc75993f2cf2f48974d">
  <xsd:schema xmlns:xsd="http://www.w3.org/2001/XMLSchema" xmlns:xs="http://www.w3.org/2001/XMLSchema" xmlns:p="http://schemas.microsoft.com/office/2006/metadata/properties" xmlns:ns2="71d859c1-0223-4d46-8071-4e8c13298b0e" xmlns:ns3="3d03b2e4-dfd4-411b-9eea-063a21be783e" targetNamespace="http://schemas.microsoft.com/office/2006/metadata/properties" ma:root="true" ma:fieldsID="97719f08da719c4714affd816bbbb291" ns2:_="" ns3:_="">
    <xsd:import namespace="71d859c1-0223-4d46-8071-4e8c13298b0e"/>
    <xsd:import namespace="3d03b2e4-dfd4-411b-9eea-063a21be78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d859c1-0223-4d46-8071-4e8c13298b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d03b2e4-dfd4-411b-9eea-063a21be783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3de3612-28f9-466c-b739-54a411073f5c}" ma:internalName="TaxCatchAll" ma:showField="CatchAllData" ma:web="3d03b2e4-dfd4-411b-9eea-063a21be78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40955F-DF97-4FC5-913B-7E1C18C1027E}">
  <ds:schemaRefs>
    <ds:schemaRef ds:uri="http://purl.org/dc/dcmitype/"/>
    <ds:schemaRef ds:uri="http://www.w3.org/XML/1998/namespace"/>
    <ds:schemaRef ds:uri="http://purl.org/dc/elements/1.1/"/>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3d03b2e4-dfd4-411b-9eea-063a21be783e"/>
    <ds:schemaRef ds:uri="71d859c1-0223-4d46-8071-4e8c13298b0e"/>
  </ds:schemaRefs>
</ds:datastoreItem>
</file>

<file path=customXml/itemProps2.xml><?xml version="1.0" encoding="utf-8"?>
<ds:datastoreItem xmlns:ds="http://schemas.openxmlformats.org/officeDocument/2006/customXml" ds:itemID="{5738FC30-9FB9-4237-BBDB-E531B6F06D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d859c1-0223-4d46-8071-4e8c13298b0e"/>
    <ds:schemaRef ds:uri="3d03b2e4-dfd4-411b-9eea-063a21be78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21E212-B519-4650-9888-E311708101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daniela carolina baquiro badillo</cp:lastModifiedBy>
  <cp:revision/>
  <dcterms:created xsi:type="dcterms:W3CDTF">2007-06-14T01:55:06Z</dcterms:created>
  <dcterms:modified xsi:type="dcterms:W3CDTF">2025-07-22T17:34:36Z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0x0101005394FD543960AE45A7C6CFD58D18ACD6</vt:lpwstr>
  </property>
  <property fmtid="{D5CDD505-2E9C-101B-9397-08002B2CF9AE}" pid="3" name="MediaServiceImageTags">
    <vt:lpwstr/>
  </property>
</Properties>
</file>