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https://icbfgob-my.sharepoint.com/personal/jhonj_munoz_icbf_gov_co/Documents/Documentos/5. casa atrapasueños (mocoa) centro sacudete/proceso mantenieminto/REGIONAL PUTUMAYO/ANEXOS/"/>
    </mc:Choice>
  </mc:AlternateContent>
  <xr:revisionPtr revIDLastSave="183" documentId="13_ncr:1_{8FAAAE74-750D-4CCC-AE36-C02C43AA722D}" xr6:coauthVersionLast="43" xr6:coauthVersionMax="47" xr10:uidLastSave="{1DDC76A4-B287-4363-8C27-889ED0709FA8}"/>
  <bookViews>
    <workbookView xWindow="-120" yWindow="-120" windowWidth="29040" windowHeight="15720" xr2:uid="{A599F828-DDA3-F54F-9ACD-D12D2B40D73B}"/>
  </bookViews>
  <sheets>
    <sheet name="ITEMS CASA ATRAPASUEÑOS 2025"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'ITEMS CASA ATRAPASUEÑOS 2025'!#REF!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'ITEMS CASA ATRAPASUEÑOS 2025'!$A$1:$I$178</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 hidden="1">#REF!</definedName>
    <definedName name="Ｆグラフ" hidden="1">#REF!</definedName>
    <definedName name="GANA">'[11]20_LP2_G2'!$S$5</definedName>
    <definedName name="GANA1">'[12]DIAG Grupo 1'!$R$13</definedName>
    <definedName name="GANA2">'[12]DIAG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[13]Seletor!$C$13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[14]DATOS!$B$2:$B$2</definedName>
    <definedName name="MmExcelLinker_A12B55A7_9F67_4A31_8ABE_1C1F4218B5AF">BASE DE [14]DATOS!$B$2:$B$2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'[15]Cons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[9]Tablas!$E$2:$E$17</definedName>
    <definedName name="Objetivos">[10]Tablas!$E$2:$E$17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_xlnm.Print_Titles" localSheetId="0">'ITEMS CASA ATRAPASUEÑOS 2025'!$B:$D,'ITEMS CASA ATRAPASUEÑOS 2025'!$2:$10</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[8]lista!$A$11:$A$13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[20]Listas!$B$2:$B$34</definedName>
    <definedName name="zzz">[21]Listas!$B$2:$B$34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48" i="1" l="1"/>
  <c r="G149" i="1"/>
  <c r="G150" i="1"/>
  <c r="G147" i="1"/>
  <c r="G139" i="1"/>
  <c r="G140" i="1"/>
  <c r="G141" i="1"/>
  <c r="G142" i="1"/>
  <c r="G143" i="1"/>
  <c r="G144" i="1"/>
  <c r="G138" i="1"/>
  <c r="G133" i="1"/>
  <c r="G134" i="1"/>
  <c r="G135" i="1"/>
  <c r="G128" i="1"/>
  <c r="G129" i="1"/>
  <c r="G130" i="1"/>
  <c r="G131" i="1"/>
  <c r="G132" i="1"/>
  <c r="G127" i="1"/>
  <c r="G123" i="1"/>
  <c r="G124" i="1"/>
  <c r="G122" i="1"/>
  <c r="G118" i="1"/>
  <c r="G119" i="1"/>
  <c r="G117" i="1"/>
  <c r="G112" i="1"/>
  <c r="G113" i="1"/>
  <c r="G114" i="1"/>
  <c r="G111" i="1"/>
  <c r="G96" i="1"/>
  <c r="G97" i="1"/>
  <c r="G98" i="1"/>
  <c r="G99" i="1"/>
  <c r="G100" i="1"/>
  <c r="G101" i="1"/>
  <c r="G102" i="1"/>
  <c r="G103" i="1"/>
  <c r="G104" i="1"/>
  <c r="G105" i="1"/>
  <c r="G106" i="1"/>
  <c r="G107" i="1"/>
  <c r="G108" i="1"/>
  <c r="G95" i="1"/>
  <c r="G83" i="1"/>
  <c r="G84" i="1"/>
  <c r="G85" i="1"/>
  <c r="G86" i="1"/>
  <c r="G87" i="1"/>
  <c r="G88" i="1"/>
  <c r="G89" i="1"/>
  <c r="G90" i="1"/>
  <c r="G91" i="1"/>
  <c r="G92" i="1"/>
  <c r="G82" i="1"/>
  <c r="G77" i="1"/>
  <c r="G78" i="1"/>
  <c r="G79" i="1"/>
  <c r="G76" i="1"/>
  <c r="G70" i="1"/>
  <c r="G71" i="1"/>
  <c r="G72" i="1"/>
  <c r="G73" i="1"/>
  <c r="G65" i="1"/>
  <c r="G66" i="1"/>
  <c r="G67" i="1"/>
  <c r="G68" i="1"/>
  <c r="G69" i="1"/>
  <c r="G64" i="1"/>
  <c r="G56" i="1"/>
  <c r="G57" i="1"/>
  <c r="G58" i="1"/>
  <c r="G59" i="1"/>
  <c r="G60" i="1"/>
  <c r="G61" i="1"/>
  <c r="G55" i="1"/>
  <c r="G44" i="1"/>
  <c r="G45" i="1"/>
  <c r="G46" i="1"/>
  <c r="G47" i="1"/>
  <c r="G48" i="1"/>
  <c r="G49" i="1"/>
  <c r="G50" i="1"/>
  <c r="G51" i="1"/>
  <c r="G52" i="1"/>
  <c r="G43" i="1"/>
  <c r="G37" i="1"/>
  <c r="G38" i="1"/>
  <c r="G39" i="1"/>
  <c r="G40" i="1"/>
  <c r="G151" i="1"/>
  <c r="G115" i="1"/>
  <c r="G120" i="1" l="1"/>
  <c r="G109" i="1"/>
  <c r="G136" i="1"/>
  <c r="G53" i="1"/>
  <c r="G80" i="1"/>
  <c r="G145" i="1"/>
  <c r="G125" i="1"/>
  <c r="G93" i="1"/>
  <c r="G36" i="1"/>
  <c r="G41" i="1" s="1"/>
  <c r="G13" i="1"/>
  <c r="G33" i="1"/>
  <c r="G29" i="1"/>
  <c r="G30" i="1"/>
  <c r="G14" i="1"/>
  <c r="G15" i="1"/>
  <c r="G16" i="1"/>
  <c r="G17" i="1"/>
  <c r="G18" i="1"/>
  <c r="G19" i="1"/>
  <c r="G20" i="1"/>
  <c r="G21" i="1"/>
  <c r="G22" i="1"/>
  <c r="G23" i="1"/>
  <c r="G24" i="1"/>
  <c r="G25" i="1"/>
  <c r="G26" i="1"/>
  <c r="G27" i="1"/>
  <c r="G28" i="1"/>
  <c r="G31" i="1" l="1"/>
  <c r="G74" i="1" l="1"/>
  <c r="G62" i="1"/>
  <c r="G34" i="1" l="1"/>
  <c r="G153" i="1" l="1"/>
  <c r="G156" i="1" l="1"/>
  <c r="G157" i="1" s="1"/>
  <c r="G155" i="1"/>
  <c r="G154" i="1"/>
  <c r="G158" i="1" l="1"/>
  <c r="G159" i="1" s="1"/>
</calcChain>
</file>

<file path=xl/sharedStrings.xml><?xml version="1.0" encoding="utf-8"?>
<sst xmlns="http://schemas.openxmlformats.org/spreadsheetml/2006/main" count="276" uniqueCount="171">
  <si>
    <t>NOMBRE DEL PROPONENTE:</t>
  </si>
  <si>
    <t>NIT DEL PROPONENTE:</t>
  </si>
  <si>
    <t>INSTRUCCIONES DE DILIGENCIAMIENTO</t>
  </si>
  <si>
    <t>M2</t>
  </si>
  <si>
    <t>ML</t>
  </si>
  <si>
    <t>DESMONTE DE MARCOS Y PUERTAS EN CUALQUIER MATERIAL</t>
  </si>
  <si>
    <t>IMPREVISTOS</t>
  </si>
  <si>
    <t>VALOR TOTAL OFERTA ECONOMICA</t>
  </si>
  <si>
    <t>La propuesta será rechazada cuando:</t>
  </si>
  <si>
    <t>1. Algún ítem de la propuesta económica supere el precio techo estimado por el ICBF, supere los porcentajes de administración, imprevistos y utilidad definido en el estudio de sector  o cuando efectuadas las correcciones aritméticas la propuesta supere el presupuesto establecido.
2. Cuando algún ítem de la propuesta sea modificado o incluido un ítem no requerido
3. Cuando el proponente no oferte la totalidad de los servicios o elementos (ítem) descritos.
4. En el evento en que el proponente no indique ningún valor o indique cero (0) en algún ítems de la propuesta económica.</t>
  </si>
  <si>
    <t>Firma del proponente</t>
  </si>
  <si>
    <t>Fecha:</t>
  </si>
  <si>
    <t>OBRA CIVIL</t>
  </si>
  <si>
    <t>Und</t>
  </si>
  <si>
    <t>Cantidad</t>
  </si>
  <si>
    <t>UN</t>
  </si>
  <si>
    <t xml:space="preserve">CUBIERTA </t>
  </si>
  <si>
    <t>m2</t>
  </si>
  <si>
    <t>ADMINISTRACIÓN</t>
  </si>
  <si>
    <t>IVA (19% DEL VALOR DE LA UTILIDAD)</t>
  </si>
  <si>
    <r>
      <rPr>
        <b/>
        <sz val="12"/>
        <color theme="1"/>
        <rFont val="Arial"/>
        <family val="2"/>
      </rPr>
      <t xml:space="preserve">OBJETO: </t>
    </r>
    <r>
      <rPr>
        <sz val="12"/>
        <color theme="1"/>
        <rFont val="Arial"/>
        <family val="2"/>
      </rPr>
      <t xml:space="preserve">Realizar las actividades de mantenimiento integral (Incluye trabajo en alturas), conservación, reparaciones locativas a la casa atrapasueños a cargo del ICBF Regional Putumayo, de acuerdo con el manual de mantenimiento establecido. </t>
    </r>
  </si>
  <si>
    <t xml:space="preserve">República de Colombia
Instituto Colombiano de Bienestar Familiar
Cecilia de la Fuente de Lleras 
</t>
  </si>
  <si>
    <t xml:space="preserve">LICITACIÓN PÚBLICA
 PROPUESTA ECONOMICA  </t>
  </si>
  <si>
    <t>REALIZAR VISITA DE DIAGNOSTIGO GENERAL DE LA INFRAESTURCUTR A</t>
  </si>
  <si>
    <t>RETIRO Y DISPOSICIÓN FINAL DE LA CUBIERTA EXISTENTE EN MAL ESTADO (POLICARBONATO)</t>
  </si>
  <si>
    <t>DESMONTE Y DISPOSICIÓN FINAL DE LA CUBIERTA EXISTENTE EN MAL ESTADO (TIPO SANWICH)</t>
  </si>
  <si>
    <t>DESMONTE CIELO FALSO EN CUALQUIER MATERIAL</t>
  </si>
  <si>
    <t>RETIRO DE ANGEO EXISTENTE</t>
  </si>
  <si>
    <t>DESMONTE DE LUMINARIAS LED 60 X 60 METALICA PARA INCRUSTAR, 50W,LUZ BLANCA, 120 V.</t>
  </si>
  <si>
    <t>ESMONTE DE LÁMPARAS LED DE LUMINARIA LED 8" PARA INCRUSTAR, 18W,LUZ BLANCA, 120 V.</t>
  </si>
  <si>
    <t>RETIRO Y DISPOSICIÓN FINAL PAÑETE INTERIOR Y/O EXTERIOR CON HUMEDAD - RASPADO DE LADRILLO</t>
  </si>
  <si>
    <t>REVISION GENERAL ESTADO DE REJILLAS, MARCOS, PERSIANAS, PUERTAS (EN GENERAL), VENTANAS (EN GENERAL)</t>
  </si>
  <si>
    <t>UND</t>
  </si>
  <si>
    <t xml:space="preserve">RETIRO DE PUERTAS CORREDIZAS PARA INTERVENCION </t>
  </si>
  <si>
    <t xml:space="preserve">RETIRO DE VENTANAS EN GENERAL PARA INTERVENCION </t>
  </si>
  <si>
    <t xml:space="preserve">RETIRO DEL RIEL GUIA DE ALUMINIO DAÑANOS O EN MAL ESTADO </t>
  </si>
  <si>
    <t xml:space="preserve">RETIRO Y DISPOSICIÓN FINAL DE APARATOS SANITARIOS incluye orinales, inodoros, en caso de fractura, deteriroro o daño estructural. </t>
  </si>
  <si>
    <t>REVISIÓN DE SOBRECARGAS EN LÍNEAS ELÉCTRICAS incluye Inspección de posibles sobrecargas o fallas en el cableado, verificacion de calibres de conductores conforme al RETIE, medicion de corrientes, deteccion de puntos criticos de fallas, redistribucion de cargas o adecuaciones, asegurando funcionamiento correcto de las líneas eléctricas.</t>
  </si>
  <si>
    <t>DESMONTE DE INTERRUPTORES SENCILLOS Y DOBLES.</t>
  </si>
  <si>
    <t>DESMONTE DE TOMA CORRIENTE GFCI.</t>
  </si>
  <si>
    <t xml:space="preserve">DESMONTE DE LÁMPARAS MICKEY </t>
  </si>
  <si>
    <t>Precio total IVA incluido</t>
  </si>
  <si>
    <t>Precio unitario sin IVA incluido</t>
  </si>
  <si>
    <t>MANTENIMIENTO DE ESTRUCTURA PRINCIPAL EN concreto (limpieza de elementos, inspección y verificación del estado de elementos estructurales)</t>
  </si>
  <si>
    <t>SUBTOTAL ELEMENTOS EN CONCRETO</t>
  </si>
  <si>
    <t xml:space="preserve">ELEMENTOS EN CONCRETO </t>
  </si>
  <si>
    <t xml:space="preserve"> CASA ATRAPA SUEÑOS</t>
  </si>
  <si>
    <t xml:space="preserve">MAMPOSTERIA </t>
  </si>
  <si>
    <t xml:space="preserve">SELLADO DE FISURAS (SEGÚN DIAGNOSTICO) CON MORTERO EPOXICO </t>
  </si>
  <si>
    <t>REPARACION DE JUNTAS EN BLOQUES DE COCNRETO (SEGÚN DIAGNOSTICO) RESANE Y REJUNTADO</t>
  </si>
  <si>
    <t>SUMINISTRO Y LIMPIEZA  DE FUNGICIDA  TOTAL DE BLOQUES EN CONCRETO según manual de mantenimiento.</t>
  </si>
  <si>
    <t>SUMINISTRO Y APLICACIÓN DE HIDROFUGO TRANSPARENTE AREA TOTAL DE BLOQUES DE CONCRETO</t>
  </si>
  <si>
    <t>REPOSICION Y/O FIJACION DE BLOQUE (SEGÚN DIAGNOSTICO) SOLO SI SE DETECTAN SUELTOS O ROTOS</t>
  </si>
  <si>
    <t xml:space="preserve">ACABADOS PISOS Y PAREDES </t>
  </si>
  <si>
    <t>IMPERMEABILIZACIÓN DE MUROS CON ADITIVO SIKA TRANSPARENTE O SIMILAR</t>
  </si>
  <si>
    <t>PAÑETE LISO MUROS 1:4, E=1.5 CM(SUMINISTRO E INSTALACIÓN DE PAÑETE MURO)</t>
  </si>
  <si>
    <t>PAÑETE LISO IMPERMEABILIZADO INTEGRALMENTE BAJO PLACA 1:4 E=2 CM INCLUYE FILOS Y DILATACIONES SEGÚN DISEÑO.</t>
  </si>
  <si>
    <t xml:space="preserve">ESTUCO ACRILICO PARA HUMEDAD INCLUYE FILO Y DILATACIONES </t>
  </si>
  <si>
    <t xml:space="preserve">APLICACIÓN DE HIDROFUGO SUPERFICIE DE GRES </t>
  </si>
  <si>
    <t>REPARACION DE JUNTAS DE GRES (SEGÚN DIAGNOSTICO)</t>
  </si>
  <si>
    <t>MANTENIMEINTO PISO CERAMICA TRAFICO 4</t>
  </si>
  <si>
    <t>PINTURA SOBRE MURO EXISTENETE INTERIOR INCLUYE RESANE CON O SIN ESTUCO incluye reparación de fisuras, grietas y desprendimiento de muros, (lijado, limpieza y reparación previa) aplicación de estuco fino a mano con llana</t>
  </si>
  <si>
    <t>VINILO TIPO I SOBRE MUROS LAVABLE (INCLUYE APLICACIÓN 3 MANOS)</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</si>
  <si>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</si>
  <si>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 xml:space="preserve">SUBTOTAL ACABADOS PISOS Y PAREDES </t>
  </si>
  <si>
    <t>SUBTOTAL MAMPOSTERIA</t>
  </si>
  <si>
    <t>ENCHAPE PISOS Y MUROS</t>
  </si>
  <si>
    <t>SUBTOTAL ENCHAPE PISOS Y MUROS</t>
  </si>
  <si>
    <t>BALDOSA CERÁMICA PISO-PARED 30X60 CALIDAD PRIMERA (INCLUYE PEGACOR Y BOQUILLA) Verificación por deterioro general de uso, verificar si hay fisuras o despiques</t>
  </si>
  <si>
    <t xml:space="preserve">BALDOSA INSTITUCIONAL GRANO MARMOL 45x45 ANTIDESLIZANTE (INCLUYE PEGACOR Y BOQUILLA) Verificación de pisos por deterioro general de uso, verificar si hay fisuras o despiques. </t>
  </si>
  <si>
    <t xml:space="preserve">BALDOSA INSTITUCIONAL GRANO MARMOL 30x30 ANTIDESLIZANTE (INCLUYE PEGACOR Y BOQUILLA) Verificación de pisos por deterioro general de uso, verificar si hay fisuras o despiques. </t>
  </si>
  <si>
    <t>GUARDAESCOBA EN GRES (INLUYE CORTE, PEGACOR Y BOQUILLA)</t>
  </si>
  <si>
    <t>GUARDA ESCOBA  EN CERAMICA (INLUYE CORTE, PEGACOR Y BOQUILLA)</t>
  </si>
  <si>
    <t>REPOSICIÓN DE TABLETA GRES 30X30 ANTIDESLIZANTE (INCLUYE MORTERO DE PEGA Y BOQUILLA, Verificación de pisos por deterioro general de uso, verificar si hay fisuras o despiques.)</t>
  </si>
  <si>
    <t>REPOSICION DE GUARDAESCOBA EN GRES (INCLUYE PEGACOR Y BOQUILLA, SEGÚN DIAGNOSTICO SI SE ENCUENTRA EN MAL ESTADO)</t>
  </si>
  <si>
    <t>HIDROSANITARIO</t>
  </si>
  <si>
    <t>SUMINISTRO E INSTALACIÓN DE TUBERÍA 4" DE AGUAS LLUVIA (BAJANTES)</t>
  </si>
  <si>
    <t>SUMINISTRO E INSTALACIÓN DE CANAL AGUAS LLUVIA LAMINA GALVANIZADA  Ds = 50 - CAL 22. INCLUYE SOPORTES, REFUERZOS Y GARGOLAS DE REBOSE</t>
  </si>
  <si>
    <t>REVISIÓN TÉCNICA DEL SISTEMA HIDRÁULICO PARA DETECTAR POSIBLES FUGAS O DESPERFECTOS. Según diagnostico, de ser necesario, reparación o reemplazo inmediato de componentes afectados.</t>
  </si>
  <si>
    <t>SERVICIO DE SUCCIÓN CON VACTOR PARA AGUSA RESIDUALES incluye limpieza y remoción de residuos, lodos y obstrucciones en sistemas de alcantarillado, pozos sépticos, trampas de grasa y otras instalaciones sanitarias utilizando un camión especializado llamado Vactor</t>
  </si>
  <si>
    <t xml:space="preserve">MANTENIMIENTO DE TRAMPA DE GRASAS incluyen la limpieza regular, la inspección y la eliminación adecuada de los residuos acumulados. </t>
  </si>
  <si>
    <t>MANTENIMIENTO DE CENTRAL DE DETECCIÓN Y ALARMA DE INCENDIOS incluye inspecciones regulares, pruebas, limpieza y reparaciones necesarias, garantizar que el sistema esté siempre listo para detectar un incendio.</t>
  </si>
  <si>
    <t xml:space="preserve">MANTENIMIENTO DE GABINETES Y EXTINTORES incluye revisiones periódicas, limpieza, recarga de agentes extintores y/o cambio (en el caso de los extintores) y reparaciones necesarias, garantizando la eficacia y confiabilidad de los equipos. </t>
  </si>
  <si>
    <t>MANTENIMIENTO DE DETECTORES DE HUMO, SIRENAS Y PULSADORES incluye inspecciones, pruebas, limpieza y, si es necesario, reemplazo de componentes.</t>
  </si>
  <si>
    <t>DESTAPONAMINETO PREVENTIVO DE LA RED SANITARIA incluye Limpieza con sonda manual o presión de tramos de tubería entre cajas y pozos para prevenir acumulaciones de grasa o residuos que puedan ocasionar obstrucciones.</t>
  </si>
  <si>
    <t>INSPECCION DE RED DE AGUAS LLUVIA  ibncluye Revisión de la red de aguas lluvias desde las cubiertas hasta las salidas, asegurando que las cajas y tuberías estén libres de taponamientos.</t>
  </si>
  <si>
    <t>M3</t>
  </si>
  <si>
    <t>SUBTOTAL HIDROSANITARIO</t>
  </si>
  <si>
    <t xml:space="preserve">APARATOS SANITARIOS </t>
  </si>
  <si>
    <t>SUMINISTRO E INSTALACIÓN DE GRIFERÍA PARA LAVAMANOS TIPO PUSH</t>
  </si>
  <si>
    <t>SUMINISTRO E INSTALACIÓN DE LAVAPLATOS UNA POCETA (35 X 50 CMS) EN ACERO INOXIDABLE DE EMPOTRAR</t>
  </si>
  <si>
    <t>SUMINISTRO E INSTALACIÓN DE SIFONES O TAPAS DE INODORO DAÑADAS incluye reposición de sifones, tapas de inodoro o accesorios (papeleras, jaboneras, barras etc.) deterioradas por uso o desgaste.</t>
  </si>
  <si>
    <t>MANTENIMIENTO DE DISPENSADORES Y PAPELERAS Y GUIA DE MANTENIMIENTO DE ESPEJOS</t>
  </si>
  <si>
    <t xml:space="preserve">SUBTOTAL APARATOS SANITARIOS </t>
  </si>
  <si>
    <t xml:space="preserve">SUBTOTAL CUBIERTA </t>
  </si>
  <si>
    <t xml:space="preserve">MANTENIMEINTO DE CUBIERTA TIPO SANDWICH RETIRO DE SUCIEDAD, POLVO Y RESIDUOS CON AGUA  Y CEPILLO SUAVE PARA NO DAÑAR EL RECUBRIMIENTO, INSPECCION DE FIJACIONES, SELLADO DE TRASLAPOS, INSPECCION DE CORROSION.  </t>
  </si>
  <si>
    <t xml:space="preserve">INSPECCION DE NUCLEO AISLANTE REVISAR SI EXISTEN ZONAS XON ABOLLADURAS, GOLPES O PENETRACIONES QUE PUEDAN HABER EXPUESTO EL NUCLEO AISLANTE, SI ES ASI PROCEDER A SU SELLADO O REPARACION </t>
  </si>
  <si>
    <t>SUMINISTRO E INSTALACIÓN DE CUBIERTA SANDWICH INCLUYENDO ACCESORIOS PARA SU CORRECTA INSTALACION (SEGÚN DIAGNOSTICO)</t>
  </si>
  <si>
    <t>SUMINISTRO E INSTALACION CIELO RASO EN PVC (INCLUYE ESTRUCTURA Y ACCESORIOS DE FIJACIÓN)</t>
  </si>
  <si>
    <t>INSPECCIÓN DE GÁRGOLAS incluye Verificación de gárgolas instaladas, con el fin de retirar arena, hojas, y otros, alrededor de la misma y evitar taponamientos.</t>
  </si>
  <si>
    <t>MANTENIMIENTO (MEMBRANA IMPERMEABLE PLACA LOSA) incluye Mantenimiento y/o aplicación del acabado de la membrana impermeable (SikaFill-12 Power), si se evidencian protuberancias, rasgados, roturas, fisurados u otros. Sustitución del recubrimiento elástico impermeable si se evidencia daños.</t>
  </si>
  <si>
    <t>SELLADO DE GRIETAS (PLACA LOSA) mediante inspección, limpieza y aplicación de sellador elastomérico Sikaflex® Construction. Incluye suministro y aplicación de materiales.</t>
  </si>
  <si>
    <t>MANTENIMIENTO DE VIGA CANAL MEDIANTE RETIRO DE RESIDUOS SÓLIDOS (HOJAS, TIERRA), LIMPIEZA CON AGUA A PRESIÓN PARA ELIMINAR BARRO ACUMULADO.</t>
  </si>
  <si>
    <t>IMPERMEABILIZACION DE VIGA CANAL APLICAR IMPERMEABILIZANTE CEMENTOSO O MEMBRANA (SEGÚN DIAGNOSTICO )</t>
  </si>
  <si>
    <t xml:space="preserve">SUMINISTRO E INSTALACIÓN DE FLANCHES EN LAMINA GALVANIZADA CAL 20 incluye accesorios para su correcta instalacion </t>
  </si>
  <si>
    <t xml:space="preserve">VERIFICACION DE PENDIENTES CONFRIMAR QUE LA PEDNIENTE DE LA VIGA CANAL PERMITE UN DRENAJE ADECUADO, SI HAY ESTANCAMIENTO, CONSIDERAR AJUSTES O LIMPIEZAS </t>
  </si>
  <si>
    <t>CARPINTERIA EN ALUMINIO Y ACERO INOXIDABLE</t>
  </si>
  <si>
    <t>SUMINISTRO E INSTALACION DE RODACHINES DE PUERTAS (NUEVOS, COMPATIBLES CON PESO DE LAS PUERTAS)</t>
  </si>
  <si>
    <t xml:space="preserve">INSTALACION DE PUERTA CORREDIZA Y AJUSTE DE NIVELACION </t>
  </si>
  <si>
    <t xml:space="preserve">MANTENIMIENTO CORRECTIVO DE VENTANAS EN ALUMINIO CON SUMINISTRO E INSTALACION DE LAMAS/PERSIANAS DEFECTUOSAS </t>
  </si>
  <si>
    <t>RENOVACIÓN DE ELEMENTOS DE FIJACIÓN DETERIORADOS (TRONILLOS, SOPORTES)</t>
  </si>
  <si>
    <t>MANTENIMIENTO Y/O SUMINISTRO DE SISTEMA RIEL DE PUERTA CORREDIZA (incluye limpieza, arreglo y/o cambio de sistema de riel, lubricación para correcto funcionamiento)</t>
  </si>
  <si>
    <t>MANTENIMIENTO DE CERRAMIENTO EN TUBERÍA METÁLICA</t>
  </si>
  <si>
    <t>SUMINISTRO E INSTALACION DE ANGEO (INCLUYE ANGULO ) SOBRE VENTANAS</t>
  </si>
  <si>
    <t>SUMINISTRO E INSTALACION DE MARQUESINA, CON ESTRUCTURA METALICA  Y POLICARBONATO ALVEOLAR incluye accesorios de instalacion</t>
  </si>
  <si>
    <t>SUMINISTRO E INSTALACIÓN DE LÁMPARAS MICKEY incluye Reposición de lámpara de emergencia deteriorada por daño del cargador interno, sobrevoltaje o deformación estructural.</t>
  </si>
  <si>
    <t>CERRAMIENTO EXTERIOR CON MÓDULOS EN TUBERÍA H.G. DIAM=2”, CALIBRE 2 MM, CON TAPA SUPERIOR GALVANIZADA, incluye pintura y anticorrosivo, h= 2,0 m</t>
  </si>
  <si>
    <t>MANTENIMIENTO DE ESTRUCTURA METÁLICA (limpieza de elementos, inspección y verificación del estado de elementos estructurales, aplicación de anticorrosivo y esmalte según aplique)</t>
  </si>
  <si>
    <t>MANTENIMIENTO PREVENTIVO GENERAL DE PUERTAS EN ACERO INOXIDABLE Y METÁLICAS incluye Ajuste de bisagras, lubricación de mecanismos de cierre, revisión y ajuste de tornillería y pasadores</t>
  </si>
  <si>
    <t>APLICACIÓN DE ANTICORROSIVO EN PUERTAS METÁLICAS Limpieza, lijado y aplicación de anticorrosivo en superficies metálicas</t>
  </si>
  <si>
    <t xml:space="preserve">SUMINISTRO E INSTALACION DE CERRAMIENTO EXTERIOR CON MODULOS EN TUBERIA  H.G. DIAM=2" , CALIBRE 2 MM,CON TAPA SUPERIOR  GALVANIZADA, MALLA ESLABONADA  DE HUECO   2 " CALIBRE 10, MARCO EN ANGULO DE 1 1/4" X 1/8" , PLATINA DE 1/2" X 1/8", INCLUYE PINTURA Y ANTICORROSIVO, H= 2,0M. incluye tuberia, malla, angulos, platinas, tapas, pimtura anticorrosiva e instalacion de anclajes, nivelacion y acabado. </t>
  </si>
  <si>
    <t>SUBTOTAL CARPINTERIA EN ALUMINIO Y ACERO INOXIDABLE</t>
  </si>
  <si>
    <t xml:space="preserve">MANTENIMIENTO DE MUEBLES DE ALMACENAMIENTO EN MADERA </t>
  </si>
  <si>
    <t xml:space="preserve">SUMINISTRO E INSTALACIÓN DE MOBILIARIO EN RH (RESISTENTE A LA HUMEDAD) gabinetes inferiores y superiores para cocina, incluye recubrimiento impermeable, cantos sellados, herrajes metalicos, bisagra, manijas, tornilleria,soporte, nivelacion, corte, sellado. </t>
  </si>
  <si>
    <t xml:space="preserve">SUMINISTRO E INSTALACIÓN PUERTAS incluye Retiro de puertas deterioradas, suministro de nuevas puertas,  recubrimiento impermeable, cantos sellados, herrajes metalicos, bisagra, manijas, tornilleria,soporte, nivelacion, corte, sellado. </t>
  </si>
  <si>
    <t xml:space="preserve">Suministro e instalación de bisagras y rieles de gaveta en caso de oxido o deterioro para el mobiliario de la cocina incluye elementos de fijación tornillos y anclajes. </t>
  </si>
  <si>
    <t>MOBILIARIO EN MADERA, RH , MELAMINA</t>
  </si>
  <si>
    <t>SUBTOTAL MOBILIARIO EN MADERA, RH , MELAMINA</t>
  </si>
  <si>
    <t>MANTENIMIENTO ZONAS VERDES (incluye recorrido, remates, praderización, colección de tierra, deshierbado de zonas duras, deshierbado de vegetación en zonas verdes)</t>
  </si>
  <si>
    <t>EMPRADIZACIÓN DE ZONAS EXTERIORES (incluye primera poda)</t>
  </si>
  <si>
    <t>MANTENIMIENTO DE PODA EN ESPECIES ARBÓREAS</t>
  </si>
  <si>
    <t>URBANISMO</t>
  </si>
  <si>
    <t>SUBTOTAL URBANISMO</t>
  </si>
  <si>
    <t>MANTENIMIENTO DE MESONES GRANITO PULIDO incluye aplicación de selladores especializados en toda la superficie, esquinas, salpicadero y bordes inferiores</t>
  </si>
  <si>
    <t>MANTENIMIENTO DE SEÑALES Y AVISOS (INCLUYE REVISIÓN DEL ESTADO DE INSTALACIÓN, LIMPIEZA Y REPARACIÓN DE ELEMENTOS CON DETERIORO DE LAS SEÑALES)</t>
  </si>
  <si>
    <t>MANTENIMIENTO DE MEDIDOR Y NICHO DE GAS (INCLUYE LIMPIEZA, Y VERIFICACIÓN DEL ESTADO DE ELEMENTOS, Y REMPLAZO DE PIEZAS CON DETERIORO SEGÚN APLIQUE)</t>
  </si>
  <si>
    <t>MOBILIARIO URBANO</t>
  </si>
  <si>
    <t>SUBTOTAL MOBILIARIO URBANO</t>
  </si>
  <si>
    <t>LIMPIEZA Y REPARACION DE LOS DESPERFECTOS QUE APAREZCAN EN LAS CAJAS DE INSPECCION A PIE DE BAJANTES DE PASO O SINFONICAS</t>
  </si>
  <si>
    <t xml:space="preserve">REVISION Y LIMPIEZA DE LAS BOMBAS DE ELEVACION </t>
  </si>
  <si>
    <t>SIMINISTRO DE ELEMNTOS AFECTADOS BOMBA DE ELEVACION (CONTACTOR Y UNION UNIVERSAL)</t>
  </si>
  <si>
    <t xml:space="preserve">REALIZAR UNA PRUEVA DE ESTANQUEIDAD Y FUNCIONEMIENTO </t>
  </si>
  <si>
    <t xml:space="preserve">MANTENIEMIENTO DE CUNETAS EN CONCRETO </t>
  </si>
  <si>
    <t>MANTENIEMIENTO DE TANQUE AEREO EN PVC incluye eliminando sedimentos, verificando válvulas de retención, accesorios y asegurando el correcto flujo de agua.</t>
  </si>
  <si>
    <t>MANTENIMIENTO DE ELECTROBOMBA Y/O MOTOBOMBA incluye inspección de conexiones eléctricas, limpieza del motor, revisión de rodamientos, sellos mecánicos y pruebas de presión y funcionamiento.</t>
  </si>
  <si>
    <t>MANTENIEMINTO DE EQUIPO EYECTOR  incluye revisión de válvulas, cámaras de vacío, limpieza interna y calibración, si aplica.</t>
  </si>
  <si>
    <t>LIMPIEZA DE TUBERIAS POR OBSTRUCCION</t>
  </si>
  <si>
    <t>DESAGUES E INSTALACIONES SUBTERRANEAS</t>
  </si>
  <si>
    <t>SUBTOTAL DESAGUES E INSTALACIONES SUBTERRANEAS</t>
  </si>
  <si>
    <t xml:space="preserve">INSTALACIONES ELECTRICAS </t>
  </si>
  <si>
    <t>SUMINISTRO E INSTALACIÓN DE LUMINARIAS LED 18W (tipo redonda, certificada RETILAP, IP 44 o superior).</t>
  </si>
  <si>
    <t>SUMINISTRO E INSTALACIÓN DE LUMINARIA LED PANEL 60 X60 METALICA PARA INCRUSTAR, 
50W,LUZ BLANCA, 120 V</t>
  </si>
  <si>
    <t xml:space="preserve">IMPLEMENTACIÓN DE REDISTRIBUCIÓN DE CARGAS ELÉCTRICAS incluye Instalación de nuevas líneas independientes desde tablero principal, siguiendo normativa RETIE. Incluye suministro e instalacion de cableado calibre #12 AWG (min) para iluminación. (Según diagnostico.) </t>
  </si>
  <si>
    <t>SALIDA PARA ILUMINACIÓN EN TUBO CONDUIT EMT DE 1/2"-3/4" Y CONDUCTORES DE COBRE N12AWG THHN.  INCLUYE PROPORCIONAR INTERRUPTOR, CURVAS, TERMINALES, UNIONES, SOPORTES Y MARCAS DE IDENTIFICACIÓN</t>
  </si>
  <si>
    <t>SUMINISTRO E INSTALACIÓN DE TABLERO ELÉCTRICO DE 12 CIRCUITOS TRIFÁSICO CON PUERTA Y ESPACIO PARA TOTALIZADOR Y BARRAJE INDEPENDIENTE DE TIERRA Y NEUTRO según diagnostico.</t>
  </si>
  <si>
    <t>SUMINISTRO E INSTALACION DE INTERRUPTORES SENCILLOS O
DOBLES.</t>
  </si>
  <si>
    <t>SUMINISTRO E INSTALACION DE TOMA CORRIENTE GFCI.</t>
  </si>
  <si>
    <t xml:space="preserve">SUBTOTAL INSTALACIONES ELECTRICAS </t>
  </si>
  <si>
    <t xml:space="preserve">MANTENIMIENTO PREVENTIVO Y CORRECTIVO DE UPS incluye Medición de parámetros eléctricos (tensión, carga, baterías), limpieza interna de tarjetas electrónicas, ventiladores, conexiones internas por técnico. </t>
  </si>
  <si>
    <t>MANTENIMIENTO PREVENTIVO Y CORRECTIVO DE PLANTA ELÉCTRICA </t>
  </si>
  <si>
    <t xml:space="preserve">INSPECCIÓN DE SWITCH Y PUERTOS DE RED incluye vereificación del estado general del Switch (26 puertos y 2 en fibra), integridad de conectores, cableado y fijaciones. </t>
  </si>
  <si>
    <t xml:space="preserve">MANTENIMIENTO PREVENTIVO Y CORRECTIVO DE LA BOMBA BARNES Y EL EQUIPO HIDROACUMULADOR. Incluye revisión de tablero de control de bombas y su mantenimiento. </t>
  </si>
  <si>
    <t>MANTENIMIENTO DE EQUIPOS</t>
  </si>
  <si>
    <t>SUBTOTAL MANTENIMIENTO DE EQUIPOS</t>
  </si>
  <si>
    <t>FACTOR MULTIPLICADOR</t>
  </si>
  <si>
    <t>TOTAL</t>
  </si>
  <si>
    <t>SUBTOTAL</t>
  </si>
  <si>
    <t>UTILIDAD (ANTES DE IVA)</t>
  </si>
  <si>
    <t>SUBTOTAL PRELIMINARES</t>
  </si>
  <si>
    <t>PRELIMINARES</t>
  </si>
  <si>
    <r>
      <t xml:space="preserve"> </t>
    </r>
    <r>
      <rPr>
        <b/>
        <sz val="12"/>
        <rFont val="Arial"/>
        <family val="2"/>
      </rPr>
      <t>NOTAS:</t>
    </r>
    <r>
      <rPr>
        <sz val="12"/>
        <rFont val="Arial"/>
        <family val="2"/>
      </rPr>
      <t xml:space="preserve">
</t>
    </r>
    <r>
      <rPr>
        <b/>
        <sz val="12"/>
        <rFont val="Arial"/>
        <family val="2"/>
      </rPr>
      <t xml:space="preserve">1. </t>
    </r>
    <r>
      <rPr>
        <sz val="12"/>
        <rFont val="Arial"/>
        <family val="2"/>
      </rPr>
      <t xml:space="preserve">La presente propuesta económica: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bienes y contrato correspondiente, y los costos de las pólizas..
</t>
    </r>
    <r>
      <rPr>
        <b/>
        <sz val="12"/>
        <rFont val="Arial"/>
        <family val="2"/>
      </rPr>
      <t>2.</t>
    </r>
    <r>
      <rPr>
        <sz val="12"/>
        <rFont val="Arial"/>
        <family val="2"/>
      </rPr>
      <t xml:space="preserve"> Diligenciar únicamente las celdas en amarillo.  
</t>
    </r>
    <r>
      <rPr>
        <b/>
        <sz val="12"/>
        <rFont val="Arial"/>
        <family val="2"/>
      </rPr>
      <t>3.</t>
    </r>
    <r>
      <rPr>
        <sz val="12"/>
        <rFont val="Arial"/>
        <family val="2"/>
      </rPr>
      <t xml:space="preserve"> No modificar, agregar o quitar ningún ítem o sub-ítem.
</t>
    </r>
    <r>
      <rPr>
        <b/>
        <sz val="12"/>
        <rFont val="Arial"/>
        <family val="2"/>
      </rPr>
      <t>4.</t>
    </r>
    <r>
      <rPr>
        <sz val="12"/>
        <rFont val="Arial"/>
        <family val="2"/>
      </rPr>
      <t xml:space="preserve"> El valor de la oferta deber ser expresado en PESOS COLOMBIANOS.
</t>
    </r>
    <r>
      <rPr>
        <b/>
        <sz val="12"/>
        <rFont val="Arial"/>
        <family val="2"/>
      </rPr>
      <t>5.</t>
    </r>
    <r>
      <rPr>
        <sz val="12"/>
        <rFont val="Arial"/>
        <family val="2"/>
      </rPr>
      <t xml:space="preserve"> El proponente debera presentar el valor de cada item en un numero entero sin decimales, cuando aplique el AIU con decimales, debera usar la formula en EXCEL de ""REDONDEAR"".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</si>
</sst>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3" formatCode="_-* #,##0.00_-;\-* #,##0.00_-;_-* &quot;-&quot;??_-;_-@_-"/>
    <numFmt numFmtId="164" formatCode="[$$-540A]#,##0_ ;[Red]\-[$$-540A]#,##0\ "/>
    <numFmt numFmtId="165" formatCode="0.0"/>
    <numFmt numFmtId="166" formatCode="_-* #,##0.00\ _€_-;\-* #,##0.00\ _€_-;_-* &quot;-&quot;??\ _€_-;_-@_-"/>
    <numFmt numFmtId="167" formatCode="_-* #,##0\ _€_-;\-* #,##0\ _€_-;_-* &quot;-&quot;??\ _€_-;_-@_-"/>
    <numFmt numFmtId="168" formatCode="_(&quot;$&quot;\ * #,##0.00_);_(&quot;$&quot;\ * \(#,##0.00\);_(&quot;$&quot;\ * &quot;-&quot;??_);_(@_)"/>
    <numFmt numFmtId="169" formatCode="[$$-240A]\ #,##0;[Red]\-[$$-240A]\ #,##0"/>
  </numFmts>
  <fonts count="24">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0"/>
      <color indexed="8"/>
      <name val="MS Sans Serif"/>
      <family val="2"/>
    </font>
    <font>
      <sz val="9"/>
      <name val="Arial"/>
      <family val="2"/>
    </font>
    <font>
      <sz val="11"/>
      <color theme="1"/>
      <name val="Calibri"/>
      <family val="2"/>
      <scheme val="minor"/>
    </font>
    <font>
      <b/>
      <sz val="10"/>
      <color theme="1"/>
      <name val="Arial"/>
      <family val="2"/>
    </font>
    <font>
      <b/>
      <sz val="9"/>
      <color theme="1"/>
      <name val="Arial"/>
      <family val="2"/>
    </font>
    <font>
      <sz val="9"/>
      <color theme="1"/>
      <name val="Arial"/>
      <family val="2"/>
    </font>
    <font>
      <sz val="10"/>
      <name val="Arial"/>
      <family val="2"/>
    </font>
    <font>
      <sz val="10"/>
      <color rgb="FF000000"/>
      <name val="Times New Roman"/>
      <family val="1"/>
    </font>
    <font>
      <sz val="11"/>
      <color theme="1"/>
      <name val="Arial"/>
      <family val="2"/>
    </font>
    <font>
      <sz val="10"/>
      <name val="Zurich BT"/>
    </font>
    <font>
      <sz val="12"/>
      <color theme="1"/>
      <name val="Arial"/>
      <family val="2"/>
    </font>
    <font>
      <b/>
      <sz val="12"/>
      <color theme="1"/>
      <name val="Arial"/>
      <family val="2"/>
    </font>
    <font>
      <sz val="12"/>
      <name val="Arial"/>
      <family val="2"/>
    </font>
    <font>
      <b/>
      <sz val="12"/>
      <name val="Arial"/>
      <family val="2"/>
    </font>
    <font>
      <b/>
      <sz val="11"/>
      <color theme="1"/>
      <name val="Arial"/>
      <family val="2"/>
    </font>
    <font>
      <b/>
      <sz val="11"/>
      <name val="Arial"/>
      <family val="2"/>
    </font>
    <font>
      <sz val="11"/>
      <name val="Arial"/>
      <family val="2"/>
    </font>
    <font>
      <sz val="10"/>
      <name val="Arial Narrow"/>
      <family val="2"/>
    </font>
    <font>
      <sz val="10"/>
      <color theme="1"/>
      <name val="Arial Narrow"/>
      <family val="2"/>
    </font>
    <font>
      <sz val="8"/>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theme="7" tint="0.79998168889431442"/>
        <bgColor indexed="64"/>
      </patternFill>
    </fill>
  </fills>
  <borders count="32">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rgb="FF505050"/>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rgb="FF505050"/>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14">
    <xf numFmtId="0" fontId="0" fillId="0" borderId="0"/>
    <xf numFmtId="0" fontId="4" fillId="0" borderId="0"/>
    <xf numFmtId="0" fontId="6" fillId="0" borderId="0"/>
    <xf numFmtId="0" fontId="6" fillId="0" borderId="0"/>
    <xf numFmtId="0" fontId="10" fillId="0" borderId="0"/>
    <xf numFmtId="0" fontId="11" fillId="0" borderId="0"/>
    <xf numFmtId="0" fontId="12" fillId="0" borderId="0"/>
    <xf numFmtId="0" fontId="10" fillId="0" borderId="0"/>
    <xf numFmtId="0" fontId="13" fillId="0" borderId="0"/>
    <xf numFmtId="42" fontId="3" fillId="0" borderId="0" applyFont="0" applyFill="0" applyBorder="0" applyAlignment="0" applyProtection="0"/>
    <xf numFmtId="166" fontId="2" fillId="0" borderId="0" applyFont="0" applyFill="0" applyBorder="0" applyAlignment="0" applyProtection="0"/>
    <xf numFmtId="168" fontId="2" fillId="0" borderId="0" applyFont="0" applyFill="0" applyBorder="0" applyAlignment="0" applyProtection="0"/>
    <xf numFmtId="43" fontId="3" fillId="0" borderId="0" applyFont="0" applyFill="0" applyBorder="0" applyAlignment="0" applyProtection="0"/>
    <xf numFmtId="168" fontId="1" fillId="0" borderId="0" applyFont="0" applyFill="0" applyBorder="0" applyAlignment="0" applyProtection="0"/>
  </cellStyleXfs>
  <cellXfs count="113">
    <xf numFmtId="0" fontId="0" fillId="0" borderId="0" xfId="0"/>
    <xf numFmtId="0" fontId="5" fillId="0" borderId="0" xfId="1" applyFont="1" applyAlignment="1" applyProtection="1">
      <alignment horizontal="center" vertical="center"/>
      <protection hidden="1"/>
    </xf>
    <xf numFmtId="164" fontId="5" fillId="0" borderId="0" xfId="2" applyNumberFormat="1" applyFont="1" applyAlignment="1" applyProtection="1">
      <alignment horizontal="right" vertical="center"/>
      <protection hidden="1"/>
    </xf>
    <xf numFmtId="0" fontId="5" fillId="0" borderId="0" xfId="2" applyFont="1" applyAlignment="1" applyProtection="1">
      <alignment vertical="center"/>
      <protection hidden="1"/>
    </xf>
    <xf numFmtId="0" fontId="9" fillId="0" borderId="0" xfId="2" applyFont="1" applyAlignment="1">
      <alignment vertical="center"/>
    </xf>
    <xf numFmtId="0" fontId="9" fillId="0" borderId="0" xfId="4" applyFont="1" applyAlignment="1">
      <alignment horizontal="center" vertical="center" wrapText="1"/>
    </xf>
    <xf numFmtId="0" fontId="9" fillId="0" borderId="0" xfId="4" applyFont="1" applyAlignment="1">
      <alignment horizontal="justify" vertical="center" wrapText="1"/>
    </xf>
    <xf numFmtId="0" fontId="9" fillId="0" borderId="1" xfId="4" applyFont="1" applyBorder="1" applyAlignment="1">
      <alignment horizontal="justify" vertical="center" wrapText="1"/>
    </xf>
    <xf numFmtId="0" fontId="5" fillId="0" borderId="0" xfId="1" applyFont="1" applyAlignment="1" applyProtection="1">
      <alignment horizontal="center" vertical="center" wrapText="1"/>
      <protection hidden="1"/>
    </xf>
    <xf numFmtId="0" fontId="5" fillId="4" borderId="0" xfId="2" applyFont="1" applyFill="1" applyAlignment="1" applyProtection="1">
      <alignment vertical="center"/>
      <protection hidden="1"/>
    </xf>
    <xf numFmtId="167" fontId="18" fillId="6" borderId="9" xfId="10" applyNumberFormat="1" applyFont="1" applyFill="1" applyBorder="1" applyAlignment="1">
      <alignment horizontal="center" vertical="center" wrapText="1"/>
    </xf>
    <xf numFmtId="0" fontId="7" fillId="0" borderId="16" xfId="0" applyFont="1" applyBorder="1" applyAlignment="1">
      <alignment horizontal="center" vertical="center"/>
    </xf>
    <xf numFmtId="164" fontId="5" fillId="0" borderId="17" xfId="2" applyNumberFormat="1" applyFont="1" applyBorder="1" applyAlignment="1" applyProtection="1">
      <alignment horizontal="right" vertical="center"/>
      <protection hidden="1"/>
    </xf>
    <xf numFmtId="165" fontId="18" fillId="6" borderId="14" xfId="0" applyNumberFormat="1" applyFont="1" applyFill="1" applyBorder="1" applyAlignment="1">
      <alignment horizontal="center" vertical="center"/>
    </xf>
    <xf numFmtId="0" fontId="19" fillId="6" borderId="3" xfId="0" applyFont="1" applyFill="1" applyBorder="1" applyAlignment="1">
      <alignment horizontal="left" vertical="center" wrapText="1"/>
    </xf>
    <xf numFmtId="165" fontId="12" fillId="6" borderId="3" xfId="0" applyNumberFormat="1" applyFont="1" applyFill="1" applyBorder="1" applyAlignment="1">
      <alignment horizontal="center" vertical="center"/>
    </xf>
    <xf numFmtId="167" fontId="12" fillId="6" borderId="3" xfId="0" applyNumberFormat="1" applyFont="1" applyFill="1" applyBorder="1" applyAlignment="1">
      <alignment horizontal="center" vertical="center"/>
    </xf>
    <xf numFmtId="169" fontId="12" fillId="6" borderId="3" xfId="0" applyNumberFormat="1" applyFont="1" applyFill="1" applyBorder="1" applyAlignment="1">
      <alignment horizontal="right" vertical="center"/>
    </xf>
    <xf numFmtId="169" fontId="12" fillId="6" borderId="15" xfId="0" applyNumberFormat="1" applyFont="1" applyFill="1" applyBorder="1" applyAlignment="1">
      <alignment horizontal="right" vertical="center"/>
    </xf>
    <xf numFmtId="0" fontId="19" fillId="3" borderId="14" xfId="0" applyFont="1" applyFill="1" applyBorder="1" applyAlignment="1" applyProtection="1">
      <alignment vertical="center"/>
      <protection hidden="1"/>
    </xf>
    <xf numFmtId="0" fontId="19" fillId="3" borderId="3" xfId="0" applyFont="1" applyFill="1" applyBorder="1" applyAlignment="1" applyProtection="1">
      <alignment vertical="center"/>
      <protection hidden="1"/>
    </xf>
    <xf numFmtId="169" fontId="19" fillId="3" borderId="3" xfId="0" applyNumberFormat="1" applyFont="1" applyFill="1" applyBorder="1" applyAlignment="1" applyProtection="1">
      <alignment vertical="center"/>
      <protection hidden="1"/>
    </xf>
    <xf numFmtId="166" fontId="12" fillId="0" borderId="3" xfId="10" applyFont="1" applyFill="1" applyBorder="1" applyAlignment="1">
      <alignment horizontal="center" vertical="center" wrapText="1"/>
    </xf>
    <xf numFmtId="167" fontId="12" fillId="6" borderId="3" xfId="10" applyNumberFormat="1" applyFont="1" applyFill="1" applyBorder="1" applyAlignment="1">
      <alignment horizontal="center" vertical="center"/>
    </xf>
    <xf numFmtId="167" fontId="19" fillId="6" borderId="3" xfId="0" applyNumberFormat="1" applyFont="1" applyFill="1" applyBorder="1" applyAlignment="1">
      <alignment horizontal="center" vertical="center" wrapText="1"/>
    </xf>
    <xf numFmtId="169" fontId="19" fillId="6" borderId="3" xfId="0" applyNumberFormat="1" applyFont="1" applyFill="1" applyBorder="1" applyAlignment="1">
      <alignment horizontal="right" vertical="center" wrapText="1"/>
    </xf>
    <xf numFmtId="0" fontId="12" fillId="3" borderId="14" xfId="0" applyFont="1" applyFill="1" applyBorder="1" applyAlignment="1">
      <alignment horizontal="center" vertical="center"/>
    </xf>
    <xf numFmtId="0" fontId="20" fillId="4" borderId="3" xfId="0" applyFont="1" applyFill="1" applyBorder="1" applyAlignment="1">
      <alignment horizontal="left" vertical="center"/>
    </xf>
    <xf numFmtId="0" fontId="20" fillId="3" borderId="3" xfId="0" applyFont="1" applyFill="1" applyBorder="1" applyAlignment="1">
      <alignment horizontal="left" vertical="center"/>
    </xf>
    <xf numFmtId="0" fontId="20" fillId="6" borderId="3" xfId="0" applyFont="1" applyFill="1" applyBorder="1" applyAlignment="1">
      <alignment horizontal="left" vertical="center"/>
    </xf>
    <xf numFmtId="0" fontId="20" fillId="6" borderId="15" xfId="0" applyFont="1" applyFill="1" applyBorder="1" applyAlignment="1">
      <alignment horizontal="left" vertical="center"/>
    </xf>
    <xf numFmtId="0" fontId="20" fillId="3" borderId="3" xfId="0" applyFont="1" applyFill="1" applyBorder="1" applyAlignment="1">
      <alignment horizontal="center" vertical="center"/>
    </xf>
    <xf numFmtId="42" fontId="20" fillId="7" borderId="3" xfId="9" applyFont="1" applyFill="1" applyBorder="1" applyAlignment="1">
      <alignment horizontal="left" vertical="center"/>
    </xf>
    <xf numFmtId="9" fontId="19" fillId="4" borderId="3" xfId="0" applyNumberFormat="1" applyFont="1" applyFill="1" applyBorder="1" applyAlignment="1">
      <alignment horizontal="center" vertical="center"/>
    </xf>
    <xf numFmtId="0" fontId="22" fillId="0" borderId="3" xfId="0" applyFont="1" applyBorder="1" applyAlignment="1">
      <alignment wrapText="1"/>
    </xf>
    <xf numFmtId="0" fontId="22" fillId="0" borderId="3" xfId="0" applyFont="1" applyBorder="1" applyAlignment="1">
      <alignment horizontal="center" vertical="center"/>
    </xf>
    <xf numFmtId="0" fontId="22" fillId="0" borderId="26" xfId="0" applyFont="1" applyBorder="1" applyAlignment="1">
      <alignment wrapText="1"/>
    </xf>
    <xf numFmtId="0" fontId="19" fillId="3" borderId="3" xfId="0" applyFont="1" applyFill="1" applyBorder="1" applyAlignment="1" applyProtection="1">
      <alignment horizontal="center" vertical="center"/>
      <protection hidden="1"/>
    </xf>
    <xf numFmtId="0" fontId="19" fillId="3" borderId="3" xfId="0" applyFont="1" applyFill="1" applyBorder="1" applyAlignment="1" applyProtection="1">
      <alignment horizontal="left" vertical="center"/>
      <protection hidden="1"/>
    </xf>
    <xf numFmtId="0" fontId="19" fillId="0" borderId="14" xfId="0" applyFont="1" applyBorder="1" applyAlignment="1" applyProtection="1">
      <alignment horizontal="center" vertical="center"/>
      <protection hidden="1"/>
    </xf>
    <xf numFmtId="0" fontId="19" fillId="0" borderId="3" xfId="0" applyFont="1" applyBorder="1" applyAlignment="1" applyProtection="1">
      <alignment horizontal="center" vertical="center"/>
      <protection hidden="1"/>
    </xf>
    <xf numFmtId="0" fontId="19" fillId="3" borderId="14" xfId="0" applyFont="1" applyFill="1" applyBorder="1" applyAlignment="1" applyProtection="1">
      <alignment horizontal="center" vertical="center"/>
      <protection hidden="1"/>
    </xf>
    <xf numFmtId="0" fontId="19" fillId="3" borderId="3" xfId="0" applyFont="1" applyFill="1" applyBorder="1" applyAlignment="1" applyProtection="1">
      <alignment horizontal="center" vertical="center"/>
      <protection hidden="1"/>
    </xf>
    <xf numFmtId="0" fontId="19" fillId="3" borderId="23" xfId="0" applyFont="1" applyFill="1" applyBorder="1" applyAlignment="1" applyProtection="1">
      <alignment horizontal="center" vertical="center"/>
      <protection hidden="1"/>
    </xf>
    <xf numFmtId="0" fontId="19" fillId="3" borderId="24" xfId="0" applyFont="1" applyFill="1" applyBorder="1" applyAlignment="1" applyProtection="1">
      <alignment horizontal="center" vertical="center"/>
      <protection hidden="1"/>
    </xf>
    <xf numFmtId="0" fontId="5" fillId="0" borderId="0" xfId="1" applyFont="1" applyAlignment="1" applyProtection="1">
      <alignment horizontal="center" vertical="center" wrapText="1"/>
      <protection hidden="1"/>
    </xf>
    <xf numFmtId="0" fontId="7" fillId="0" borderId="6" xfId="2" applyFont="1" applyBorder="1" applyAlignment="1">
      <alignment horizontal="center" vertical="center" wrapText="1"/>
    </xf>
    <xf numFmtId="0" fontId="7" fillId="0" borderId="7" xfId="2" applyFont="1" applyBorder="1" applyAlignment="1">
      <alignment horizontal="center" vertical="center" wrapText="1"/>
    </xf>
    <xf numFmtId="0" fontId="7" fillId="0" borderId="8"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3" xfId="2" applyFont="1" applyBorder="1" applyAlignment="1">
      <alignment horizontal="center" vertical="center" wrapText="1"/>
    </xf>
    <xf numFmtId="0" fontId="7" fillId="0" borderId="15" xfId="2" applyFont="1" applyBorder="1" applyAlignment="1">
      <alignment horizontal="center" vertical="center" wrapText="1"/>
    </xf>
    <xf numFmtId="0" fontId="7" fillId="5" borderId="14" xfId="0" applyFont="1" applyFill="1" applyBorder="1" applyAlignment="1">
      <alignment horizontal="center" vertical="center" wrapText="1"/>
    </xf>
    <xf numFmtId="0" fontId="7" fillId="5" borderId="3" xfId="0" applyFont="1" applyFill="1" applyBorder="1" applyAlignment="1">
      <alignment horizontal="center" vertical="center"/>
    </xf>
    <xf numFmtId="0" fontId="7" fillId="5" borderId="15" xfId="0" applyFont="1" applyFill="1" applyBorder="1" applyAlignment="1">
      <alignment horizontal="center" vertical="center"/>
    </xf>
    <xf numFmtId="0" fontId="14" fillId="0" borderId="18" xfId="2" applyFont="1" applyBorder="1" applyAlignment="1">
      <alignment horizontal="center" vertical="center" wrapText="1"/>
    </xf>
    <xf numFmtId="0" fontId="14" fillId="0" borderId="5" xfId="2" applyFont="1" applyBorder="1" applyAlignment="1">
      <alignment horizontal="center" vertical="center" wrapText="1"/>
    </xf>
    <xf numFmtId="0" fontId="14" fillId="0" borderId="16" xfId="2" applyFont="1" applyBorder="1" applyAlignment="1">
      <alignment horizontal="center" vertical="center" wrapText="1"/>
    </xf>
    <xf numFmtId="0" fontId="14" fillId="0" borderId="19" xfId="2" applyFont="1" applyBorder="1" applyAlignment="1">
      <alignment horizontal="center" vertical="center" wrapText="1"/>
    </xf>
    <xf numFmtId="0" fontId="14" fillId="0" borderId="1" xfId="2" applyFont="1" applyBorder="1" applyAlignment="1">
      <alignment horizontal="center" vertical="center" wrapText="1"/>
    </xf>
    <xf numFmtId="0" fontId="8" fillId="0" borderId="3" xfId="2" applyFont="1" applyBorder="1" applyAlignment="1">
      <alignment horizontal="center" vertical="center" wrapText="1"/>
    </xf>
    <xf numFmtId="0" fontId="14" fillId="7" borderId="3" xfId="2" applyFont="1" applyFill="1" applyBorder="1" applyAlignment="1">
      <alignment horizontal="center" vertical="center" wrapText="1"/>
    </xf>
    <xf numFmtId="0" fontId="14" fillId="7" borderId="15" xfId="2" applyFont="1" applyFill="1" applyBorder="1" applyAlignment="1">
      <alignment horizontal="center" vertical="center" wrapText="1"/>
    </xf>
    <xf numFmtId="0" fontId="14" fillId="0" borderId="2" xfId="2" applyFont="1" applyBorder="1" applyAlignment="1">
      <alignment horizontal="center" vertical="center" wrapText="1"/>
    </xf>
    <xf numFmtId="0" fontId="14" fillId="0" borderId="20" xfId="2" applyFont="1" applyBorder="1" applyAlignment="1">
      <alignment horizontal="center" vertical="center" wrapText="1"/>
    </xf>
    <xf numFmtId="0" fontId="14" fillId="0" borderId="3" xfId="4" applyFont="1" applyBorder="1" applyAlignment="1">
      <alignment horizontal="left" vertical="center" wrapText="1"/>
    </xf>
    <xf numFmtId="0" fontId="8" fillId="2" borderId="11" xfId="4" applyFont="1" applyFill="1" applyBorder="1" applyAlignment="1">
      <alignment horizontal="center" vertical="center" wrapText="1"/>
    </xf>
    <xf numFmtId="0" fontId="8" fillId="2" borderId="12" xfId="4" applyFont="1" applyFill="1" applyBorder="1" applyAlignment="1">
      <alignment horizontal="center" vertical="center" wrapText="1"/>
    </xf>
    <xf numFmtId="0" fontId="8" fillId="2" borderId="13" xfId="4" applyFont="1" applyFill="1" applyBorder="1" applyAlignment="1">
      <alignment horizontal="center" vertical="center" wrapText="1"/>
    </xf>
    <xf numFmtId="0" fontId="7" fillId="5" borderId="14" xfId="0" applyFont="1" applyFill="1" applyBorder="1" applyAlignment="1">
      <alignment horizontal="center" vertical="center"/>
    </xf>
    <xf numFmtId="0" fontId="16" fillId="4" borderId="21" xfId="0" applyFont="1" applyFill="1" applyBorder="1" applyAlignment="1">
      <alignment horizontal="left" vertical="center" wrapText="1"/>
    </xf>
    <xf numFmtId="0" fontId="16" fillId="4" borderId="4" xfId="0" applyFont="1" applyFill="1" applyBorder="1" applyAlignment="1">
      <alignment horizontal="left" vertical="center"/>
    </xf>
    <xf numFmtId="0" fontId="16" fillId="4" borderId="22" xfId="0" applyFont="1" applyFill="1" applyBorder="1" applyAlignment="1">
      <alignment horizontal="left" vertical="center"/>
    </xf>
    <xf numFmtId="0" fontId="15" fillId="5" borderId="3" xfId="4" applyFont="1" applyFill="1" applyBorder="1" applyAlignment="1">
      <alignment horizontal="center" vertical="center" wrapText="1"/>
    </xf>
    <xf numFmtId="2" fontId="22" fillId="0" borderId="3" xfId="0" applyNumberFormat="1" applyFont="1" applyBorder="1" applyAlignment="1">
      <alignment horizontal="center" vertical="center"/>
    </xf>
    <xf numFmtId="0" fontId="22" fillId="0" borderId="27" xfId="0" applyFont="1" applyBorder="1" applyAlignment="1">
      <alignment wrapText="1"/>
    </xf>
    <xf numFmtId="0" fontId="19" fillId="0" borderId="0" xfId="0" applyFont="1" applyFill="1" applyBorder="1" applyAlignment="1" applyProtection="1">
      <alignment horizontal="left" vertical="center"/>
      <protection hidden="1"/>
    </xf>
    <xf numFmtId="0" fontId="5" fillId="0" borderId="3" xfId="2" applyFont="1" applyBorder="1" applyAlignment="1">
      <alignment horizontal="center" vertical="center" wrapText="1"/>
    </xf>
    <xf numFmtId="0" fontId="5" fillId="0" borderId="3" xfId="2" applyFont="1" applyBorder="1" applyAlignment="1">
      <alignment horizontal="justify" vertical="center" wrapText="1"/>
    </xf>
    <xf numFmtId="0" fontId="20" fillId="3" borderId="7" xfId="0" applyFont="1" applyFill="1" applyBorder="1" applyAlignment="1">
      <alignment horizontal="left" vertical="center"/>
    </xf>
    <xf numFmtId="0" fontId="19" fillId="3" borderId="6" xfId="0" applyFont="1" applyFill="1" applyBorder="1" applyAlignment="1" applyProtection="1">
      <alignment horizontal="center" vertical="center"/>
      <protection hidden="1"/>
    </xf>
    <xf numFmtId="0" fontId="19" fillId="3" borderId="7" xfId="0" applyFont="1" applyFill="1" applyBorder="1" applyAlignment="1" applyProtection="1">
      <alignment horizontal="center" vertical="center"/>
      <protection hidden="1"/>
    </xf>
    <xf numFmtId="0" fontId="20" fillId="3" borderId="7" xfId="0" applyFont="1" applyFill="1" applyBorder="1" applyAlignment="1">
      <alignment horizontal="center" vertical="center"/>
    </xf>
    <xf numFmtId="42" fontId="20" fillId="7" borderId="15" xfId="0" applyNumberFormat="1" applyFont="1" applyFill="1" applyBorder="1" applyAlignment="1">
      <alignment horizontal="left" vertical="center"/>
    </xf>
    <xf numFmtId="42" fontId="19" fillId="7" borderId="15" xfId="0" applyNumberFormat="1" applyFont="1" applyFill="1" applyBorder="1" applyAlignment="1">
      <alignment horizontal="left" vertical="center"/>
    </xf>
    <xf numFmtId="0" fontId="19" fillId="6" borderId="7" xfId="0" applyFont="1" applyFill="1" applyBorder="1" applyAlignment="1">
      <alignment horizontal="left" vertical="center" wrapText="1"/>
    </xf>
    <xf numFmtId="165" fontId="12" fillId="6" borderId="7" xfId="0" applyNumberFormat="1" applyFont="1" applyFill="1" applyBorder="1" applyAlignment="1">
      <alignment horizontal="center" vertical="center"/>
    </xf>
    <xf numFmtId="167" fontId="12" fillId="6" borderId="7" xfId="0" applyNumberFormat="1" applyFont="1" applyFill="1" applyBorder="1" applyAlignment="1">
      <alignment horizontal="center" vertical="center"/>
    </xf>
    <xf numFmtId="169" fontId="12" fillId="6" borderId="7" xfId="0" applyNumberFormat="1" applyFont="1" applyFill="1" applyBorder="1" applyAlignment="1">
      <alignment horizontal="right" vertical="center"/>
    </xf>
    <xf numFmtId="169" fontId="12" fillId="6" borderId="8" xfId="0" applyNumberFormat="1" applyFont="1" applyFill="1" applyBorder="1" applyAlignment="1">
      <alignment horizontal="right" vertical="center"/>
    </xf>
    <xf numFmtId="2" fontId="21" fillId="0" borderId="14" xfId="12" applyNumberFormat="1" applyFont="1" applyFill="1" applyBorder="1" applyAlignment="1">
      <alignment horizontal="center" vertical="center"/>
    </xf>
    <xf numFmtId="2" fontId="21" fillId="4" borderId="14" xfId="12" applyNumberFormat="1" applyFont="1" applyFill="1" applyBorder="1" applyAlignment="1">
      <alignment horizontal="center" vertical="center"/>
    </xf>
    <xf numFmtId="42" fontId="20" fillId="7" borderId="15" xfId="9" applyFont="1" applyFill="1" applyBorder="1" applyAlignment="1">
      <alignment horizontal="left" vertical="center"/>
    </xf>
    <xf numFmtId="0" fontId="12" fillId="3" borderId="23" xfId="0" applyFont="1" applyFill="1" applyBorder="1" applyAlignment="1">
      <alignment horizontal="center" vertical="center"/>
    </xf>
    <xf numFmtId="0" fontId="19" fillId="3" borderId="24" xfId="0" applyFont="1" applyFill="1" applyBorder="1" applyAlignment="1" applyProtection="1">
      <alignment horizontal="left" vertical="center"/>
      <protection hidden="1"/>
    </xf>
    <xf numFmtId="42" fontId="19" fillId="7" borderId="28" xfId="0" applyNumberFormat="1" applyFont="1" applyFill="1" applyBorder="1" applyAlignment="1">
      <alignment horizontal="left" vertical="center"/>
    </xf>
    <xf numFmtId="0" fontId="7" fillId="0" borderId="0" xfId="0" applyFont="1" applyBorder="1" applyAlignment="1">
      <alignment horizontal="center" vertical="center"/>
    </xf>
    <xf numFmtId="164" fontId="5" fillId="0" borderId="0" xfId="2" applyNumberFormat="1" applyFont="1" applyBorder="1" applyAlignment="1" applyProtection="1">
      <alignment horizontal="right" vertical="center"/>
      <protection hidden="1"/>
    </xf>
    <xf numFmtId="0" fontId="14" fillId="0" borderId="0" xfId="2" applyFont="1" applyBorder="1" applyAlignment="1">
      <alignment horizontal="center" vertical="center" wrapText="1"/>
    </xf>
    <xf numFmtId="2" fontId="21" fillId="0" borderId="29" xfId="12" applyNumberFormat="1" applyFont="1" applyFill="1" applyBorder="1" applyAlignment="1">
      <alignment horizontal="center" vertical="center"/>
    </xf>
    <xf numFmtId="0" fontId="22" fillId="0" borderId="25" xfId="0" applyFont="1" applyBorder="1" applyAlignment="1">
      <alignment wrapText="1"/>
    </xf>
    <xf numFmtId="0" fontId="5" fillId="0" borderId="25" xfId="2" applyFont="1" applyBorder="1" applyAlignment="1">
      <alignment horizontal="center" vertical="center" wrapText="1"/>
    </xf>
    <xf numFmtId="2" fontId="22" fillId="0" borderId="25" xfId="0" applyNumberFormat="1" applyFont="1" applyBorder="1" applyAlignment="1">
      <alignment horizontal="center" vertical="center"/>
    </xf>
    <xf numFmtId="167" fontId="18" fillId="6" borderId="10" xfId="10" applyNumberFormat="1" applyFont="1" applyFill="1" applyBorder="1" applyAlignment="1">
      <alignment horizontal="center" vertical="center" wrapText="1"/>
    </xf>
    <xf numFmtId="0" fontId="19" fillId="6" borderId="9" xfId="0" applyFont="1" applyFill="1" applyBorder="1" applyAlignment="1">
      <alignment horizontal="left" vertical="center" wrapText="1"/>
    </xf>
    <xf numFmtId="0" fontId="18" fillId="6" borderId="31" xfId="0" applyFont="1" applyFill="1" applyBorder="1" applyAlignment="1">
      <alignment horizontal="center" vertical="center" wrapText="1"/>
    </xf>
    <xf numFmtId="0" fontId="18" fillId="6" borderId="9" xfId="0" applyFont="1" applyFill="1" applyBorder="1" applyAlignment="1">
      <alignment horizontal="center" vertical="center" wrapText="1"/>
    </xf>
    <xf numFmtId="42" fontId="20" fillId="7" borderId="8" xfId="0" applyNumberFormat="1" applyFont="1" applyFill="1" applyBorder="1" applyAlignment="1">
      <alignment horizontal="left" vertical="center"/>
    </xf>
    <xf numFmtId="0" fontId="20" fillId="3" borderId="24" xfId="0" applyFont="1" applyFill="1" applyBorder="1" applyAlignment="1">
      <alignment horizontal="left" vertical="center"/>
    </xf>
    <xf numFmtId="10" fontId="19" fillId="3" borderId="24" xfId="0" applyNumberFormat="1" applyFont="1" applyFill="1" applyBorder="1" applyAlignment="1">
      <alignment horizontal="center" vertical="center"/>
    </xf>
    <xf numFmtId="42" fontId="20" fillId="7" borderId="30" xfId="9" applyFont="1" applyFill="1" applyBorder="1" applyAlignment="1">
      <alignment horizontal="left" vertical="center"/>
    </xf>
    <xf numFmtId="42" fontId="20" fillId="7" borderId="25" xfId="9" applyFont="1" applyFill="1" applyBorder="1" applyAlignment="1">
      <alignment horizontal="left" vertical="center"/>
    </xf>
    <xf numFmtId="42" fontId="12" fillId="7" borderId="3" xfId="9" applyFont="1" applyFill="1" applyBorder="1" applyAlignment="1">
      <alignment horizontal="right" vertical="center" wrapText="1"/>
    </xf>
  </cellXfs>
  <cellStyles count="14">
    <cellStyle name="Millares" xfId="12" builtinId="3"/>
    <cellStyle name="Millares 3" xfId="10" xr:uid="{F4C33816-C35A-4180-A897-59E4665EC744}"/>
    <cellStyle name="Moneda [0]" xfId="9" builtinId="7"/>
    <cellStyle name="Moneda 2 10" xfId="11" xr:uid="{99052231-66E1-4E13-8C62-E49DA3ACBC61}"/>
    <cellStyle name="Moneda 3" xfId="13" xr:uid="{E46047BF-1D4A-4E4B-883C-92379D25903C}"/>
    <cellStyle name="Normal" xfId="0" builtinId="0"/>
    <cellStyle name="Normal 2" xfId="2" xr:uid="{F6BA34A4-9B23-FA41-B7D1-B4F99F2B9CED}"/>
    <cellStyle name="Normal 2 2" xfId="6" xr:uid="{F65E9EFB-2E06-4E4C-8BA1-20AD5F3177B4}"/>
    <cellStyle name="Normal 2 3 2" xfId="4" xr:uid="{8C7783F0-D62A-2B43-A4E1-4D1F0F9D67AA}"/>
    <cellStyle name="Normal 3" xfId="5" xr:uid="{20E6BAD7-3D46-8547-8063-9A152E757898}"/>
    <cellStyle name="Normal 33 2" xfId="7" xr:uid="{9B23DE6E-A297-8E46-90E0-402998AE7392}"/>
    <cellStyle name="Normal 4 4" xfId="8" xr:uid="{DFCD009A-9838-F543-8448-2A850846AFF6}"/>
    <cellStyle name="Normal 8" xfId="3" xr:uid="{4DC7A4A4-AD38-0C48-A0FC-F50A249B2C00}"/>
    <cellStyle name="Normal_precios 2001-2 y 2002-1 2" xfId="1" xr:uid="{C3E8DE83-FCA1-7D4B-992E-10F0455061F8}"/>
  </cellStyles>
  <dxfs count="6">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2" defaultPivotStyle="PivotStyleLight16"/>
  <colors>
    <mruColors>
      <color rgb="FFFFFF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178076</xdr:colOff>
      <xdr:row>1</xdr:row>
      <xdr:rowOff>110573</xdr:rowOff>
    </xdr:from>
    <xdr:ext cx="679174" cy="696861"/>
    <xdr:pic>
      <xdr:nvPicPr>
        <xdr:cNvPr id="2" name="Imagen 2" descr="Resultado de imagen para ICBF LOGO">
          <a:extLst>
            <a:ext uri="{FF2B5EF4-FFF2-40B4-BE49-F238E27FC236}">
              <a16:creationId xmlns:a16="http://schemas.microsoft.com/office/drawing/2014/main" id="{6F7908CF-35C6-024C-BFFE-7C696B84F8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6493" y="195240"/>
          <a:ext cx="679174" cy="696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icbfgob.sharepoint.com/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172.16.9.31\ArchivosICBF\Users\Engree.Duica\AppData\Local\Microsoft\Windows\Temporary%20Internet%20Files\Content.Outlook\E4EMGSL4\DEVUELTOS\EQUIPOS%20DE%20METROLOGIA\SDI\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Volumes\MoniK_1\BK%20Mquevedo%20200726\Info%20general%20MK\Mo&#769;nica%20Doc\ICBF%202020\An&#771;o%202020%20ICBF\DT\247_Actualizacio&#769;n%20precios%20Admin\97_CONSORCIO%20AG3%20BOGOTA%20LP-002-2020\Anexo%2012%20Oferta_econ_Final%20(2).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70">
          <cell r="C70">
            <v>0.05</v>
          </cell>
        </row>
      </sheetData>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Resumen Preparaciones"/>
      <sheetName val="Precios Alimentos"/>
      <sheetName val="Analisis microbiologico"/>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SALARIO DE REFERENCIA"/>
      <sheetName val="tal humano"/>
      <sheetName val="Seletor"/>
      <sheetName val="Cons Cotizac - Examenes médico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Salarios de Referencia"/>
      <sheetName val="RESUMEN"/>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7F28B-B81F-6D4A-A6D7-CC913DD82CDF}">
  <dimension ref="B1:G176"/>
  <sheetViews>
    <sheetView showGridLines="0" tabSelected="1" view="pageBreakPreview" zoomScaleNormal="100" zoomScaleSheetLayoutView="100" workbookViewId="0">
      <selection activeCell="B13" sqref="B13"/>
    </sheetView>
  </sheetViews>
  <sheetFormatPr baseColWidth="10" defaultColWidth="11.5" defaultRowHeight="12"/>
  <cols>
    <col min="1" max="1" width="11.5" style="3"/>
    <col min="2" max="2" width="15" style="5" customWidth="1"/>
    <col min="3" max="3" width="62.625" style="6" customWidth="1"/>
    <col min="4" max="4" width="8" style="6" customWidth="1"/>
    <col min="5" max="5" width="10.375" style="5" customWidth="1"/>
    <col min="6" max="6" width="17.625" style="2" customWidth="1"/>
    <col min="7" max="7" width="19.625" style="2" customWidth="1"/>
    <col min="8" max="16384" width="11.5" style="3"/>
  </cols>
  <sheetData>
    <row r="1" spans="2:7" ht="6.75" customHeight="1" thickBot="1">
      <c r="B1" s="1"/>
      <c r="C1" s="45"/>
      <c r="D1" s="45"/>
      <c r="E1" s="8"/>
      <c r="F1" s="3"/>
      <c r="G1" s="3"/>
    </row>
    <row r="2" spans="2:7" s="4" customFormat="1" ht="53.25" customHeight="1">
      <c r="B2" s="46" t="s">
        <v>21</v>
      </c>
      <c r="C2" s="47"/>
      <c r="D2" s="47"/>
      <c r="E2" s="47"/>
      <c r="F2" s="47"/>
      <c r="G2" s="48"/>
    </row>
    <row r="3" spans="2:7" ht="12.75" customHeight="1">
      <c r="B3" s="49"/>
      <c r="C3" s="50"/>
      <c r="D3" s="50"/>
      <c r="E3" s="50"/>
      <c r="F3" s="50"/>
      <c r="G3" s="51"/>
    </row>
    <row r="4" spans="2:7" ht="34.5" customHeight="1">
      <c r="B4" s="52" t="s">
        <v>22</v>
      </c>
      <c r="C4" s="53"/>
      <c r="D4" s="53"/>
      <c r="E4" s="53"/>
      <c r="F4" s="53"/>
      <c r="G4" s="54"/>
    </row>
    <row r="5" spans="2:7" ht="20.25" customHeight="1">
      <c r="B5" s="11"/>
      <c r="C5" s="96"/>
      <c r="D5" s="96"/>
      <c r="E5" s="96"/>
      <c r="F5" s="97"/>
      <c r="G5" s="12"/>
    </row>
    <row r="6" spans="2:7" s="9" customFormat="1" ht="27.75" customHeight="1">
      <c r="B6" s="55" t="s">
        <v>20</v>
      </c>
      <c r="C6" s="56"/>
      <c r="D6" s="60" t="s">
        <v>0</v>
      </c>
      <c r="E6" s="60"/>
      <c r="F6" s="61"/>
      <c r="G6" s="62"/>
    </row>
    <row r="7" spans="2:7" s="9" customFormat="1" ht="27.75" customHeight="1">
      <c r="B7" s="57"/>
      <c r="C7" s="98"/>
      <c r="D7" s="60" t="s">
        <v>1</v>
      </c>
      <c r="E7" s="60"/>
      <c r="F7" s="61"/>
      <c r="G7" s="62"/>
    </row>
    <row r="8" spans="2:7" s="9" customFormat="1" ht="27.75" customHeight="1">
      <c r="B8" s="58"/>
      <c r="C8" s="59"/>
      <c r="D8" s="60"/>
      <c r="E8" s="60"/>
      <c r="F8" s="63"/>
      <c r="G8" s="64"/>
    </row>
    <row r="9" spans="2:7" s="9" customFormat="1" ht="24" customHeight="1">
      <c r="B9" s="69" t="s">
        <v>2</v>
      </c>
      <c r="C9" s="53"/>
      <c r="D9" s="53"/>
      <c r="E9" s="53"/>
      <c r="F9" s="53"/>
      <c r="G9" s="54"/>
    </row>
    <row r="10" spans="2:7" s="9" customFormat="1" ht="192" customHeight="1" thickBot="1">
      <c r="B10" s="70" t="s">
        <v>170</v>
      </c>
      <c r="C10" s="71"/>
      <c r="D10" s="71"/>
      <c r="E10" s="71"/>
      <c r="F10" s="71"/>
      <c r="G10" s="72"/>
    </row>
    <row r="11" spans="2:7" s="9" customFormat="1" ht="34.5" customHeight="1" thickBot="1">
      <c r="B11" s="105" t="s">
        <v>12</v>
      </c>
      <c r="C11" s="104" t="s">
        <v>46</v>
      </c>
      <c r="D11" s="106" t="s">
        <v>13</v>
      </c>
      <c r="E11" s="10" t="s">
        <v>14</v>
      </c>
      <c r="F11" s="10" t="s">
        <v>42</v>
      </c>
      <c r="G11" s="103" t="s">
        <v>41</v>
      </c>
    </row>
    <row r="12" spans="2:7" s="9" customFormat="1" ht="26.25" customHeight="1">
      <c r="B12" s="13">
        <v>1</v>
      </c>
      <c r="C12" s="85" t="s">
        <v>169</v>
      </c>
      <c r="D12" s="86"/>
      <c r="E12" s="87"/>
      <c r="F12" s="88"/>
      <c r="G12" s="89"/>
    </row>
    <row r="13" spans="2:7" s="9" customFormat="1" ht="14.25" customHeight="1">
      <c r="B13" s="99">
        <v>1.01</v>
      </c>
      <c r="C13" s="100" t="s">
        <v>23</v>
      </c>
      <c r="D13" s="101" t="s">
        <v>15</v>
      </c>
      <c r="E13" s="102">
        <v>1</v>
      </c>
      <c r="F13" s="111">
        <v>0</v>
      </c>
      <c r="G13" s="110">
        <f>F13*1.19</f>
        <v>0</v>
      </c>
    </row>
    <row r="14" spans="2:7" s="9" customFormat="1" ht="14.25" customHeight="1">
      <c r="B14" s="90">
        <v>1.02</v>
      </c>
      <c r="C14" s="34" t="s">
        <v>24</v>
      </c>
      <c r="D14" s="77" t="s">
        <v>3</v>
      </c>
      <c r="E14" s="74">
        <v>1</v>
      </c>
      <c r="F14" s="111">
        <v>0</v>
      </c>
      <c r="G14" s="92">
        <f t="shared" ref="G14:G16" si="0">F14*1.19</f>
        <v>0</v>
      </c>
    </row>
    <row r="15" spans="2:7" s="9" customFormat="1" ht="14.25" customHeight="1">
      <c r="B15" s="90">
        <v>1.03</v>
      </c>
      <c r="C15" s="34" t="s">
        <v>25</v>
      </c>
      <c r="D15" s="35" t="s">
        <v>3</v>
      </c>
      <c r="E15" s="74">
        <v>1</v>
      </c>
      <c r="F15" s="111">
        <v>0</v>
      </c>
      <c r="G15" s="92">
        <f t="shared" si="0"/>
        <v>0</v>
      </c>
    </row>
    <row r="16" spans="2:7" s="9" customFormat="1" ht="14.25" customHeight="1">
      <c r="B16" s="90">
        <v>1.04</v>
      </c>
      <c r="C16" s="34" t="s">
        <v>26</v>
      </c>
      <c r="D16" s="77" t="s">
        <v>3</v>
      </c>
      <c r="E16" s="74">
        <v>1</v>
      </c>
      <c r="F16" s="111">
        <v>0</v>
      </c>
      <c r="G16" s="92">
        <f t="shared" si="0"/>
        <v>0</v>
      </c>
    </row>
    <row r="17" spans="2:7" s="9" customFormat="1" ht="14.25" customHeight="1">
      <c r="B17" s="90">
        <v>1.05</v>
      </c>
      <c r="C17" s="78" t="s">
        <v>27</v>
      </c>
      <c r="D17" s="77" t="s">
        <v>3</v>
      </c>
      <c r="E17" s="74">
        <v>1</v>
      </c>
      <c r="F17" s="111">
        <v>0</v>
      </c>
      <c r="G17" s="92">
        <f t="shared" ref="G17:G28" si="1">F17*1.19</f>
        <v>0</v>
      </c>
    </row>
    <row r="18" spans="2:7" s="9" customFormat="1" ht="14.25" customHeight="1">
      <c r="B18" s="90">
        <v>1.06</v>
      </c>
      <c r="C18" s="78" t="s">
        <v>5</v>
      </c>
      <c r="D18" s="77" t="s">
        <v>3</v>
      </c>
      <c r="E18" s="74">
        <v>1</v>
      </c>
      <c r="F18" s="111">
        <v>0</v>
      </c>
      <c r="G18" s="92">
        <f t="shared" si="1"/>
        <v>0</v>
      </c>
    </row>
    <row r="19" spans="2:7" s="9" customFormat="1" ht="24.75" customHeight="1">
      <c r="B19" s="90">
        <v>1.07</v>
      </c>
      <c r="C19" s="78" t="s">
        <v>28</v>
      </c>
      <c r="D19" s="35" t="s">
        <v>15</v>
      </c>
      <c r="E19" s="74">
        <v>1</v>
      </c>
      <c r="F19" s="111">
        <v>0</v>
      </c>
      <c r="G19" s="92">
        <f t="shared" si="1"/>
        <v>0</v>
      </c>
    </row>
    <row r="20" spans="2:7" s="9" customFormat="1" ht="24.75" customHeight="1">
      <c r="B20" s="90">
        <v>1.08</v>
      </c>
      <c r="C20" s="78" t="s">
        <v>29</v>
      </c>
      <c r="D20" s="35" t="s">
        <v>15</v>
      </c>
      <c r="E20" s="74">
        <v>1</v>
      </c>
      <c r="F20" s="111">
        <v>0</v>
      </c>
      <c r="G20" s="92">
        <f t="shared" si="1"/>
        <v>0</v>
      </c>
    </row>
    <row r="21" spans="2:7" s="9" customFormat="1" ht="14.25" customHeight="1">
      <c r="B21" s="90">
        <v>1.0900000000000001</v>
      </c>
      <c r="C21" s="34" t="s">
        <v>30</v>
      </c>
      <c r="D21" s="77" t="s">
        <v>3</v>
      </c>
      <c r="E21" s="74">
        <v>1</v>
      </c>
      <c r="F21" s="111">
        <v>0</v>
      </c>
      <c r="G21" s="92">
        <f t="shared" si="1"/>
        <v>0</v>
      </c>
    </row>
    <row r="22" spans="2:7" s="9" customFormat="1" ht="14.25" customHeight="1">
      <c r="B22" s="90">
        <v>1.1000000000000001</v>
      </c>
      <c r="C22" s="34" t="s">
        <v>31</v>
      </c>
      <c r="D22" s="35" t="s">
        <v>32</v>
      </c>
      <c r="E22" s="74">
        <v>1</v>
      </c>
      <c r="F22" s="111">
        <v>0</v>
      </c>
      <c r="G22" s="92">
        <f t="shared" si="1"/>
        <v>0</v>
      </c>
    </row>
    <row r="23" spans="2:7" s="9" customFormat="1" ht="14.25" customHeight="1">
      <c r="B23" s="90">
        <v>1.1100000000000001</v>
      </c>
      <c r="C23" s="34" t="s">
        <v>33</v>
      </c>
      <c r="D23" s="35" t="s">
        <v>32</v>
      </c>
      <c r="E23" s="74">
        <v>1</v>
      </c>
      <c r="F23" s="111">
        <v>0</v>
      </c>
      <c r="G23" s="92">
        <f t="shared" si="1"/>
        <v>0</v>
      </c>
    </row>
    <row r="24" spans="2:7" s="9" customFormat="1" ht="14.25" customHeight="1">
      <c r="B24" s="90">
        <v>1.1200000000000001</v>
      </c>
      <c r="C24" s="34" t="s">
        <v>34</v>
      </c>
      <c r="D24" s="35" t="s">
        <v>32</v>
      </c>
      <c r="E24" s="74">
        <v>1</v>
      </c>
      <c r="F24" s="111">
        <v>0</v>
      </c>
      <c r="G24" s="92">
        <f t="shared" si="1"/>
        <v>0</v>
      </c>
    </row>
    <row r="25" spans="2:7" s="9" customFormat="1" ht="31.5" customHeight="1">
      <c r="B25" s="90">
        <v>1.1299999999999999</v>
      </c>
      <c r="C25" s="34" t="s">
        <v>35</v>
      </c>
      <c r="D25" s="35" t="s">
        <v>4</v>
      </c>
      <c r="E25" s="74">
        <v>1</v>
      </c>
      <c r="F25" s="111">
        <v>0</v>
      </c>
      <c r="G25" s="92">
        <f t="shared" si="1"/>
        <v>0</v>
      </c>
    </row>
    <row r="26" spans="2:7" s="9" customFormat="1" ht="27" customHeight="1">
      <c r="B26" s="90">
        <v>1.1399999999999999</v>
      </c>
      <c r="C26" s="34" t="s">
        <v>36</v>
      </c>
      <c r="D26" s="35" t="s">
        <v>32</v>
      </c>
      <c r="E26" s="74">
        <v>1</v>
      </c>
      <c r="F26" s="111">
        <v>0</v>
      </c>
      <c r="G26" s="92">
        <f t="shared" si="1"/>
        <v>0</v>
      </c>
    </row>
    <row r="27" spans="2:7" s="9" customFormat="1" ht="54.75" customHeight="1">
      <c r="B27" s="90">
        <v>1.1499999999999999</v>
      </c>
      <c r="C27" s="34" t="s">
        <v>37</v>
      </c>
      <c r="D27" s="35" t="s">
        <v>32</v>
      </c>
      <c r="E27" s="74">
        <v>1</v>
      </c>
      <c r="F27" s="111">
        <v>0</v>
      </c>
      <c r="G27" s="92">
        <f t="shared" si="1"/>
        <v>0</v>
      </c>
    </row>
    <row r="28" spans="2:7" s="9" customFormat="1" ht="20.25" customHeight="1">
      <c r="B28" s="90">
        <v>1.1599999999999999</v>
      </c>
      <c r="C28" s="34" t="s">
        <v>38</v>
      </c>
      <c r="D28" s="35" t="s">
        <v>32</v>
      </c>
      <c r="E28" s="74">
        <v>1</v>
      </c>
      <c r="F28" s="111">
        <v>0</v>
      </c>
      <c r="G28" s="92">
        <f t="shared" si="1"/>
        <v>0</v>
      </c>
    </row>
    <row r="29" spans="2:7" s="9" customFormat="1" ht="23.25" customHeight="1">
      <c r="B29" s="90">
        <v>1.17</v>
      </c>
      <c r="C29" s="34" t="s">
        <v>39</v>
      </c>
      <c r="D29" s="35" t="s">
        <v>32</v>
      </c>
      <c r="E29" s="74">
        <v>1</v>
      </c>
      <c r="F29" s="111">
        <v>0</v>
      </c>
      <c r="G29" s="92">
        <f t="shared" ref="G29:G30" si="2">F29*1.19</f>
        <v>0</v>
      </c>
    </row>
    <row r="30" spans="2:7" s="9" customFormat="1" ht="17.25" customHeight="1">
      <c r="B30" s="90">
        <v>1.1830000000000001</v>
      </c>
      <c r="C30" s="34" t="s">
        <v>40</v>
      </c>
      <c r="D30" s="35" t="s">
        <v>32</v>
      </c>
      <c r="E30" s="74">
        <v>1</v>
      </c>
      <c r="F30" s="111">
        <v>0</v>
      </c>
      <c r="G30" s="92">
        <f t="shared" si="2"/>
        <v>0</v>
      </c>
    </row>
    <row r="31" spans="2:7" s="9" customFormat="1" ht="22.5" customHeight="1">
      <c r="B31" s="19"/>
      <c r="C31" s="20" t="s">
        <v>168</v>
      </c>
      <c r="D31" s="20"/>
      <c r="E31" s="37"/>
      <c r="F31" s="21"/>
      <c r="G31" s="84">
        <f>SUM(G13:G30)</f>
        <v>0</v>
      </c>
    </row>
    <row r="32" spans="2:7" s="9" customFormat="1" ht="26.25" customHeight="1">
      <c r="B32" s="13">
        <v>2</v>
      </c>
      <c r="C32" s="14" t="s">
        <v>45</v>
      </c>
      <c r="D32" s="15"/>
      <c r="E32" s="16"/>
      <c r="F32" s="17"/>
      <c r="G32" s="18"/>
    </row>
    <row r="33" spans="2:7" s="9" customFormat="1" ht="27.75" customHeight="1">
      <c r="B33" s="90">
        <v>2.0099999999999998</v>
      </c>
      <c r="C33" s="34" t="s">
        <v>43</v>
      </c>
      <c r="D33" s="35" t="s">
        <v>4</v>
      </c>
      <c r="E33" s="22">
        <v>1</v>
      </c>
      <c r="F33" s="32">
        <v>0</v>
      </c>
      <c r="G33" s="92">
        <f t="shared" ref="G33" si="3">F33*1.19</f>
        <v>0</v>
      </c>
    </row>
    <row r="34" spans="2:7" s="9" customFormat="1" ht="26.25" customHeight="1">
      <c r="B34" s="26"/>
      <c r="C34" s="38" t="s">
        <v>44</v>
      </c>
      <c r="D34" s="38"/>
      <c r="E34" s="38"/>
      <c r="F34" s="38"/>
      <c r="G34" s="84">
        <f>SUM(G33:G33)</f>
        <v>0</v>
      </c>
    </row>
    <row r="35" spans="2:7" s="9" customFormat="1" ht="26.25" customHeight="1">
      <c r="B35" s="13">
        <v>3</v>
      </c>
      <c r="C35" s="14" t="s">
        <v>47</v>
      </c>
      <c r="D35" s="14"/>
      <c r="E35" s="23"/>
      <c r="F35" s="17"/>
      <c r="G35" s="18"/>
    </row>
    <row r="36" spans="2:7" s="9" customFormat="1" ht="26.25" customHeight="1">
      <c r="B36" s="90">
        <v>3.01</v>
      </c>
      <c r="C36" s="34" t="s">
        <v>48</v>
      </c>
      <c r="D36" s="35" t="s">
        <v>17</v>
      </c>
      <c r="E36" s="22">
        <v>1</v>
      </c>
      <c r="F36" s="32">
        <v>0</v>
      </c>
      <c r="G36" s="92">
        <f t="shared" ref="G36:G40" si="4">F36*1.19</f>
        <v>0</v>
      </c>
    </row>
    <row r="37" spans="2:7" s="9" customFormat="1" ht="26.25" customHeight="1">
      <c r="B37" s="90">
        <v>3.02</v>
      </c>
      <c r="C37" s="34" t="s">
        <v>49</v>
      </c>
      <c r="D37" s="35" t="s">
        <v>17</v>
      </c>
      <c r="E37" s="22">
        <v>1</v>
      </c>
      <c r="F37" s="32">
        <v>0</v>
      </c>
      <c r="G37" s="92">
        <f t="shared" si="4"/>
        <v>0</v>
      </c>
    </row>
    <row r="38" spans="2:7" s="9" customFormat="1" ht="26.25" customHeight="1">
      <c r="B38" s="90">
        <v>3.03</v>
      </c>
      <c r="C38" s="34" t="s">
        <v>50</v>
      </c>
      <c r="D38" s="35" t="s">
        <v>17</v>
      </c>
      <c r="E38" s="22">
        <v>1</v>
      </c>
      <c r="F38" s="32">
        <v>0</v>
      </c>
      <c r="G38" s="92">
        <f t="shared" si="4"/>
        <v>0</v>
      </c>
    </row>
    <row r="39" spans="2:7" s="9" customFormat="1" ht="26.25" customHeight="1">
      <c r="B39" s="90">
        <v>3.04</v>
      </c>
      <c r="C39" s="34" t="s">
        <v>51</v>
      </c>
      <c r="D39" s="35" t="s">
        <v>17</v>
      </c>
      <c r="E39" s="22">
        <v>1</v>
      </c>
      <c r="F39" s="32">
        <v>0</v>
      </c>
      <c r="G39" s="92">
        <f t="shared" si="4"/>
        <v>0</v>
      </c>
    </row>
    <row r="40" spans="2:7" s="9" customFormat="1" ht="26.25" customHeight="1">
      <c r="B40" s="90">
        <v>3.05</v>
      </c>
      <c r="C40" s="34" t="s">
        <v>52</v>
      </c>
      <c r="D40" s="35" t="s">
        <v>15</v>
      </c>
      <c r="E40" s="22">
        <v>1</v>
      </c>
      <c r="F40" s="32">
        <v>0</v>
      </c>
      <c r="G40" s="92">
        <f t="shared" si="4"/>
        <v>0</v>
      </c>
    </row>
    <row r="41" spans="2:7" s="9" customFormat="1" ht="26.25" customHeight="1">
      <c r="B41" s="26"/>
      <c r="C41" s="38" t="s">
        <v>65</v>
      </c>
      <c r="D41" s="38"/>
      <c r="E41" s="38"/>
      <c r="F41" s="38"/>
      <c r="G41" s="84">
        <f>SUM(G36:G40)</f>
        <v>0</v>
      </c>
    </row>
    <row r="42" spans="2:7" s="9" customFormat="1" ht="26.25" customHeight="1">
      <c r="B42" s="13">
        <v>4</v>
      </c>
      <c r="C42" s="14" t="s">
        <v>53</v>
      </c>
      <c r="D42" s="15"/>
      <c r="E42" s="16"/>
      <c r="F42" s="29"/>
      <c r="G42" s="30"/>
    </row>
    <row r="43" spans="2:7" s="9" customFormat="1" ht="26.25" customHeight="1">
      <c r="B43" s="90">
        <v>4.01</v>
      </c>
      <c r="C43" s="34" t="s">
        <v>54</v>
      </c>
      <c r="D43" s="35" t="s">
        <v>17</v>
      </c>
      <c r="E43" s="22">
        <v>1</v>
      </c>
      <c r="F43" s="32">
        <v>0</v>
      </c>
      <c r="G43" s="92">
        <f t="shared" ref="G43:G52" si="5">F43*1.19</f>
        <v>0</v>
      </c>
    </row>
    <row r="44" spans="2:7" s="9" customFormat="1" ht="26.25" customHeight="1">
      <c r="B44" s="90">
        <v>4.0199999999999996</v>
      </c>
      <c r="C44" s="34" t="s">
        <v>55</v>
      </c>
      <c r="D44" s="35" t="s">
        <v>4</v>
      </c>
      <c r="E44" s="22">
        <v>1</v>
      </c>
      <c r="F44" s="32">
        <v>0</v>
      </c>
      <c r="G44" s="92">
        <f t="shared" si="5"/>
        <v>0</v>
      </c>
    </row>
    <row r="45" spans="2:7" s="9" customFormat="1" ht="37.5" customHeight="1">
      <c r="B45" s="90">
        <v>4.03</v>
      </c>
      <c r="C45" s="34" t="s">
        <v>56</v>
      </c>
      <c r="D45" s="35" t="s">
        <v>17</v>
      </c>
      <c r="E45" s="22">
        <v>1</v>
      </c>
      <c r="F45" s="32">
        <v>0</v>
      </c>
      <c r="G45" s="92">
        <f t="shared" si="5"/>
        <v>0</v>
      </c>
    </row>
    <row r="46" spans="2:7" s="9" customFormat="1" ht="26.25" customHeight="1">
      <c r="B46" s="90">
        <v>4.04</v>
      </c>
      <c r="C46" s="34" t="s">
        <v>57</v>
      </c>
      <c r="D46" s="35" t="s">
        <v>17</v>
      </c>
      <c r="E46" s="22">
        <v>1</v>
      </c>
      <c r="F46" s="32">
        <v>0</v>
      </c>
      <c r="G46" s="92">
        <f t="shared" si="5"/>
        <v>0</v>
      </c>
    </row>
    <row r="47" spans="2:7" s="9" customFormat="1" ht="26.25" customHeight="1">
      <c r="B47" s="90">
        <v>4.05</v>
      </c>
      <c r="C47" s="34" t="s">
        <v>58</v>
      </c>
      <c r="D47" s="35" t="s">
        <v>17</v>
      </c>
      <c r="E47" s="22">
        <v>1</v>
      </c>
      <c r="F47" s="32">
        <v>0</v>
      </c>
      <c r="G47" s="92">
        <f t="shared" si="5"/>
        <v>0</v>
      </c>
    </row>
    <row r="48" spans="2:7" s="9" customFormat="1" ht="26.25" customHeight="1">
      <c r="B48" s="90">
        <v>4.0599999999999996</v>
      </c>
      <c r="C48" s="36" t="s">
        <v>59</v>
      </c>
      <c r="D48" s="35" t="s">
        <v>17</v>
      </c>
      <c r="E48" s="22">
        <v>1</v>
      </c>
      <c r="F48" s="32">
        <v>0</v>
      </c>
      <c r="G48" s="92">
        <f t="shared" si="5"/>
        <v>0</v>
      </c>
    </row>
    <row r="49" spans="2:7" s="9" customFormat="1" ht="26.25" customHeight="1">
      <c r="B49" s="90">
        <v>4.07</v>
      </c>
      <c r="C49" s="34" t="s">
        <v>60</v>
      </c>
      <c r="D49" s="35" t="s">
        <v>17</v>
      </c>
      <c r="E49" s="22">
        <v>1</v>
      </c>
      <c r="F49" s="32">
        <v>0</v>
      </c>
      <c r="G49" s="92">
        <f t="shared" si="5"/>
        <v>0</v>
      </c>
    </row>
    <row r="50" spans="2:7" s="9" customFormat="1" ht="40.5" customHeight="1">
      <c r="B50" s="90">
        <v>4.08</v>
      </c>
      <c r="C50" s="34" t="s">
        <v>61</v>
      </c>
      <c r="D50" s="35" t="s">
        <v>17</v>
      </c>
      <c r="E50" s="22">
        <v>1</v>
      </c>
      <c r="F50" s="32">
        <v>0</v>
      </c>
      <c r="G50" s="92">
        <f t="shared" si="5"/>
        <v>0</v>
      </c>
    </row>
    <row r="51" spans="2:7" s="9" customFormat="1" ht="26.25" customHeight="1">
      <c r="B51" s="90">
        <v>4.09</v>
      </c>
      <c r="C51" s="34" t="s">
        <v>62</v>
      </c>
      <c r="D51" s="35" t="s">
        <v>3</v>
      </c>
      <c r="E51" s="22">
        <v>1</v>
      </c>
      <c r="F51" s="32">
        <v>0</v>
      </c>
      <c r="G51" s="92">
        <f t="shared" si="5"/>
        <v>0</v>
      </c>
    </row>
    <row r="52" spans="2:7" s="9" customFormat="1" ht="79.5" customHeight="1">
      <c r="B52" s="90">
        <v>4.0999999999999996</v>
      </c>
      <c r="C52" s="34" t="s">
        <v>63</v>
      </c>
      <c r="D52" s="35" t="s">
        <v>3</v>
      </c>
      <c r="E52" s="22">
        <v>1</v>
      </c>
      <c r="F52" s="32">
        <v>0</v>
      </c>
      <c r="G52" s="92">
        <f t="shared" si="5"/>
        <v>0</v>
      </c>
    </row>
    <row r="53" spans="2:7" s="9" customFormat="1" ht="26.25" customHeight="1">
      <c r="B53" s="26"/>
      <c r="C53" s="38" t="s">
        <v>64</v>
      </c>
      <c r="D53" s="38"/>
      <c r="E53" s="38"/>
      <c r="F53" s="38"/>
      <c r="G53" s="84">
        <f>SUM(G43:G52)</f>
        <v>0</v>
      </c>
    </row>
    <row r="54" spans="2:7" s="9" customFormat="1" ht="26.25" customHeight="1">
      <c r="B54" s="13">
        <v>5</v>
      </c>
      <c r="C54" s="14" t="s">
        <v>66</v>
      </c>
      <c r="D54" s="15"/>
      <c r="E54" s="16"/>
      <c r="F54" s="17"/>
      <c r="G54" s="30"/>
    </row>
    <row r="55" spans="2:7" s="9" customFormat="1" ht="26.25" customHeight="1">
      <c r="B55" s="90">
        <v>5.01</v>
      </c>
      <c r="C55" s="34" t="s">
        <v>68</v>
      </c>
      <c r="D55" s="35" t="s">
        <v>17</v>
      </c>
      <c r="E55" s="74">
        <v>1</v>
      </c>
      <c r="F55" s="32">
        <v>0</v>
      </c>
      <c r="G55" s="92">
        <f t="shared" ref="G55:G61" si="6">F55*1.19</f>
        <v>0</v>
      </c>
    </row>
    <row r="56" spans="2:7" s="9" customFormat="1" ht="26.25" customHeight="1">
      <c r="B56" s="90">
        <v>5.0199999999999996</v>
      </c>
      <c r="C56" s="34" t="s">
        <v>69</v>
      </c>
      <c r="D56" s="35" t="s">
        <v>17</v>
      </c>
      <c r="E56" s="74">
        <v>1</v>
      </c>
      <c r="F56" s="32">
        <v>0</v>
      </c>
      <c r="G56" s="92">
        <f t="shared" si="6"/>
        <v>0</v>
      </c>
    </row>
    <row r="57" spans="2:7" s="9" customFormat="1" ht="26.25" customHeight="1">
      <c r="B57" s="90">
        <v>5.03</v>
      </c>
      <c r="C57" s="34" t="s">
        <v>70</v>
      </c>
      <c r="D57" s="35" t="s">
        <v>17</v>
      </c>
      <c r="E57" s="74">
        <v>1</v>
      </c>
      <c r="F57" s="32">
        <v>0</v>
      </c>
      <c r="G57" s="92">
        <f t="shared" si="6"/>
        <v>0</v>
      </c>
    </row>
    <row r="58" spans="2:7" s="9" customFormat="1" ht="26.25" customHeight="1">
      <c r="B58" s="90">
        <v>5.04</v>
      </c>
      <c r="C58" s="34" t="s">
        <v>71</v>
      </c>
      <c r="D58" s="35" t="s">
        <v>4</v>
      </c>
      <c r="E58" s="74">
        <v>1</v>
      </c>
      <c r="F58" s="32">
        <v>0</v>
      </c>
      <c r="G58" s="92">
        <f t="shared" si="6"/>
        <v>0</v>
      </c>
    </row>
    <row r="59" spans="2:7" s="9" customFormat="1" ht="26.25" customHeight="1">
      <c r="B59" s="90">
        <v>5.05</v>
      </c>
      <c r="C59" s="34" t="s">
        <v>72</v>
      </c>
      <c r="D59" s="35" t="s">
        <v>4</v>
      </c>
      <c r="E59" s="74">
        <v>1</v>
      </c>
      <c r="F59" s="32">
        <v>0</v>
      </c>
      <c r="G59" s="92">
        <f t="shared" si="6"/>
        <v>0</v>
      </c>
    </row>
    <row r="60" spans="2:7" s="9" customFormat="1" ht="26.25" customHeight="1">
      <c r="B60" s="90">
        <v>5.0599999999999996</v>
      </c>
      <c r="C60" s="34" t="s">
        <v>73</v>
      </c>
      <c r="D60" s="35" t="s">
        <v>3</v>
      </c>
      <c r="E60" s="74">
        <v>1</v>
      </c>
      <c r="F60" s="32">
        <v>0</v>
      </c>
      <c r="G60" s="92">
        <f t="shared" si="6"/>
        <v>0</v>
      </c>
    </row>
    <row r="61" spans="2:7" s="9" customFormat="1" ht="26.25" customHeight="1">
      <c r="B61" s="90">
        <v>5.07</v>
      </c>
      <c r="C61" s="34" t="s">
        <v>74</v>
      </c>
      <c r="D61" s="35" t="s">
        <v>4</v>
      </c>
      <c r="E61" s="74">
        <v>1</v>
      </c>
      <c r="F61" s="32">
        <v>0</v>
      </c>
      <c r="G61" s="92">
        <f t="shared" si="6"/>
        <v>0</v>
      </c>
    </row>
    <row r="62" spans="2:7" s="9" customFormat="1" ht="26.25" customHeight="1">
      <c r="B62" s="26"/>
      <c r="C62" s="38" t="s">
        <v>67</v>
      </c>
      <c r="D62" s="38"/>
      <c r="E62" s="38"/>
      <c r="F62" s="38"/>
      <c r="G62" s="84">
        <f>SUM(G55:G61)</f>
        <v>0</v>
      </c>
    </row>
    <row r="63" spans="2:7" s="9" customFormat="1" ht="26.25" customHeight="1">
      <c r="B63" s="13">
        <v>6</v>
      </c>
      <c r="C63" s="14" t="s">
        <v>75</v>
      </c>
      <c r="D63" s="15"/>
      <c r="E63" s="16"/>
      <c r="F63" s="29"/>
      <c r="G63" s="30"/>
    </row>
    <row r="64" spans="2:7" s="9" customFormat="1" ht="26.25" customHeight="1">
      <c r="B64" s="90">
        <v>6.01</v>
      </c>
      <c r="C64" s="34" t="s">
        <v>76</v>
      </c>
      <c r="D64" s="35" t="s">
        <v>4</v>
      </c>
      <c r="E64" s="74">
        <v>1</v>
      </c>
      <c r="F64" s="32">
        <v>0</v>
      </c>
      <c r="G64" s="92">
        <f t="shared" ref="G64:G73" si="7">F64*1.19</f>
        <v>0</v>
      </c>
    </row>
    <row r="65" spans="2:7" s="9" customFormat="1" ht="26.25" customHeight="1">
      <c r="B65" s="90">
        <v>6.02</v>
      </c>
      <c r="C65" s="34" t="s">
        <v>77</v>
      </c>
      <c r="D65" s="35" t="s">
        <v>4</v>
      </c>
      <c r="E65" s="74">
        <v>1</v>
      </c>
      <c r="F65" s="32">
        <v>0</v>
      </c>
      <c r="G65" s="92">
        <f t="shared" si="7"/>
        <v>0</v>
      </c>
    </row>
    <row r="66" spans="2:7" s="9" customFormat="1" ht="43.5" customHeight="1">
      <c r="B66" s="90">
        <v>6.03</v>
      </c>
      <c r="C66" s="34" t="s">
        <v>78</v>
      </c>
      <c r="D66" s="35" t="s">
        <v>32</v>
      </c>
      <c r="E66" s="74">
        <v>1</v>
      </c>
      <c r="F66" s="32">
        <v>0</v>
      </c>
      <c r="G66" s="92">
        <f t="shared" si="7"/>
        <v>0</v>
      </c>
    </row>
    <row r="67" spans="2:7" s="9" customFormat="1" ht="45.75" customHeight="1">
      <c r="B67" s="90">
        <v>6.04</v>
      </c>
      <c r="C67" s="36" t="s">
        <v>79</v>
      </c>
      <c r="D67" s="35" t="s">
        <v>86</v>
      </c>
      <c r="E67" s="74">
        <v>1</v>
      </c>
      <c r="F67" s="32">
        <v>0</v>
      </c>
      <c r="G67" s="92">
        <f t="shared" si="7"/>
        <v>0</v>
      </c>
    </row>
    <row r="68" spans="2:7" s="9" customFormat="1" ht="26.25" customHeight="1">
      <c r="B68" s="90">
        <v>6.05</v>
      </c>
      <c r="C68" s="34" t="s">
        <v>80</v>
      </c>
      <c r="D68" s="35" t="s">
        <v>32</v>
      </c>
      <c r="E68" s="74">
        <v>1</v>
      </c>
      <c r="F68" s="32">
        <v>0</v>
      </c>
      <c r="G68" s="92">
        <f t="shared" si="7"/>
        <v>0</v>
      </c>
    </row>
    <row r="69" spans="2:7" s="9" customFormat="1" ht="42.75" customHeight="1">
      <c r="B69" s="90">
        <v>6.06</v>
      </c>
      <c r="C69" s="34" t="s">
        <v>81</v>
      </c>
      <c r="D69" s="35" t="s">
        <v>32</v>
      </c>
      <c r="E69" s="74">
        <v>1</v>
      </c>
      <c r="F69" s="32">
        <v>0</v>
      </c>
      <c r="G69" s="92">
        <f t="shared" si="7"/>
        <v>0</v>
      </c>
    </row>
    <row r="70" spans="2:7" s="9" customFormat="1" ht="38.25" customHeight="1">
      <c r="B70" s="90">
        <v>6.07</v>
      </c>
      <c r="C70" s="34" t="s">
        <v>82</v>
      </c>
      <c r="D70" s="35" t="s">
        <v>32</v>
      </c>
      <c r="E70" s="74">
        <v>1</v>
      </c>
      <c r="F70" s="32">
        <v>0</v>
      </c>
      <c r="G70" s="92">
        <f t="shared" si="7"/>
        <v>0</v>
      </c>
    </row>
    <row r="71" spans="2:7" s="9" customFormat="1" ht="26.25" customHeight="1">
      <c r="B71" s="90">
        <v>6.08</v>
      </c>
      <c r="C71" s="34" t="s">
        <v>83</v>
      </c>
      <c r="D71" s="35" t="s">
        <v>32</v>
      </c>
      <c r="E71" s="74">
        <v>1</v>
      </c>
      <c r="F71" s="32">
        <v>0</v>
      </c>
      <c r="G71" s="92">
        <f t="shared" si="7"/>
        <v>0</v>
      </c>
    </row>
    <row r="72" spans="2:7" s="9" customFormat="1" ht="45" customHeight="1">
      <c r="B72" s="90">
        <v>6.09</v>
      </c>
      <c r="C72" s="34" t="s">
        <v>84</v>
      </c>
      <c r="D72" s="35" t="s">
        <v>32</v>
      </c>
      <c r="E72" s="74">
        <v>1</v>
      </c>
      <c r="F72" s="32">
        <v>0</v>
      </c>
      <c r="G72" s="92">
        <f t="shared" si="7"/>
        <v>0</v>
      </c>
    </row>
    <row r="73" spans="2:7" s="9" customFormat="1" ht="26.25" customHeight="1">
      <c r="B73" s="90">
        <v>6.1</v>
      </c>
      <c r="C73" s="34" t="s">
        <v>85</v>
      </c>
      <c r="D73" s="35" t="s">
        <v>4</v>
      </c>
      <c r="E73" s="74">
        <v>1</v>
      </c>
      <c r="F73" s="32">
        <v>0</v>
      </c>
      <c r="G73" s="92">
        <f t="shared" si="7"/>
        <v>0</v>
      </c>
    </row>
    <row r="74" spans="2:7" s="9" customFormat="1" ht="26.25" customHeight="1">
      <c r="B74" s="26"/>
      <c r="C74" s="38" t="s">
        <v>87</v>
      </c>
      <c r="D74" s="38"/>
      <c r="E74" s="38"/>
      <c r="F74" s="38"/>
      <c r="G74" s="84">
        <f>SUM(G64:G73)</f>
        <v>0</v>
      </c>
    </row>
    <row r="75" spans="2:7" s="9" customFormat="1" ht="26.25" customHeight="1">
      <c r="B75" s="13">
        <v>7</v>
      </c>
      <c r="C75" s="14" t="s">
        <v>88</v>
      </c>
      <c r="D75" s="14"/>
      <c r="E75" s="24"/>
      <c r="F75" s="25"/>
      <c r="G75" s="30"/>
    </row>
    <row r="76" spans="2:7" s="9" customFormat="1" ht="26.25" customHeight="1">
      <c r="B76" s="90">
        <v>7.01</v>
      </c>
      <c r="C76" s="34" t="s">
        <v>89</v>
      </c>
      <c r="D76" s="35" t="s">
        <v>32</v>
      </c>
      <c r="E76" s="74">
        <v>1</v>
      </c>
      <c r="F76" s="112">
        <v>0</v>
      </c>
      <c r="G76" s="92">
        <f t="shared" ref="G76:G79" si="8">F76*1.19</f>
        <v>0</v>
      </c>
    </row>
    <row r="77" spans="2:7" s="9" customFormat="1" ht="26.25" customHeight="1">
      <c r="B77" s="90">
        <v>7.02</v>
      </c>
      <c r="C77" s="34" t="s">
        <v>90</v>
      </c>
      <c r="D77" s="35" t="s">
        <v>32</v>
      </c>
      <c r="E77" s="74">
        <v>1</v>
      </c>
      <c r="F77" s="112">
        <v>0</v>
      </c>
      <c r="G77" s="92">
        <f t="shared" si="8"/>
        <v>0</v>
      </c>
    </row>
    <row r="78" spans="2:7" s="9" customFormat="1" ht="47.25" customHeight="1">
      <c r="B78" s="90">
        <v>7.03</v>
      </c>
      <c r="C78" s="34" t="s">
        <v>91</v>
      </c>
      <c r="D78" s="35" t="s">
        <v>32</v>
      </c>
      <c r="E78" s="74">
        <v>1</v>
      </c>
      <c r="F78" s="112">
        <v>0</v>
      </c>
      <c r="G78" s="92">
        <f t="shared" si="8"/>
        <v>0</v>
      </c>
    </row>
    <row r="79" spans="2:7" s="9" customFormat="1" ht="26.25" customHeight="1">
      <c r="B79" s="90">
        <v>7.04</v>
      </c>
      <c r="C79" s="34" t="s">
        <v>92</v>
      </c>
      <c r="D79" s="35" t="s">
        <v>32</v>
      </c>
      <c r="E79" s="74">
        <v>1</v>
      </c>
      <c r="F79" s="112">
        <v>0</v>
      </c>
      <c r="G79" s="92">
        <f t="shared" si="8"/>
        <v>0</v>
      </c>
    </row>
    <row r="80" spans="2:7" s="9" customFormat="1" ht="26.25" customHeight="1">
      <c r="B80" s="26"/>
      <c r="C80" s="38" t="s">
        <v>93</v>
      </c>
      <c r="D80" s="38"/>
      <c r="E80" s="38"/>
      <c r="F80" s="38"/>
      <c r="G80" s="84">
        <f>SUM(G75:G79)</f>
        <v>0</v>
      </c>
    </row>
    <row r="81" spans="2:7" s="9" customFormat="1" ht="26.25" customHeight="1">
      <c r="B81" s="13">
        <v>8</v>
      </c>
      <c r="C81" s="14" t="s">
        <v>16</v>
      </c>
      <c r="D81" s="14"/>
      <c r="E81" s="23"/>
      <c r="F81" s="17"/>
      <c r="G81" s="30"/>
    </row>
    <row r="82" spans="2:7" s="9" customFormat="1" ht="44.25" customHeight="1">
      <c r="B82" s="90">
        <v>8.01</v>
      </c>
      <c r="C82" s="34" t="s">
        <v>95</v>
      </c>
      <c r="D82" s="35" t="s">
        <v>4</v>
      </c>
      <c r="E82" s="74">
        <v>1</v>
      </c>
      <c r="F82" s="112">
        <v>0</v>
      </c>
      <c r="G82" s="92">
        <f t="shared" ref="G82:G92" si="9">F82*1.19</f>
        <v>0</v>
      </c>
    </row>
    <row r="83" spans="2:7" s="9" customFormat="1" ht="43.5" customHeight="1">
      <c r="B83" s="90">
        <v>8.02</v>
      </c>
      <c r="C83" s="34" t="s">
        <v>96</v>
      </c>
      <c r="D83" s="35" t="s">
        <v>3</v>
      </c>
      <c r="E83" s="74">
        <v>1</v>
      </c>
      <c r="F83" s="112">
        <v>0</v>
      </c>
      <c r="G83" s="92">
        <f t="shared" si="9"/>
        <v>0</v>
      </c>
    </row>
    <row r="84" spans="2:7" s="9" customFormat="1" ht="28.5" customHeight="1">
      <c r="B84" s="90">
        <v>8.0299999999999994</v>
      </c>
      <c r="C84" s="34" t="s">
        <v>97</v>
      </c>
      <c r="D84" s="35" t="s">
        <v>3</v>
      </c>
      <c r="E84" s="74">
        <v>1</v>
      </c>
      <c r="F84" s="112">
        <v>0</v>
      </c>
      <c r="G84" s="92">
        <f t="shared" si="9"/>
        <v>0</v>
      </c>
    </row>
    <row r="85" spans="2:7" s="9" customFormat="1" ht="26.25" customHeight="1">
      <c r="B85" s="90">
        <v>8.0399999999999991</v>
      </c>
      <c r="C85" s="34" t="s">
        <v>98</v>
      </c>
      <c r="D85" s="35" t="s">
        <v>17</v>
      </c>
      <c r="E85" s="74">
        <v>1</v>
      </c>
      <c r="F85" s="112">
        <v>0</v>
      </c>
      <c r="G85" s="92">
        <f t="shared" si="9"/>
        <v>0</v>
      </c>
    </row>
    <row r="86" spans="2:7" s="9" customFormat="1" ht="29.25" customHeight="1">
      <c r="B86" s="90">
        <v>8.0500000000000007</v>
      </c>
      <c r="C86" s="34" t="s">
        <v>99</v>
      </c>
      <c r="D86" s="35" t="s">
        <v>32</v>
      </c>
      <c r="E86" s="74">
        <v>1</v>
      </c>
      <c r="F86" s="112">
        <v>0</v>
      </c>
      <c r="G86" s="92">
        <f t="shared" si="9"/>
        <v>0</v>
      </c>
    </row>
    <row r="87" spans="2:7" s="9" customFormat="1" ht="54" customHeight="1">
      <c r="B87" s="90">
        <v>8.06</v>
      </c>
      <c r="C87" s="34" t="s">
        <v>100</v>
      </c>
      <c r="D87" s="35" t="s">
        <v>3</v>
      </c>
      <c r="E87" s="74">
        <v>1</v>
      </c>
      <c r="F87" s="112">
        <v>0</v>
      </c>
      <c r="G87" s="92">
        <f t="shared" si="9"/>
        <v>0</v>
      </c>
    </row>
    <row r="88" spans="2:7" s="9" customFormat="1" ht="30.75" customHeight="1">
      <c r="B88" s="90">
        <v>8.07</v>
      </c>
      <c r="C88" s="34" t="s">
        <v>101</v>
      </c>
      <c r="D88" s="35" t="s">
        <v>4</v>
      </c>
      <c r="E88" s="74">
        <v>1</v>
      </c>
      <c r="F88" s="112">
        <v>0</v>
      </c>
      <c r="G88" s="92">
        <f t="shared" si="9"/>
        <v>0</v>
      </c>
    </row>
    <row r="89" spans="2:7" s="9" customFormat="1" ht="26.25" customHeight="1">
      <c r="B89" s="90">
        <v>8.08</v>
      </c>
      <c r="C89" s="34" t="s">
        <v>102</v>
      </c>
      <c r="D89" s="35" t="s">
        <v>3</v>
      </c>
      <c r="E89" s="74">
        <v>1</v>
      </c>
      <c r="F89" s="112">
        <v>0</v>
      </c>
      <c r="G89" s="92">
        <f t="shared" si="9"/>
        <v>0</v>
      </c>
    </row>
    <row r="90" spans="2:7" s="9" customFormat="1" ht="26.25" customHeight="1">
      <c r="B90" s="90">
        <v>8.09</v>
      </c>
      <c r="C90" s="75" t="s">
        <v>103</v>
      </c>
      <c r="D90" s="35" t="s">
        <v>3</v>
      </c>
      <c r="E90" s="74">
        <v>1</v>
      </c>
      <c r="F90" s="112">
        <v>0</v>
      </c>
      <c r="G90" s="92">
        <f t="shared" si="9"/>
        <v>0</v>
      </c>
    </row>
    <row r="91" spans="2:7" s="9" customFormat="1" ht="26.25" customHeight="1">
      <c r="B91" s="90">
        <v>8.1</v>
      </c>
      <c r="C91" s="34" t="s">
        <v>104</v>
      </c>
      <c r="D91" s="35" t="s">
        <v>4</v>
      </c>
      <c r="E91" s="74">
        <v>1</v>
      </c>
      <c r="F91" s="112">
        <v>0</v>
      </c>
      <c r="G91" s="92">
        <f t="shared" si="9"/>
        <v>0</v>
      </c>
    </row>
    <row r="92" spans="2:7" s="9" customFormat="1" ht="26.25" customHeight="1">
      <c r="B92" s="90">
        <v>8.11</v>
      </c>
      <c r="C92" s="34" t="s">
        <v>105</v>
      </c>
      <c r="D92" s="35" t="s">
        <v>3</v>
      </c>
      <c r="E92" s="74">
        <v>1</v>
      </c>
      <c r="F92" s="112">
        <v>0</v>
      </c>
      <c r="G92" s="92">
        <f t="shared" si="9"/>
        <v>0</v>
      </c>
    </row>
    <row r="93" spans="2:7" s="9" customFormat="1" ht="26.25" customHeight="1">
      <c r="B93" s="26"/>
      <c r="C93" s="38" t="s">
        <v>94</v>
      </c>
      <c r="D93" s="38"/>
      <c r="E93" s="38"/>
      <c r="F93" s="38"/>
      <c r="G93" s="84">
        <f>SUM(G88:G92)</f>
        <v>0</v>
      </c>
    </row>
    <row r="94" spans="2:7" s="9" customFormat="1" ht="26.25" customHeight="1">
      <c r="B94" s="13">
        <v>9</v>
      </c>
      <c r="C94" s="14" t="s">
        <v>106</v>
      </c>
      <c r="D94" s="14"/>
      <c r="E94" s="23"/>
      <c r="F94" s="17"/>
      <c r="G94" s="30"/>
    </row>
    <row r="95" spans="2:7" s="9" customFormat="1" ht="26.25" customHeight="1">
      <c r="B95" s="91">
        <v>9.01</v>
      </c>
      <c r="C95" s="34" t="s">
        <v>107</v>
      </c>
      <c r="D95" s="35" t="s">
        <v>4</v>
      </c>
      <c r="E95" s="74">
        <v>1</v>
      </c>
      <c r="F95" s="112">
        <v>0</v>
      </c>
      <c r="G95" s="92">
        <f t="shared" ref="G95:G108" si="10">F95*1.19</f>
        <v>0</v>
      </c>
    </row>
    <row r="96" spans="2:7" s="9" customFormat="1" ht="26.25" customHeight="1">
      <c r="B96" s="90">
        <v>9.02</v>
      </c>
      <c r="C96" s="34" t="s">
        <v>108</v>
      </c>
      <c r="D96" s="35" t="s">
        <v>32</v>
      </c>
      <c r="E96" s="74">
        <v>1</v>
      </c>
      <c r="F96" s="112">
        <v>0</v>
      </c>
      <c r="G96" s="92">
        <f t="shared" si="10"/>
        <v>0</v>
      </c>
    </row>
    <row r="97" spans="2:7" s="9" customFormat="1" ht="26.25" customHeight="1">
      <c r="B97" s="90">
        <v>9.0299999999999994</v>
      </c>
      <c r="C97" s="34" t="s">
        <v>109</v>
      </c>
      <c r="D97" s="35" t="s">
        <v>32</v>
      </c>
      <c r="E97" s="74">
        <v>1</v>
      </c>
      <c r="F97" s="112">
        <v>0</v>
      </c>
      <c r="G97" s="92">
        <f t="shared" si="10"/>
        <v>0</v>
      </c>
    </row>
    <row r="98" spans="2:7" s="9" customFormat="1" ht="26.25" customHeight="1">
      <c r="B98" s="90">
        <v>9.0399999999999991</v>
      </c>
      <c r="C98" s="34" t="s">
        <v>110</v>
      </c>
      <c r="D98" s="35" t="s">
        <v>32</v>
      </c>
      <c r="E98" s="74"/>
      <c r="F98" s="112">
        <v>0</v>
      </c>
      <c r="G98" s="92">
        <f t="shared" si="10"/>
        <v>0</v>
      </c>
    </row>
    <row r="99" spans="2:7" s="9" customFormat="1" ht="26.25" customHeight="1">
      <c r="B99" s="90">
        <v>9.0500000000000007</v>
      </c>
      <c r="C99" s="34" t="s">
        <v>111</v>
      </c>
      <c r="D99" s="35" t="s">
        <v>32</v>
      </c>
      <c r="E99" s="74">
        <v>1</v>
      </c>
      <c r="F99" s="112">
        <v>0</v>
      </c>
      <c r="G99" s="92">
        <f t="shared" si="10"/>
        <v>0</v>
      </c>
    </row>
    <row r="100" spans="2:7" s="9" customFormat="1" ht="26.25" customHeight="1">
      <c r="B100" s="90">
        <v>9.06</v>
      </c>
      <c r="C100" s="34" t="s">
        <v>112</v>
      </c>
      <c r="D100" s="35" t="s">
        <v>3</v>
      </c>
      <c r="E100" s="74">
        <v>1</v>
      </c>
      <c r="F100" s="112">
        <v>0</v>
      </c>
      <c r="G100" s="92">
        <f t="shared" si="10"/>
        <v>0</v>
      </c>
    </row>
    <row r="101" spans="2:7" s="9" customFormat="1" ht="26.25" customHeight="1">
      <c r="B101" s="90">
        <v>9.07</v>
      </c>
      <c r="C101" s="34" t="s">
        <v>113</v>
      </c>
      <c r="D101" s="35" t="s">
        <v>32</v>
      </c>
      <c r="E101" s="74">
        <v>1</v>
      </c>
      <c r="F101" s="112">
        <v>0</v>
      </c>
      <c r="G101" s="92">
        <f t="shared" si="10"/>
        <v>0</v>
      </c>
    </row>
    <row r="102" spans="2:7" s="9" customFormat="1" ht="26.25" customHeight="1">
      <c r="B102" s="90">
        <v>9.08</v>
      </c>
      <c r="C102" s="34" t="s">
        <v>114</v>
      </c>
      <c r="D102" s="35" t="s">
        <v>3</v>
      </c>
      <c r="E102" s="74">
        <v>1</v>
      </c>
      <c r="F102" s="112">
        <v>0</v>
      </c>
      <c r="G102" s="92">
        <f t="shared" si="10"/>
        <v>0</v>
      </c>
    </row>
    <row r="103" spans="2:7" s="9" customFormat="1" ht="26.25" customHeight="1">
      <c r="B103" s="90">
        <v>9.09</v>
      </c>
      <c r="C103" s="34" t="s">
        <v>115</v>
      </c>
      <c r="D103" s="35" t="s">
        <v>32</v>
      </c>
      <c r="E103" s="74">
        <v>1</v>
      </c>
      <c r="F103" s="112">
        <v>0</v>
      </c>
      <c r="G103" s="92">
        <f t="shared" si="10"/>
        <v>0</v>
      </c>
    </row>
    <row r="104" spans="2:7" s="9" customFormat="1" ht="26.25" customHeight="1">
      <c r="B104" s="90">
        <v>9.1</v>
      </c>
      <c r="C104" s="34" t="s">
        <v>116</v>
      </c>
      <c r="D104" s="35" t="s">
        <v>3</v>
      </c>
      <c r="E104" s="74">
        <v>1</v>
      </c>
      <c r="F104" s="112">
        <v>0</v>
      </c>
      <c r="G104" s="92">
        <f t="shared" si="10"/>
        <v>0</v>
      </c>
    </row>
    <row r="105" spans="2:7" s="9" customFormat="1" ht="26.25" customHeight="1">
      <c r="B105" s="90">
        <v>9.11</v>
      </c>
      <c r="C105" s="34" t="s">
        <v>117</v>
      </c>
      <c r="D105" s="35" t="s">
        <v>32</v>
      </c>
      <c r="E105" s="74">
        <v>1</v>
      </c>
      <c r="F105" s="112">
        <v>0</v>
      </c>
      <c r="G105" s="92">
        <f t="shared" si="10"/>
        <v>0</v>
      </c>
    </row>
    <row r="106" spans="2:7" s="9" customFormat="1" ht="43.5" customHeight="1">
      <c r="B106" s="90">
        <v>9.1199999999999992</v>
      </c>
      <c r="C106" s="34" t="s">
        <v>118</v>
      </c>
      <c r="D106" s="35" t="s">
        <v>32</v>
      </c>
      <c r="E106" s="74">
        <v>1</v>
      </c>
      <c r="F106" s="112">
        <v>0</v>
      </c>
      <c r="G106" s="92">
        <f t="shared" si="10"/>
        <v>0</v>
      </c>
    </row>
    <row r="107" spans="2:7" s="9" customFormat="1" ht="26.25" customHeight="1">
      <c r="B107" s="90">
        <v>9.1300000000000008</v>
      </c>
      <c r="C107" s="34" t="s">
        <v>119</v>
      </c>
      <c r="D107" s="35" t="s">
        <v>32</v>
      </c>
      <c r="E107" s="74">
        <v>1</v>
      </c>
      <c r="F107" s="112">
        <v>0</v>
      </c>
      <c r="G107" s="92">
        <f t="shared" si="10"/>
        <v>0</v>
      </c>
    </row>
    <row r="108" spans="2:7" s="9" customFormat="1" ht="69" customHeight="1">
      <c r="B108" s="90">
        <v>9.14</v>
      </c>
      <c r="C108" s="34" t="s">
        <v>120</v>
      </c>
      <c r="D108" s="35" t="s">
        <v>3</v>
      </c>
      <c r="E108" s="74">
        <v>1</v>
      </c>
      <c r="F108" s="112">
        <v>0</v>
      </c>
      <c r="G108" s="92">
        <f t="shared" si="10"/>
        <v>0</v>
      </c>
    </row>
    <row r="109" spans="2:7" s="9" customFormat="1" ht="26.25" customHeight="1">
      <c r="B109" s="26"/>
      <c r="C109" s="38" t="s">
        <v>121</v>
      </c>
      <c r="D109" s="38"/>
      <c r="E109" s="38"/>
      <c r="F109" s="38"/>
      <c r="G109" s="84">
        <f>SUM(G95:G108)</f>
        <v>0</v>
      </c>
    </row>
    <row r="110" spans="2:7" s="9" customFormat="1" ht="26.25" customHeight="1">
      <c r="B110" s="13">
        <v>10</v>
      </c>
      <c r="C110" s="14" t="s">
        <v>126</v>
      </c>
      <c r="D110" s="14"/>
      <c r="E110" s="23"/>
      <c r="F110" s="17"/>
      <c r="G110" s="30"/>
    </row>
    <row r="111" spans="2:7" s="9" customFormat="1" ht="26.25" customHeight="1">
      <c r="B111" s="90">
        <v>10.01</v>
      </c>
      <c r="C111" s="34" t="s">
        <v>122</v>
      </c>
      <c r="D111" s="35" t="s">
        <v>32</v>
      </c>
      <c r="E111" s="74">
        <v>1</v>
      </c>
      <c r="F111" s="112">
        <v>0</v>
      </c>
      <c r="G111" s="92">
        <f t="shared" ref="G111:G114" si="11">F111*1.19</f>
        <v>0</v>
      </c>
    </row>
    <row r="112" spans="2:7" s="9" customFormat="1" ht="44.25" customHeight="1">
      <c r="B112" s="90">
        <v>10.02</v>
      </c>
      <c r="C112" s="34" t="s">
        <v>123</v>
      </c>
      <c r="D112" s="35" t="s">
        <v>4</v>
      </c>
      <c r="E112" s="74">
        <v>1</v>
      </c>
      <c r="F112" s="112">
        <v>0</v>
      </c>
      <c r="G112" s="92">
        <f t="shared" si="11"/>
        <v>0</v>
      </c>
    </row>
    <row r="113" spans="2:7" s="9" customFormat="1" ht="39" customHeight="1">
      <c r="B113" s="90">
        <v>10.029999999999999</v>
      </c>
      <c r="C113" s="34" t="s">
        <v>124</v>
      </c>
      <c r="D113" s="35" t="s">
        <v>32</v>
      </c>
      <c r="E113" s="74">
        <v>1</v>
      </c>
      <c r="F113" s="112">
        <v>0</v>
      </c>
      <c r="G113" s="92">
        <f t="shared" si="11"/>
        <v>0</v>
      </c>
    </row>
    <row r="114" spans="2:7" s="9" customFormat="1" ht="26.25" customHeight="1">
      <c r="B114" s="90">
        <v>10.039999999999999</v>
      </c>
      <c r="C114" s="34" t="s">
        <v>125</v>
      </c>
      <c r="D114" s="35" t="s">
        <v>32</v>
      </c>
      <c r="E114" s="74">
        <v>1</v>
      </c>
      <c r="F114" s="112">
        <v>0</v>
      </c>
      <c r="G114" s="92">
        <f t="shared" si="11"/>
        <v>0</v>
      </c>
    </row>
    <row r="115" spans="2:7" s="9" customFormat="1" ht="26.25" customHeight="1">
      <c r="B115" s="26"/>
      <c r="C115" s="38" t="s">
        <v>127</v>
      </c>
      <c r="D115" s="38"/>
      <c r="E115" s="38"/>
      <c r="F115" s="38"/>
      <c r="G115" s="84">
        <f>SUM(G110:G114)</f>
        <v>0</v>
      </c>
    </row>
    <row r="116" spans="2:7" s="9" customFormat="1" ht="26.25" customHeight="1">
      <c r="B116" s="13">
        <v>11</v>
      </c>
      <c r="C116" s="14" t="s">
        <v>131</v>
      </c>
      <c r="D116" s="14"/>
      <c r="E116" s="23"/>
      <c r="F116" s="17"/>
      <c r="G116" s="30"/>
    </row>
    <row r="117" spans="2:7" s="9" customFormat="1" ht="26.25" customHeight="1">
      <c r="B117" s="90">
        <v>11.01</v>
      </c>
      <c r="C117" s="34" t="s">
        <v>128</v>
      </c>
      <c r="D117" s="35" t="s">
        <v>3</v>
      </c>
      <c r="E117" s="74">
        <v>1</v>
      </c>
      <c r="F117" s="112">
        <v>0</v>
      </c>
      <c r="G117" s="92">
        <f t="shared" ref="G117:G119" si="12">F117*1.19</f>
        <v>0</v>
      </c>
    </row>
    <row r="118" spans="2:7" s="9" customFormat="1" ht="26.25" customHeight="1">
      <c r="B118" s="90">
        <v>11.02</v>
      </c>
      <c r="C118" s="34" t="s">
        <v>129</v>
      </c>
      <c r="D118" s="35" t="s">
        <v>3</v>
      </c>
      <c r="E118" s="74">
        <v>1</v>
      </c>
      <c r="F118" s="112">
        <v>0</v>
      </c>
      <c r="G118" s="92">
        <f t="shared" si="12"/>
        <v>0</v>
      </c>
    </row>
    <row r="119" spans="2:7" s="9" customFormat="1" ht="26.25" customHeight="1">
      <c r="B119" s="90">
        <v>11.03</v>
      </c>
      <c r="C119" s="34" t="s">
        <v>130</v>
      </c>
      <c r="D119" s="35" t="s">
        <v>32</v>
      </c>
      <c r="E119" s="74">
        <v>1</v>
      </c>
      <c r="F119" s="112">
        <v>0</v>
      </c>
      <c r="G119" s="92">
        <f t="shared" si="12"/>
        <v>0</v>
      </c>
    </row>
    <row r="120" spans="2:7" s="9" customFormat="1" ht="26.25" customHeight="1">
      <c r="B120" s="26"/>
      <c r="C120" s="38" t="s">
        <v>132</v>
      </c>
      <c r="D120" s="38"/>
      <c r="E120" s="38"/>
      <c r="F120" s="38"/>
      <c r="G120" s="84">
        <f>SUM(G115:G119)</f>
        <v>0</v>
      </c>
    </row>
    <row r="121" spans="2:7" s="9" customFormat="1" ht="26.25" customHeight="1">
      <c r="B121" s="13">
        <v>12</v>
      </c>
      <c r="C121" s="14" t="s">
        <v>136</v>
      </c>
      <c r="D121" s="14"/>
      <c r="E121" s="23"/>
      <c r="F121" s="17"/>
      <c r="G121" s="30"/>
    </row>
    <row r="122" spans="2:7" s="9" customFormat="1" ht="26.25" customHeight="1">
      <c r="B122" s="90">
        <v>12.01</v>
      </c>
      <c r="C122" s="34" t="s">
        <v>133</v>
      </c>
      <c r="D122" s="35" t="s">
        <v>32</v>
      </c>
      <c r="E122" s="74">
        <v>1</v>
      </c>
      <c r="F122" s="112">
        <v>0</v>
      </c>
      <c r="G122" s="92">
        <f t="shared" ref="G122:G124" si="13">F122*1.19</f>
        <v>0</v>
      </c>
    </row>
    <row r="123" spans="2:7" s="9" customFormat="1" ht="26.25" customHeight="1">
      <c r="B123" s="90">
        <v>12.03</v>
      </c>
      <c r="C123" s="34" t="s">
        <v>134</v>
      </c>
      <c r="D123" s="35" t="s">
        <v>32</v>
      </c>
      <c r="E123" s="74">
        <v>1</v>
      </c>
      <c r="F123" s="112">
        <v>0</v>
      </c>
      <c r="G123" s="92">
        <f t="shared" si="13"/>
        <v>0</v>
      </c>
    </row>
    <row r="124" spans="2:7" s="9" customFormat="1" ht="26.25" customHeight="1">
      <c r="B124" s="90">
        <v>12.04</v>
      </c>
      <c r="C124" s="34" t="s">
        <v>135</v>
      </c>
      <c r="D124" s="35" t="s">
        <v>32</v>
      </c>
      <c r="E124" s="74">
        <v>1</v>
      </c>
      <c r="F124" s="112">
        <v>0</v>
      </c>
      <c r="G124" s="92">
        <f t="shared" si="13"/>
        <v>0</v>
      </c>
    </row>
    <row r="125" spans="2:7" s="9" customFormat="1" ht="26.25" customHeight="1">
      <c r="B125" s="26"/>
      <c r="C125" s="38" t="s">
        <v>137</v>
      </c>
      <c r="D125" s="38"/>
      <c r="E125" s="38"/>
      <c r="F125" s="38"/>
      <c r="G125" s="84">
        <f>SUM(G120:G124)</f>
        <v>0</v>
      </c>
    </row>
    <row r="126" spans="2:7" s="9" customFormat="1" ht="26.25" customHeight="1">
      <c r="B126" s="13">
        <v>13</v>
      </c>
      <c r="C126" s="14" t="s">
        <v>147</v>
      </c>
      <c r="D126" s="14"/>
      <c r="E126" s="23"/>
      <c r="F126" s="17"/>
      <c r="G126" s="30"/>
    </row>
    <row r="127" spans="2:7" s="9" customFormat="1" ht="26.25" customHeight="1">
      <c r="B127" s="90">
        <v>13.01</v>
      </c>
      <c r="C127" s="34" t="s">
        <v>138</v>
      </c>
      <c r="D127" s="35" t="s">
        <v>32</v>
      </c>
      <c r="E127" s="74">
        <v>1</v>
      </c>
      <c r="F127" s="112">
        <v>0</v>
      </c>
      <c r="G127" s="92">
        <f t="shared" ref="G127:G135" si="14">F127*1.19</f>
        <v>0</v>
      </c>
    </row>
    <row r="128" spans="2:7" s="9" customFormat="1" ht="26.25" customHeight="1">
      <c r="B128" s="90">
        <v>13.02</v>
      </c>
      <c r="C128" s="34" t="s">
        <v>139</v>
      </c>
      <c r="D128" s="35" t="s">
        <v>32</v>
      </c>
      <c r="E128" s="74">
        <v>1</v>
      </c>
      <c r="F128" s="112">
        <v>0</v>
      </c>
      <c r="G128" s="92">
        <f t="shared" si="14"/>
        <v>0</v>
      </c>
    </row>
    <row r="129" spans="2:7" s="9" customFormat="1" ht="26.25" customHeight="1">
      <c r="B129" s="90">
        <v>13.03</v>
      </c>
      <c r="C129" s="34" t="s">
        <v>140</v>
      </c>
      <c r="D129" s="35" t="s">
        <v>32</v>
      </c>
      <c r="E129" s="74">
        <v>1</v>
      </c>
      <c r="F129" s="112">
        <v>0</v>
      </c>
      <c r="G129" s="92">
        <f t="shared" si="14"/>
        <v>0</v>
      </c>
    </row>
    <row r="130" spans="2:7" s="9" customFormat="1" ht="26.25" customHeight="1">
      <c r="B130" s="90">
        <v>13.04</v>
      </c>
      <c r="C130" s="34" t="s">
        <v>141</v>
      </c>
      <c r="D130" s="35" t="s">
        <v>32</v>
      </c>
      <c r="E130" s="74">
        <v>1</v>
      </c>
      <c r="F130" s="112">
        <v>0</v>
      </c>
      <c r="G130" s="92">
        <f t="shared" si="14"/>
        <v>0</v>
      </c>
    </row>
    <row r="131" spans="2:7" s="9" customFormat="1" ht="26.25" customHeight="1">
      <c r="B131" s="90">
        <v>13.05</v>
      </c>
      <c r="C131" s="34" t="s">
        <v>142</v>
      </c>
      <c r="D131" s="35" t="s">
        <v>32</v>
      </c>
      <c r="E131" s="74">
        <v>1</v>
      </c>
      <c r="F131" s="112">
        <v>0</v>
      </c>
      <c r="G131" s="92">
        <f t="shared" si="14"/>
        <v>0</v>
      </c>
    </row>
    <row r="132" spans="2:7" s="9" customFormat="1" ht="26.25" customHeight="1">
      <c r="B132" s="90">
        <v>13.06</v>
      </c>
      <c r="C132" s="34" t="s">
        <v>143</v>
      </c>
      <c r="D132" s="35" t="s">
        <v>32</v>
      </c>
      <c r="E132" s="74">
        <v>1</v>
      </c>
      <c r="F132" s="112">
        <v>0</v>
      </c>
      <c r="G132" s="92">
        <f t="shared" si="14"/>
        <v>0</v>
      </c>
    </row>
    <row r="133" spans="2:7" s="9" customFormat="1" ht="38.25" customHeight="1">
      <c r="B133" s="90">
        <v>13.07</v>
      </c>
      <c r="C133" s="34" t="s">
        <v>144</v>
      </c>
      <c r="D133" s="35" t="s">
        <v>32</v>
      </c>
      <c r="E133" s="74">
        <v>1</v>
      </c>
      <c r="F133" s="112">
        <v>0</v>
      </c>
      <c r="G133" s="92">
        <f t="shared" si="14"/>
        <v>0</v>
      </c>
    </row>
    <row r="134" spans="2:7" s="9" customFormat="1" ht="26.25" customHeight="1">
      <c r="B134" s="90">
        <v>13.08</v>
      </c>
      <c r="C134" s="34" t="s">
        <v>145</v>
      </c>
      <c r="D134" s="35" t="s">
        <v>32</v>
      </c>
      <c r="E134" s="74">
        <v>1</v>
      </c>
      <c r="F134" s="112">
        <v>0</v>
      </c>
      <c r="G134" s="92">
        <f t="shared" si="14"/>
        <v>0</v>
      </c>
    </row>
    <row r="135" spans="2:7" s="9" customFormat="1" ht="26.25" customHeight="1">
      <c r="B135" s="90">
        <v>13.09</v>
      </c>
      <c r="C135" s="34" t="s">
        <v>146</v>
      </c>
      <c r="D135" s="35" t="s">
        <v>32</v>
      </c>
      <c r="E135" s="74">
        <v>1</v>
      </c>
      <c r="F135" s="112">
        <v>0</v>
      </c>
      <c r="G135" s="92">
        <f t="shared" si="14"/>
        <v>0</v>
      </c>
    </row>
    <row r="136" spans="2:7" s="9" customFormat="1" ht="26.25" customHeight="1">
      <c r="B136" s="26"/>
      <c r="C136" s="38" t="s">
        <v>148</v>
      </c>
      <c r="D136" s="38"/>
      <c r="E136" s="38"/>
      <c r="F136" s="38"/>
      <c r="G136" s="84">
        <f>SUM(G127:G135)</f>
        <v>0</v>
      </c>
    </row>
    <row r="137" spans="2:7" s="9" customFormat="1" ht="26.25" customHeight="1">
      <c r="B137" s="13">
        <v>14</v>
      </c>
      <c r="C137" s="14" t="s">
        <v>149</v>
      </c>
      <c r="D137" s="14"/>
      <c r="E137" s="23"/>
      <c r="F137" s="17"/>
      <c r="G137" s="30"/>
    </row>
    <row r="138" spans="2:7" s="9" customFormat="1" ht="26.25" customHeight="1">
      <c r="B138" s="90">
        <v>14.01</v>
      </c>
      <c r="C138" s="34" t="s">
        <v>150</v>
      </c>
      <c r="D138" s="35" t="s">
        <v>32</v>
      </c>
      <c r="E138" s="74">
        <v>1</v>
      </c>
      <c r="F138" s="112">
        <v>0</v>
      </c>
      <c r="G138" s="92">
        <f t="shared" ref="G138:G144" si="15">F138*1.19</f>
        <v>0</v>
      </c>
    </row>
    <row r="139" spans="2:7" s="9" customFormat="1" ht="26.25" customHeight="1">
      <c r="B139" s="90">
        <v>14.02</v>
      </c>
      <c r="C139" s="36" t="s">
        <v>151</v>
      </c>
      <c r="D139" s="35" t="s">
        <v>32</v>
      </c>
      <c r="E139" s="74">
        <v>1</v>
      </c>
      <c r="F139" s="112">
        <v>0</v>
      </c>
      <c r="G139" s="92">
        <f t="shared" si="15"/>
        <v>0</v>
      </c>
    </row>
    <row r="140" spans="2:7" s="9" customFormat="1" ht="46.5" customHeight="1">
      <c r="B140" s="90">
        <v>14.03</v>
      </c>
      <c r="C140" s="34" t="s">
        <v>152</v>
      </c>
      <c r="D140" s="35" t="s">
        <v>4</v>
      </c>
      <c r="E140" s="74">
        <v>1</v>
      </c>
      <c r="F140" s="112">
        <v>0</v>
      </c>
      <c r="G140" s="92">
        <f t="shared" si="15"/>
        <v>0</v>
      </c>
    </row>
    <row r="141" spans="2:7" s="9" customFormat="1" ht="43.5" customHeight="1">
      <c r="B141" s="90">
        <v>14.04</v>
      </c>
      <c r="C141" s="34" t="s">
        <v>153</v>
      </c>
      <c r="D141" s="35" t="s">
        <v>32</v>
      </c>
      <c r="E141" s="74">
        <v>1</v>
      </c>
      <c r="F141" s="112">
        <v>0</v>
      </c>
      <c r="G141" s="92">
        <f t="shared" si="15"/>
        <v>0</v>
      </c>
    </row>
    <row r="142" spans="2:7" s="9" customFormat="1" ht="42.75" customHeight="1">
      <c r="B142" s="90">
        <v>14.05</v>
      </c>
      <c r="C142" s="34" t="s">
        <v>154</v>
      </c>
      <c r="D142" s="35" t="s">
        <v>32</v>
      </c>
      <c r="E142" s="74">
        <v>1</v>
      </c>
      <c r="F142" s="112">
        <v>0</v>
      </c>
      <c r="G142" s="92">
        <f t="shared" si="15"/>
        <v>0</v>
      </c>
    </row>
    <row r="143" spans="2:7" s="9" customFormat="1" ht="26.25" customHeight="1">
      <c r="B143" s="90">
        <v>14.06</v>
      </c>
      <c r="C143" s="34" t="s">
        <v>155</v>
      </c>
      <c r="D143" s="35" t="s">
        <v>32</v>
      </c>
      <c r="E143" s="74">
        <v>1</v>
      </c>
      <c r="F143" s="112">
        <v>0</v>
      </c>
      <c r="G143" s="92">
        <f t="shared" si="15"/>
        <v>0</v>
      </c>
    </row>
    <row r="144" spans="2:7" s="9" customFormat="1" ht="26.25" customHeight="1">
      <c r="B144" s="90">
        <v>14.07</v>
      </c>
      <c r="C144" s="34" t="s">
        <v>156</v>
      </c>
      <c r="D144" s="35" t="s">
        <v>32</v>
      </c>
      <c r="E144" s="74">
        <v>1</v>
      </c>
      <c r="F144" s="112">
        <v>0</v>
      </c>
      <c r="G144" s="92">
        <f t="shared" si="15"/>
        <v>0</v>
      </c>
    </row>
    <row r="145" spans="2:7" s="9" customFormat="1" ht="26.25" customHeight="1">
      <c r="B145" s="26"/>
      <c r="C145" s="38" t="s">
        <v>157</v>
      </c>
      <c r="D145" s="38"/>
      <c r="E145" s="38"/>
      <c r="F145" s="38"/>
      <c r="G145" s="84">
        <f>SUM(G138:G144)</f>
        <v>0</v>
      </c>
    </row>
    <row r="146" spans="2:7" s="9" customFormat="1" ht="26.25" customHeight="1">
      <c r="B146" s="13">
        <v>15</v>
      </c>
      <c r="C146" s="14" t="s">
        <v>162</v>
      </c>
      <c r="D146" s="14"/>
      <c r="E146" s="23"/>
      <c r="F146" s="17"/>
      <c r="G146" s="30"/>
    </row>
    <row r="147" spans="2:7" s="9" customFormat="1" ht="39" customHeight="1">
      <c r="B147" s="90">
        <v>15.01</v>
      </c>
      <c r="C147" s="34" t="s">
        <v>158</v>
      </c>
      <c r="D147" s="35" t="s">
        <v>32</v>
      </c>
      <c r="E147" s="74">
        <v>1</v>
      </c>
      <c r="F147" s="112">
        <v>0</v>
      </c>
      <c r="G147" s="92">
        <f t="shared" ref="G147:G150" si="16">F147*1.19</f>
        <v>0</v>
      </c>
    </row>
    <row r="148" spans="2:7" s="9" customFormat="1" ht="26.25" customHeight="1">
      <c r="B148" s="90">
        <v>15.02</v>
      </c>
      <c r="C148" s="34" t="s">
        <v>159</v>
      </c>
      <c r="D148" s="35" t="s">
        <v>32</v>
      </c>
      <c r="E148" s="74">
        <v>1</v>
      </c>
      <c r="F148" s="112">
        <v>0</v>
      </c>
      <c r="G148" s="92">
        <f t="shared" si="16"/>
        <v>0</v>
      </c>
    </row>
    <row r="149" spans="2:7" s="9" customFormat="1" ht="32.25" customHeight="1">
      <c r="B149" s="90">
        <v>15.03</v>
      </c>
      <c r="C149" s="34" t="s">
        <v>160</v>
      </c>
      <c r="D149" s="35" t="s">
        <v>32</v>
      </c>
      <c r="E149" s="74">
        <v>1</v>
      </c>
      <c r="F149" s="112">
        <v>0</v>
      </c>
      <c r="G149" s="92">
        <f t="shared" si="16"/>
        <v>0</v>
      </c>
    </row>
    <row r="150" spans="2:7" s="9" customFormat="1" ht="26.25" customHeight="1">
      <c r="B150" s="90">
        <v>15.04</v>
      </c>
      <c r="C150" s="34" t="s">
        <v>161</v>
      </c>
      <c r="D150" s="35" t="s">
        <v>32</v>
      </c>
      <c r="E150" s="74">
        <v>1</v>
      </c>
      <c r="F150" s="112">
        <v>0</v>
      </c>
      <c r="G150" s="92">
        <f t="shared" si="16"/>
        <v>0</v>
      </c>
    </row>
    <row r="151" spans="2:7" s="9" customFormat="1" ht="26.25" customHeight="1" thickBot="1">
      <c r="B151" s="93"/>
      <c r="C151" s="94" t="s">
        <v>163</v>
      </c>
      <c r="D151" s="94"/>
      <c r="E151" s="94"/>
      <c r="F151" s="94"/>
      <c r="G151" s="95">
        <f>SUM(G146:G150)</f>
        <v>0</v>
      </c>
    </row>
    <row r="152" spans="2:7" s="9" customFormat="1" ht="26.25" customHeight="1" thickBot="1">
      <c r="C152" s="76"/>
      <c r="D152" s="76"/>
      <c r="E152" s="76"/>
      <c r="F152" s="76"/>
    </row>
    <row r="153" spans="2:7" s="9" customFormat="1" ht="26.25" customHeight="1">
      <c r="B153" s="80" t="s">
        <v>166</v>
      </c>
      <c r="C153" s="81"/>
      <c r="D153" s="79"/>
      <c r="E153" s="82"/>
      <c r="F153" s="79"/>
      <c r="G153" s="107">
        <f>ROUND(G151+G145+G136+G125+G120+G115+G109++G93+G80+G74++G62+G53+G41+G34+G31,0)</f>
        <v>0</v>
      </c>
    </row>
    <row r="154" spans="2:7" s="9" customFormat="1" ht="26.25" customHeight="1">
      <c r="B154" s="39" t="s">
        <v>18</v>
      </c>
      <c r="C154" s="40"/>
      <c r="D154" s="27"/>
      <c r="E154" s="33">
        <v>0.22</v>
      </c>
      <c r="F154" s="27"/>
      <c r="G154" s="83">
        <f>ROUND(G153*E154,0)</f>
        <v>0</v>
      </c>
    </row>
    <row r="155" spans="2:7" s="9" customFormat="1" ht="26.25" customHeight="1">
      <c r="B155" s="39" t="s">
        <v>6</v>
      </c>
      <c r="C155" s="40"/>
      <c r="D155" s="27"/>
      <c r="E155" s="33">
        <v>0.08</v>
      </c>
      <c r="F155" s="27"/>
      <c r="G155" s="83">
        <f>ROUND(G153*E155,0)</f>
        <v>0</v>
      </c>
    </row>
    <row r="156" spans="2:7" s="9" customFormat="1" ht="26.25" customHeight="1">
      <c r="B156" s="39" t="s">
        <v>167</v>
      </c>
      <c r="C156" s="40"/>
      <c r="D156" s="27"/>
      <c r="E156" s="33">
        <v>7.0000000000000007E-2</v>
      </c>
      <c r="F156" s="27"/>
      <c r="G156" s="83">
        <f>ROUND(G153*E156,0)</f>
        <v>0</v>
      </c>
    </row>
    <row r="157" spans="2:7" s="9" customFormat="1" ht="26.25" customHeight="1">
      <c r="B157" s="39" t="s">
        <v>19</v>
      </c>
      <c r="C157" s="40"/>
      <c r="D157" s="27"/>
      <c r="E157" s="33">
        <v>0.19</v>
      </c>
      <c r="F157" s="27"/>
      <c r="G157" s="83">
        <f>ROUND(G156*E157,0)</f>
        <v>0</v>
      </c>
    </row>
    <row r="158" spans="2:7" s="9" customFormat="1" ht="26.25" customHeight="1">
      <c r="B158" s="41" t="s">
        <v>165</v>
      </c>
      <c r="C158" s="42"/>
      <c r="D158" s="28"/>
      <c r="E158" s="31"/>
      <c r="F158" s="28"/>
      <c r="G158" s="84">
        <f>SUM(G153:G157)</f>
        <v>0</v>
      </c>
    </row>
    <row r="159" spans="2:7" s="9" customFormat="1" ht="26.25" customHeight="1" thickBot="1">
      <c r="B159" s="43" t="s">
        <v>164</v>
      </c>
      <c r="C159" s="44"/>
      <c r="D159" s="108"/>
      <c r="E159" s="109">
        <v>1.3882000000000001</v>
      </c>
      <c r="F159" s="108"/>
      <c r="G159" s="95">
        <f>G158*E159</f>
        <v>0</v>
      </c>
    </row>
    <row r="160" spans="2:7" ht="30.75" customHeight="1" thickBot="1">
      <c r="B160" s="66" t="s">
        <v>7</v>
      </c>
      <c r="C160" s="67"/>
      <c r="D160" s="67"/>
      <c r="E160" s="67"/>
      <c r="F160" s="67"/>
      <c r="G160" s="68"/>
    </row>
    <row r="161" spans="2:7" ht="7.5" customHeight="1"/>
    <row r="162" spans="2:7" ht="25.5" customHeight="1">
      <c r="B162" s="73" t="s">
        <v>8</v>
      </c>
      <c r="C162" s="73"/>
      <c r="D162" s="73"/>
      <c r="E162" s="73"/>
      <c r="F162" s="73"/>
      <c r="G162" s="73"/>
    </row>
    <row r="163" spans="2:7" ht="81" customHeight="1">
      <c r="B163" s="65" t="s">
        <v>9</v>
      </c>
      <c r="C163" s="65"/>
      <c r="D163" s="65"/>
      <c r="E163" s="65"/>
      <c r="F163" s="65"/>
      <c r="G163" s="65"/>
    </row>
    <row r="172" spans="2:7">
      <c r="C172" s="7"/>
    </row>
    <row r="173" spans="2:7">
      <c r="C173" s="6" t="s">
        <v>10</v>
      </c>
    </row>
    <row r="175" spans="2:7">
      <c r="C175" s="6" t="s">
        <v>0</v>
      </c>
    </row>
    <row r="176" spans="2:7">
      <c r="C176" s="6" t="s">
        <v>11</v>
      </c>
    </row>
  </sheetData>
  <mergeCells count="37">
    <mergeCell ref="B9:G9"/>
    <mergeCell ref="B10:G10"/>
    <mergeCell ref="B162:G162"/>
    <mergeCell ref="C145:F145"/>
    <mergeCell ref="C151:F151"/>
    <mergeCell ref="B163:G163"/>
    <mergeCell ref="B160:G160"/>
    <mergeCell ref="C34:F34"/>
    <mergeCell ref="C41:F41"/>
    <mergeCell ref="C53:F53"/>
    <mergeCell ref="C62:F62"/>
    <mergeCell ref="C74:F74"/>
    <mergeCell ref="C80:F80"/>
    <mergeCell ref="C93:F93"/>
    <mergeCell ref="C109:F109"/>
    <mergeCell ref="C115:F115"/>
    <mergeCell ref="C120:F120"/>
    <mergeCell ref="C125:F125"/>
    <mergeCell ref="C136:F136"/>
    <mergeCell ref="C1:D1"/>
    <mergeCell ref="B2:G3"/>
    <mergeCell ref="B4:G4"/>
    <mergeCell ref="B6:C8"/>
    <mergeCell ref="D6:E6"/>
    <mergeCell ref="D7:E7"/>
    <mergeCell ref="D8:E8"/>
    <mergeCell ref="F6:G6"/>
    <mergeCell ref="F7:G7"/>
    <mergeCell ref="F8:G8"/>
    <mergeCell ref="C152:F152"/>
    <mergeCell ref="B157:C157"/>
    <mergeCell ref="B158:C158"/>
    <mergeCell ref="B159:C159"/>
    <mergeCell ref="B153:C153"/>
    <mergeCell ref="B154:C154"/>
    <mergeCell ref="B155:C155"/>
    <mergeCell ref="B156:C156"/>
  </mergeCells>
  <phoneticPr fontId="23" type="noConversion"/>
  <conditionalFormatting sqref="D21">
    <cfRule type="expression" dxfId="5" priority="1">
      <formula>#REF!="REVISAR"</formula>
    </cfRule>
    <cfRule type="expression" dxfId="4" priority="2">
      <formula>#REF!="OK"</formula>
    </cfRule>
  </conditionalFormatting>
  <conditionalFormatting sqref="C17:C20">
    <cfRule type="expression" dxfId="3" priority="3">
      <formula>#REF!="REVISAR"</formula>
    </cfRule>
    <cfRule type="expression" dxfId="2" priority="4">
      <formula>#REF!="OK"</formula>
    </cfRule>
  </conditionalFormatting>
  <conditionalFormatting sqref="D13:D14 D16:D18">
    <cfRule type="expression" dxfId="1" priority="5">
      <formula>#REF!="REVISAR"</formula>
    </cfRule>
    <cfRule type="expression" dxfId="0" priority="6">
      <formula>#REF!="OK"</formula>
    </cfRule>
  </conditionalFormatting>
  <dataValidations disablePrompts="1" count="2">
    <dataValidation operator="greaterThanOrEqual" allowBlank="1" showInputMessage="1" showErrorMessage="1" sqref="D147:D150 D33 D36:D40 D43:D52 D55:D61 D64:D73 D76:D79 D82:D92 D95:D108 D111:D114 D117:D119 D122:D124 D127:D135 D138:D144 D13:D30" xr:uid="{496F6B26-6AD7-46E7-A831-D825685AA58D}"/>
    <dataValidation type="whole" operator="greaterThanOrEqual" allowBlank="1" showInputMessage="1" showErrorMessage="1" promptTitle="Cantidad" prompt="Favor ingrese un número entero" sqref="E82:E92 E117:E119 E122:E124 E138:E144 E147:E150" xr:uid="{3225D19D-D494-4F91-A853-D3559A1A7AEF}">
      <formula1>0</formula1>
    </dataValidation>
  </dataValidations>
  <pageMargins left="0.31496062992125984" right="0.31496062992125984" top="0.35433070866141736" bottom="0.35433070866141736" header="0.31496062992125984" footer="0.31496062992125984"/>
  <pageSetup scale="28" fitToWidth="20" fitToHeight="2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c88560fe113e66e0d90b928e95b15b59">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724f7f20364f47fb5b29ba44397e0dad"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D191C4-6262-463C-AF42-BDA2144240FC}">
  <ds:schemaRefs>
    <ds:schemaRef ds:uri="356bbcdc-10e5-4ba0-9c2f-0848e6eba7c0"/>
    <ds:schemaRef ds:uri="http://purl.org/dc/terms/"/>
    <ds:schemaRef ds:uri="http://www.w3.org/XML/1998/namespace"/>
    <ds:schemaRef ds:uri="http://schemas.microsoft.com/office/2006/documentManagement/types"/>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b1b5a5b6-0840-4c7e-a10d-280026b3afe6"/>
  </ds:schemaRefs>
</ds:datastoreItem>
</file>

<file path=customXml/itemProps2.xml><?xml version="1.0" encoding="utf-8"?>
<ds:datastoreItem xmlns:ds="http://schemas.openxmlformats.org/officeDocument/2006/customXml" ds:itemID="{267A4F8B-695F-4649-BF3F-A73A1B49FC70}">
  <ds:schemaRefs>
    <ds:schemaRef ds:uri="http://schemas.microsoft.com/sharepoint/v3/contenttype/forms"/>
  </ds:schemaRefs>
</ds:datastoreItem>
</file>

<file path=customXml/itemProps3.xml><?xml version="1.0" encoding="utf-8"?>
<ds:datastoreItem xmlns:ds="http://schemas.openxmlformats.org/officeDocument/2006/customXml" ds:itemID="{FB1A6780-58A5-4861-AB16-CCB6A77026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ITEMS CASA ATRAPASUEÑOS 2025</vt:lpstr>
      <vt:lpstr>'ITEMS CASA ATRAPASUEÑOS 2025'!Área_de_impresión</vt:lpstr>
      <vt:lpstr>'ITEMS CASA ATRAPASUEÑOS 2025'!Títulos_a_imprimir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Yamile Quevedo Correa</dc:creator>
  <cp:keywords/>
  <dc:description/>
  <cp:lastModifiedBy>user</cp:lastModifiedBy>
  <cp:revision/>
  <dcterms:created xsi:type="dcterms:W3CDTF">2023-09-28T03:39:02Z</dcterms:created>
  <dcterms:modified xsi:type="dcterms:W3CDTF">2025-08-12T02:05:03Z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