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esktop\ZIPAQUIRÁ\IMCRDZ\2. COORDINADOR DE DEPORTES\SELECCION ABREVIADA MENOR CUANTIA\1. SELECCION ABREVIADA SUBASTA INVERSA\PUBLICAR EN SECOP II\"/>
    </mc:Choice>
  </mc:AlternateContent>
  <xr:revisionPtr revIDLastSave="0" documentId="8_{41DFD865-0BEB-406C-8F72-4E1C814FDC7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UNIFORMES" sheetId="1" r:id="rId1"/>
    <sheet name="PROMEDI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59" i="2" l="1"/>
  <c r="N59" i="2"/>
  <c r="K59" i="2"/>
  <c r="L59" i="2" s="1"/>
  <c r="J59" i="2"/>
  <c r="F59" i="2"/>
  <c r="G59" i="2" s="1"/>
  <c r="H59" i="2" s="1"/>
  <c r="Q58" i="2"/>
  <c r="O58" i="2"/>
  <c r="P58" i="2" s="1"/>
  <c r="N58" i="2"/>
  <c r="R58" i="2" s="1"/>
  <c r="J58" i="2"/>
  <c r="K58" i="2" s="1"/>
  <c r="L58" i="2" s="1"/>
  <c r="G58" i="2"/>
  <c r="H58" i="2" s="1"/>
  <c r="F58" i="2"/>
  <c r="Q57" i="2"/>
  <c r="P57" i="2"/>
  <c r="N57" i="2"/>
  <c r="O57" i="2" s="1"/>
  <c r="K57" i="2"/>
  <c r="L57" i="2" s="1"/>
  <c r="J57" i="2"/>
  <c r="H57" i="2"/>
  <c r="F57" i="2"/>
  <c r="G57" i="2" s="1"/>
  <c r="Q56" i="2"/>
  <c r="O56" i="2"/>
  <c r="N56" i="2"/>
  <c r="J56" i="2"/>
  <c r="K56" i="2" s="1"/>
  <c r="L56" i="2" s="1"/>
  <c r="G56" i="2"/>
  <c r="H56" i="2" s="1"/>
  <c r="F56" i="2"/>
  <c r="R55" i="2"/>
  <c r="Q55" i="2"/>
  <c r="P55" i="2"/>
  <c r="T55" i="2" s="1"/>
  <c r="N55" i="2"/>
  <c r="O55" i="2" s="1"/>
  <c r="K55" i="2"/>
  <c r="L55" i="2" s="1"/>
  <c r="J55" i="2"/>
  <c r="H55" i="2"/>
  <c r="F55" i="2"/>
  <c r="G55" i="2" s="1"/>
  <c r="Q54" i="2"/>
  <c r="O54" i="2"/>
  <c r="P54" i="2" s="1"/>
  <c r="N54" i="2"/>
  <c r="J54" i="2"/>
  <c r="K54" i="2" s="1"/>
  <c r="G54" i="2"/>
  <c r="H54" i="2" s="1"/>
  <c r="F54" i="2"/>
  <c r="R53" i="2"/>
  <c r="Q53" i="2"/>
  <c r="N53" i="2"/>
  <c r="O53" i="2" s="1"/>
  <c r="K53" i="2"/>
  <c r="L53" i="2" s="1"/>
  <c r="J53" i="2"/>
  <c r="F53" i="2"/>
  <c r="G53" i="2" s="1"/>
  <c r="H53" i="2" s="1"/>
  <c r="S52" i="2"/>
  <c r="Q52" i="2"/>
  <c r="O52" i="2"/>
  <c r="P52" i="2" s="1"/>
  <c r="N52" i="2"/>
  <c r="R52" i="2" s="1"/>
  <c r="L52" i="2"/>
  <c r="J52" i="2"/>
  <c r="K52" i="2" s="1"/>
  <c r="G52" i="2"/>
  <c r="H52" i="2" s="1"/>
  <c r="F52" i="2"/>
  <c r="Q51" i="2"/>
  <c r="N51" i="2"/>
  <c r="K51" i="2"/>
  <c r="L51" i="2" s="1"/>
  <c r="J51" i="2"/>
  <c r="F51" i="2"/>
  <c r="G51" i="2" s="1"/>
  <c r="H51" i="2" s="1"/>
  <c r="Q50" i="2"/>
  <c r="O50" i="2"/>
  <c r="P50" i="2" s="1"/>
  <c r="N50" i="2"/>
  <c r="R50" i="2" s="1"/>
  <c r="L50" i="2"/>
  <c r="J50" i="2"/>
  <c r="K50" i="2" s="1"/>
  <c r="G50" i="2"/>
  <c r="H50" i="2" s="1"/>
  <c r="F50" i="2"/>
  <c r="Q49" i="2"/>
  <c r="P49" i="2"/>
  <c r="T49" i="2" s="1"/>
  <c r="N49" i="2"/>
  <c r="O49" i="2" s="1"/>
  <c r="K49" i="2"/>
  <c r="L49" i="2" s="1"/>
  <c r="J49" i="2"/>
  <c r="H49" i="2"/>
  <c r="F49" i="2"/>
  <c r="G49" i="2" s="1"/>
  <c r="Q48" i="2"/>
  <c r="O48" i="2"/>
  <c r="N48" i="2"/>
  <c r="J48" i="2"/>
  <c r="K48" i="2" s="1"/>
  <c r="L48" i="2" s="1"/>
  <c r="H48" i="2"/>
  <c r="G48" i="2"/>
  <c r="F48" i="2"/>
  <c r="Q47" i="2"/>
  <c r="O47" i="2"/>
  <c r="P47" i="2" s="1"/>
  <c r="N47" i="2"/>
  <c r="R47" i="2" s="1"/>
  <c r="J47" i="2"/>
  <c r="K47" i="2" s="1"/>
  <c r="L47" i="2" s="1"/>
  <c r="H47" i="2"/>
  <c r="F47" i="2"/>
  <c r="G47" i="2" s="1"/>
  <c r="Q46" i="2"/>
  <c r="P46" i="2"/>
  <c r="O46" i="2"/>
  <c r="N46" i="2"/>
  <c r="L46" i="2"/>
  <c r="K46" i="2"/>
  <c r="J46" i="2"/>
  <c r="F46" i="2"/>
  <c r="G46" i="2" s="1"/>
  <c r="Q45" i="2"/>
  <c r="P45" i="2"/>
  <c r="N45" i="2"/>
  <c r="O45" i="2" s="1"/>
  <c r="K45" i="2"/>
  <c r="L45" i="2" s="1"/>
  <c r="J45" i="2"/>
  <c r="F45" i="2"/>
  <c r="G45" i="2" s="1"/>
  <c r="H45" i="2" s="1"/>
  <c r="Q44" i="2"/>
  <c r="N44" i="2"/>
  <c r="L44" i="2"/>
  <c r="J44" i="2"/>
  <c r="K44" i="2" s="1"/>
  <c r="G44" i="2"/>
  <c r="H44" i="2" s="1"/>
  <c r="F44" i="2"/>
  <c r="Q43" i="2"/>
  <c r="N43" i="2"/>
  <c r="O43" i="2" s="1"/>
  <c r="K43" i="2"/>
  <c r="L43" i="2" s="1"/>
  <c r="J43" i="2"/>
  <c r="F43" i="2"/>
  <c r="G43" i="2" s="1"/>
  <c r="H43" i="2" s="1"/>
  <c r="Q42" i="2"/>
  <c r="P42" i="2"/>
  <c r="T42" i="2" s="1"/>
  <c r="O42" i="2"/>
  <c r="N42" i="2"/>
  <c r="K42" i="2"/>
  <c r="L42" i="2" s="1"/>
  <c r="J42" i="2"/>
  <c r="F42" i="2"/>
  <c r="G42" i="2" s="1"/>
  <c r="H42" i="2" s="1"/>
  <c r="Q41" i="2"/>
  <c r="N41" i="2"/>
  <c r="L41" i="2"/>
  <c r="K41" i="2"/>
  <c r="J41" i="2"/>
  <c r="H41" i="2"/>
  <c r="G41" i="2"/>
  <c r="F41" i="2"/>
  <c r="R40" i="2"/>
  <c r="Q40" i="2"/>
  <c r="N40" i="2"/>
  <c r="O40" i="2" s="1"/>
  <c r="L40" i="2"/>
  <c r="J40" i="2"/>
  <c r="K40" i="2" s="1"/>
  <c r="G40" i="2"/>
  <c r="H40" i="2" s="1"/>
  <c r="F40" i="2"/>
  <c r="Q39" i="2"/>
  <c r="N39" i="2"/>
  <c r="O39" i="2" s="1"/>
  <c r="K39" i="2"/>
  <c r="L39" i="2" s="1"/>
  <c r="J39" i="2"/>
  <c r="F39" i="2"/>
  <c r="G39" i="2" s="1"/>
  <c r="H39" i="2" s="1"/>
  <c r="Q38" i="2"/>
  <c r="O38" i="2"/>
  <c r="N38" i="2"/>
  <c r="J38" i="2"/>
  <c r="K38" i="2" s="1"/>
  <c r="L38" i="2" s="1"/>
  <c r="G38" i="2"/>
  <c r="H38" i="2" s="1"/>
  <c r="F38" i="2"/>
  <c r="R37" i="2"/>
  <c r="Q37" i="2"/>
  <c r="N37" i="2"/>
  <c r="O37" i="2" s="1"/>
  <c r="L37" i="2"/>
  <c r="K37" i="2"/>
  <c r="J37" i="2"/>
  <c r="G37" i="2"/>
  <c r="H37" i="2" s="1"/>
  <c r="F37" i="2"/>
  <c r="Q36" i="2"/>
  <c r="O36" i="2"/>
  <c r="P36" i="2" s="1"/>
  <c r="N36" i="2"/>
  <c r="J36" i="2"/>
  <c r="H36" i="2"/>
  <c r="G36" i="2"/>
  <c r="F36" i="2"/>
  <c r="Q35" i="2"/>
  <c r="P35" i="2"/>
  <c r="T35" i="2" s="1"/>
  <c r="O35" i="2"/>
  <c r="S35" i="2" s="1"/>
  <c r="N35" i="2"/>
  <c r="J35" i="2"/>
  <c r="K35" i="2" s="1"/>
  <c r="L35" i="2" s="1"/>
  <c r="H35" i="2"/>
  <c r="F35" i="2"/>
  <c r="G35" i="2" s="1"/>
  <c r="Q34" i="2"/>
  <c r="O34" i="2"/>
  <c r="P34" i="2" s="1"/>
  <c r="T34" i="2" s="1"/>
  <c r="N34" i="2"/>
  <c r="R34" i="2" s="1"/>
  <c r="J34" i="2"/>
  <c r="K34" i="2" s="1"/>
  <c r="L34" i="2" s="1"/>
  <c r="G34" i="2"/>
  <c r="H34" i="2" s="1"/>
  <c r="F34" i="2"/>
  <c r="Q33" i="2"/>
  <c r="P33" i="2"/>
  <c r="N33" i="2"/>
  <c r="O33" i="2" s="1"/>
  <c r="K33" i="2"/>
  <c r="L33" i="2" s="1"/>
  <c r="J33" i="2"/>
  <c r="F33" i="2"/>
  <c r="Q32" i="2"/>
  <c r="O32" i="2"/>
  <c r="N32" i="2"/>
  <c r="R32" i="2" s="1"/>
  <c r="J32" i="2"/>
  <c r="K32" i="2" s="1"/>
  <c r="L32" i="2" s="1"/>
  <c r="H32" i="2"/>
  <c r="G32" i="2"/>
  <c r="F32" i="2"/>
  <c r="Q31" i="2"/>
  <c r="O31" i="2"/>
  <c r="P31" i="2" s="1"/>
  <c r="T31" i="2" s="1"/>
  <c r="N31" i="2"/>
  <c r="R31" i="2" s="1"/>
  <c r="J31" i="2"/>
  <c r="K31" i="2" s="1"/>
  <c r="L31" i="2" s="1"/>
  <c r="H31" i="2"/>
  <c r="F31" i="2"/>
  <c r="G31" i="2" s="1"/>
  <c r="Q30" i="2"/>
  <c r="P30" i="2"/>
  <c r="O30" i="2"/>
  <c r="N30" i="2"/>
  <c r="L30" i="2"/>
  <c r="K30" i="2"/>
  <c r="J30" i="2"/>
  <c r="F30" i="2"/>
  <c r="G30" i="2" s="1"/>
  <c r="Q29" i="2"/>
  <c r="P29" i="2"/>
  <c r="N29" i="2"/>
  <c r="O29" i="2" s="1"/>
  <c r="K29" i="2"/>
  <c r="L29" i="2" s="1"/>
  <c r="J29" i="2"/>
  <c r="F29" i="2"/>
  <c r="G29" i="2" s="1"/>
  <c r="H29" i="2" s="1"/>
  <c r="Q28" i="2"/>
  <c r="N28" i="2"/>
  <c r="L28" i="2"/>
  <c r="J28" i="2"/>
  <c r="K28" i="2" s="1"/>
  <c r="G28" i="2"/>
  <c r="H28" i="2" s="1"/>
  <c r="F28" i="2"/>
  <c r="Q27" i="2"/>
  <c r="N27" i="2"/>
  <c r="O27" i="2" s="1"/>
  <c r="K27" i="2"/>
  <c r="L27" i="2" s="1"/>
  <c r="J27" i="2"/>
  <c r="F27" i="2"/>
  <c r="G27" i="2" s="1"/>
  <c r="H27" i="2" s="1"/>
  <c r="Q26" i="2"/>
  <c r="P26" i="2"/>
  <c r="T26" i="2" s="1"/>
  <c r="O26" i="2"/>
  <c r="N26" i="2"/>
  <c r="K26" i="2"/>
  <c r="L26" i="2" s="1"/>
  <c r="J26" i="2"/>
  <c r="F26" i="2"/>
  <c r="G26" i="2" s="1"/>
  <c r="H26" i="2" s="1"/>
  <c r="Q25" i="2"/>
  <c r="N25" i="2"/>
  <c r="L25" i="2"/>
  <c r="K25" i="2"/>
  <c r="J25" i="2"/>
  <c r="H25" i="2"/>
  <c r="G25" i="2"/>
  <c r="F25" i="2"/>
  <c r="R24" i="2"/>
  <c r="Q24" i="2"/>
  <c r="N24" i="2"/>
  <c r="O24" i="2" s="1"/>
  <c r="L24" i="2"/>
  <c r="J24" i="2"/>
  <c r="K24" i="2" s="1"/>
  <c r="G24" i="2"/>
  <c r="H24" i="2" s="1"/>
  <c r="F24" i="2"/>
  <c r="Q23" i="2"/>
  <c r="N23" i="2"/>
  <c r="R23" i="2" s="1"/>
  <c r="K23" i="2"/>
  <c r="L23" i="2" s="1"/>
  <c r="J23" i="2"/>
  <c r="F23" i="2"/>
  <c r="G23" i="2" s="1"/>
  <c r="H23" i="2" s="1"/>
  <c r="Q22" i="2"/>
  <c r="N22" i="2"/>
  <c r="O22" i="2" s="1"/>
  <c r="L22" i="2"/>
  <c r="K22" i="2"/>
  <c r="J22" i="2"/>
  <c r="G22" i="2"/>
  <c r="H22" i="2" s="1"/>
  <c r="F22" i="2"/>
  <c r="Q21" i="2"/>
  <c r="N21" i="2"/>
  <c r="O21" i="2" s="1"/>
  <c r="J21" i="2"/>
  <c r="K21" i="2" s="1"/>
  <c r="L21" i="2" s="1"/>
  <c r="H21" i="2"/>
  <c r="G21" i="2"/>
  <c r="F21" i="2"/>
  <c r="Q20" i="2"/>
  <c r="O20" i="2"/>
  <c r="P20" i="2" s="1"/>
  <c r="T20" i="2" s="1"/>
  <c r="N20" i="2"/>
  <c r="R20" i="2" s="1"/>
  <c r="J20" i="2"/>
  <c r="K20" i="2" s="1"/>
  <c r="L20" i="2" s="1"/>
  <c r="F20" i="2"/>
  <c r="G20" i="2" s="1"/>
  <c r="H20" i="2" s="1"/>
  <c r="Q19" i="2"/>
  <c r="N19" i="2"/>
  <c r="O19" i="2" s="1"/>
  <c r="K19" i="2"/>
  <c r="L19" i="2" s="1"/>
  <c r="J19" i="2"/>
  <c r="F19" i="2"/>
  <c r="G19" i="2" s="1"/>
  <c r="H19" i="2" s="1"/>
  <c r="Q18" i="2"/>
  <c r="N18" i="2"/>
  <c r="O18" i="2" s="1"/>
  <c r="L18" i="2"/>
  <c r="J18" i="2"/>
  <c r="K18" i="2" s="1"/>
  <c r="G18" i="2"/>
  <c r="H18" i="2" s="1"/>
  <c r="F18" i="2"/>
  <c r="Q17" i="2"/>
  <c r="N17" i="2"/>
  <c r="R17" i="2" s="1"/>
  <c r="J17" i="2"/>
  <c r="K17" i="2" s="1"/>
  <c r="L17" i="2" s="1"/>
  <c r="F17" i="2"/>
  <c r="G17" i="2" s="1"/>
  <c r="H17" i="2" s="1"/>
  <c r="Q16" i="2"/>
  <c r="O16" i="2"/>
  <c r="S16" i="2" s="1"/>
  <c r="N16" i="2"/>
  <c r="J16" i="2"/>
  <c r="K16" i="2" s="1"/>
  <c r="L16" i="2" s="1"/>
  <c r="F16" i="2"/>
  <c r="G16" i="2" s="1"/>
  <c r="H16" i="2" s="1"/>
  <c r="Q15" i="2"/>
  <c r="N15" i="2"/>
  <c r="O15" i="2" s="1"/>
  <c r="K15" i="2"/>
  <c r="L15" i="2" s="1"/>
  <c r="J15" i="2"/>
  <c r="G15" i="2"/>
  <c r="H15" i="2" s="1"/>
  <c r="F15" i="2"/>
  <c r="Q14" i="2"/>
  <c r="N14" i="2"/>
  <c r="O14" i="2" s="1"/>
  <c r="J14" i="2"/>
  <c r="K14" i="2" s="1"/>
  <c r="L14" i="2" s="1"/>
  <c r="G14" i="2"/>
  <c r="H14" i="2" s="1"/>
  <c r="F14" i="2"/>
  <c r="Q13" i="2"/>
  <c r="N13" i="2"/>
  <c r="O13" i="2" s="1"/>
  <c r="J13" i="2"/>
  <c r="K13" i="2" s="1"/>
  <c r="L13" i="2" s="1"/>
  <c r="H13" i="2"/>
  <c r="G13" i="2"/>
  <c r="F13" i="2"/>
  <c r="Q12" i="2"/>
  <c r="O12" i="2"/>
  <c r="P12" i="2" s="1"/>
  <c r="N12" i="2"/>
  <c r="R12" i="2" s="1"/>
  <c r="J12" i="2"/>
  <c r="K12" i="2" s="1"/>
  <c r="F12" i="2"/>
  <c r="G12" i="2" s="1"/>
  <c r="H12" i="2" s="1"/>
  <c r="Q11" i="2"/>
  <c r="N11" i="2"/>
  <c r="O11" i="2" s="1"/>
  <c r="L11" i="2"/>
  <c r="K11" i="2"/>
  <c r="J11" i="2"/>
  <c r="F11" i="2"/>
  <c r="G11" i="2" s="1"/>
  <c r="H11" i="2" s="1"/>
  <c r="Q10" i="2"/>
  <c r="N10" i="2"/>
  <c r="O10" i="2" s="1"/>
  <c r="L10" i="2"/>
  <c r="J10" i="2"/>
  <c r="K10" i="2" s="1"/>
  <c r="G10" i="2"/>
  <c r="H10" i="2" s="1"/>
  <c r="F10" i="2"/>
  <c r="Q9" i="2"/>
  <c r="O9" i="2"/>
  <c r="P9" i="2" s="1"/>
  <c r="T9" i="2" s="1"/>
  <c r="N9" i="2"/>
  <c r="J9" i="2"/>
  <c r="K9" i="2" s="1"/>
  <c r="L9" i="2" s="1"/>
  <c r="H9" i="2"/>
  <c r="G9" i="2"/>
  <c r="F9" i="2"/>
  <c r="Q8" i="2"/>
  <c r="O8" i="2"/>
  <c r="P8" i="2" s="1"/>
  <c r="T8" i="2" s="1"/>
  <c r="N8" i="2"/>
  <c r="R8" i="2" s="1"/>
  <c r="K8" i="2"/>
  <c r="L8" i="2" s="1"/>
  <c r="J8" i="2"/>
  <c r="F8" i="2"/>
  <c r="G8" i="2" s="1"/>
  <c r="H8" i="2" s="1"/>
  <c r="Q7" i="2"/>
  <c r="N7" i="2"/>
  <c r="O7" i="2" s="1"/>
  <c r="K7" i="2"/>
  <c r="L7" i="2" s="1"/>
  <c r="J7" i="2"/>
  <c r="F7" i="2"/>
  <c r="G7" i="2" s="1"/>
  <c r="H7" i="2" s="1"/>
  <c r="R6" i="2"/>
  <c r="Q6" i="2"/>
  <c r="N6" i="2"/>
  <c r="O6" i="2" s="1"/>
  <c r="J6" i="2"/>
  <c r="K6" i="2" s="1"/>
  <c r="L6" i="2" s="1"/>
  <c r="G6" i="2"/>
  <c r="H6" i="2" s="1"/>
  <c r="F6" i="2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" i="1"/>
  <c r="O61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M33" i="1"/>
  <c r="M14" i="1"/>
  <c r="M6" i="1"/>
  <c r="M7" i="1"/>
  <c r="M8" i="1"/>
  <c r="M9" i="1"/>
  <c r="M10" i="1"/>
  <c r="M11" i="1"/>
  <c r="M12" i="1"/>
  <c r="M13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" i="1"/>
  <c r="N5" i="1" s="1"/>
  <c r="I6" i="1"/>
  <c r="J6" i="1" s="1"/>
  <c r="K6" i="1" s="1"/>
  <c r="I7" i="1"/>
  <c r="J7" i="1" s="1"/>
  <c r="K7" i="1" s="1"/>
  <c r="I8" i="1"/>
  <c r="J8" i="1" s="1"/>
  <c r="K8" i="1" s="1"/>
  <c r="I9" i="1"/>
  <c r="J9" i="1" s="1"/>
  <c r="I10" i="1"/>
  <c r="J10" i="1" s="1"/>
  <c r="K10" i="1" s="1"/>
  <c r="K61" i="1" s="1"/>
  <c r="I11" i="1"/>
  <c r="J11" i="1" s="1"/>
  <c r="K11" i="1" s="1"/>
  <c r="I12" i="1"/>
  <c r="J12" i="1" s="1"/>
  <c r="K12" i="1" s="1"/>
  <c r="I13" i="1"/>
  <c r="J13" i="1" s="1"/>
  <c r="I14" i="1"/>
  <c r="J14" i="1" s="1"/>
  <c r="K14" i="1" s="1"/>
  <c r="I15" i="1"/>
  <c r="J15" i="1" s="1"/>
  <c r="K15" i="1" s="1"/>
  <c r="I16" i="1"/>
  <c r="J16" i="1" s="1"/>
  <c r="K16" i="1" s="1"/>
  <c r="I17" i="1"/>
  <c r="J17" i="1" s="1"/>
  <c r="I18" i="1"/>
  <c r="J18" i="1" s="1"/>
  <c r="K18" i="1" s="1"/>
  <c r="I19" i="1"/>
  <c r="J19" i="1" s="1"/>
  <c r="K19" i="1" s="1"/>
  <c r="I20" i="1"/>
  <c r="J20" i="1" s="1"/>
  <c r="K20" i="1" s="1"/>
  <c r="I21" i="1"/>
  <c r="J21" i="1" s="1"/>
  <c r="K21" i="1" s="1"/>
  <c r="I22" i="1"/>
  <c r="J22" i="1" s="1"/>
  <c r="K22" i="1" s="1"/>
  <c r="I23" i="1"/>
  <c r="J23" i="1" s="1"/>
  <c r="K23" i="1" s="1"/>
  <c r="I24" i="1"/>
  <c r="J24" i="1" s="1"/>
  <c r="K24" i="1" s="1"/>
  <c r="I25" i="1"/>
  <c r="J25" i="1" s="1"/>
  <c r="I26" i="1"/>
  <c r="J26" i="1" s="1"/>
  <c r="K26" i="1" s="1"/>
  <c r="I27" i="1"/>
  <c r="J27" i="1" s="1"/>
  <c r="K27" i="1" s="1"/>
  <c r="I28" i="1"/>
  <c r="J28" i="1" s="1"/>
  <c r="K28" i="1" s="1"/>
  <c r="I29" i="1"/>
  <c r="J29" i="1" s="1"/>
  <c r="K29" i="1" s="1"/>
  <c r="I30" i="1"/>
  <c r="J30" i="1" s="1"/>
  <c r="K30" i="1" s="1"/>
  <c r="I31" i="1"/>
  <c r="J31" i="1" s="1"/>
  <c r="K31" i="1" s="1"/>
  <c r="I32" i="1"/>
  <c r="J32" i="1" s="1"/>
  <c r="K32" i="1" s="1"/>
  <c r="I33" i="1"/>
  <c r="J33" i="1" s="1"/>
  <c r="I34" i="1"/>
  <c r="J34" i="1" s="1"/>
  <c r="K34" i="1" s="1"/>
  <c r="I35" i="1"/>
  <c r="J35" i="1" s="1"/>
  <c r="K35" i="1" s="1"/>
  <c r="I36" i="1"/>
  <c r="J36" i="1" s="1"/>
  <c r="K36" i="1" s="1"/>
  <c r="I37" i="1"/>
  <c r="J37" i="1" s="1"/>
  <c r="K37" i="1" s="1"/>
  <c r="I38" i="1"/>
  <c r="J38" i="1" s="1"/>
  <c r="K38" i="1" s="1"/>
  <c r="I39" i="1"/>
  <c r="J39" i="1" s="1"/>
  <c r="K39" i="1" s="1"/>
  <c r="I40" i="1"/>
  <c r="J40" i="1" s="1"/>
  <c r="K40" i="1" s="1"/>
  <c r="I41" i="1"/>
  <c r="J41" i="1" s="1"/>
  <c r="K41" i="1" s="1"/>
  <c r="I42" i="1"/>
  <c r="J42" i="1" s="1"/>
  <c r="K42" i="1" s="1"/>
  <c r="I43" i="1"/>
  <c r="J43" i="1" s="1"/>
  <c r="K43" i="1" s="1"/>
  <c r="I44" i="1"/>
  <c r="J44" i="1" s="1"/>
  <c r="K44" i="1" s="1"/>
  <c r="I45" i="1"/>
  <c r="J45" i="1" s="1"/>
  <c r="I46" i="1"/>
  <c r="J46" i="1" s="1"/>
  <c r="K46" i="1" s="1"/>
  <c r="I47" i="1"/>
  <c r="J47" i="1" s="1"/>
  <c r="K47" i="1" s="1"/>
  <c r="I48" i="1"/>
  <c r="J48" i="1" s="1"/>
  <c r="K48" i="1" s="1"/>
  <c r="I49" i="1"/>
  <c r="J49" i="1" s="1"/>
  <c r="K49" i="1" s="1"/>
  <c r="I50" i="1"/>
  <c r="J50" i="1" s="1"/>
  <c r="K50" i="1" s="1"/>
  <c r="I51" i="1"/>
  <c r="J51" i="1" s="1"/>
  <c r="K51" i="1" s="1"/>
  <c r="I52" i="1"/>
  <c r="J52" i="1" s="1"/>
  <c r="K52" i="1" s="1"/>
  <c r="I53" i="1"/>
  <c r="J53" i="1" s="1"/>
  <c r="K53" i="1" s="1"/>
  <c r="I54" i="1"/>
  <c r="J54" i="1" s="1"/>
  <c r="K54" i="1" s="1"/>
  <c r="I55" i="1"/>
  <c r="J55" i="1" s="1"/>
  <c r="K55" i="1" s="1"/>
  <c r="I56" i="1"/>
  <c r="J56" i="1" s="1"/>
  <c r="K56" i="1" s="1"/>
  <c r="I57" i="1"/>
  <c r="J57" i="1" s="1"/>
  <c r="I58" i="1"/>
  <c r="J58" i="1" s="1"/>
  <c r="K58" i="1" s="1"/>
  <c r="I5" i="1"/>
  <c r="J5" i="1" s="1"/>
  <c r="P13" i="2" l="1"/>
  <c r="T13" i="2" s="1"/>
  <c r="S13" i="2"/>
  <c r="L12" i="2"/>
  <c r="T12" i="2" s="1"/>
  <c r="S12" i="2"/>
  <c r="P14" i="2"/>
  <c r="T14" i="2" s="1"/>
  <c r="S14" i="2"/>
  <c r="S15" i="2"/>
  <c r="R28" i="2"/>
  <c r="O28" i="2"/>
  <c r="S8" i="2"/>
  <c r="P10" i="2"/>
  <c r="T10" i="2" s="1"/>
  <c r="S10" i="2"/>
  <c r="S11" i="2"/>
  <c r="R13" i="2"/>
  <c r="P15" i="2"/>
  <c r="T15" i="2" s="1"/>
  <c r="P16" i="2"/>
  <c r="T16" i="2" s="1"/>
  <c r="O17" i="2"/>
  <c r="P18" i="2"/>
  <c r="T18" i="2" s="1"/>
  <c r="S18" i="2"/>
  <c r="S27" i="2"/>
  <c r="P27" i="2"/>
  <c r="T27" i="2" s="1"/>
  <c r="H30" i="2"/>
  <c r="H60" i="2" s="1"/>
  <c r="S30" i="2"/>
  <c r="P32" i="2"/>
  <c r="T32" i="2" s="1"/>
  <c r="S32" i="2"/>
  <c r="P39" i="2"/>
  <c r="T39" i="2" s="1"/>
  <c r="S39" i="2"/>
  <c r="P43" i="2"/>
  <c r="T43" i="2" s="1"/>
  <c r="S43" i="2"/>
  <c r="H46" i="2"/>
  <c r="S46" i="2"/>
  <c r="T47" i="2"/>
  <c r="P48" i="2"/>
  <c r="T48" i="2" s="1"/>
  <c r="S48" i="2"/>
  <c r="O59" i="2"/>
  <c r="R59" i="2"/>
  <c r="S21" i="2"/>
  <c r="P21" i="2"/>
  <c r="T21" i="2" s="1"/>
  <c r="P22" i="2"/>
  <c r="T22" i="2" s="1"/>
  <c r="S22" i="2"/>
  <c r="O25" i="2"/>
  <c r="R25" i="2"/>
  <c r="O41" i="2"/>
  <c r="R41" i="2"/>
  <c r="R44" i="2"/>
  <c r="O44" i="2"/>
  <c r="O51" i="2"/>
  <c r="R51" i="2"/>
  <c r="P6" i="2"/>
  <c r="S6" i="2"/>
  <c r="S7" i="2"/>
  <c r="R9" i="2"/>
  <c r="P11" i="2"/>
  <c r="T11" i="2" s="1"/>
  <c r="R14" i="2"/>
  <c r="S19" i="2"/>
  <c r="R21" i="2"/>
  <c r="T57" i="2"/>
  <c r="P7" i="2"/>
  <c r="T7" i="2" s="1"/>
  <c r="S9" i="2"/>
  <c r="R10" i="2"/>
  <c r="R16" i="2"/>
  <c r="P19" i="2"/>
  <c r="T19" i="2" s="1"/>
  <c r="S20" i="2"/>
  <c r="P24" i="2"/>
  <c r="T24" i="2" s="1"/>
  <c r="S24" i="2"/>
  <c r="S26" i="2"/>
  <c r="R27" i="2"/>
  <c r="T29" i="2"/>
  <c r="T30" i="2"/>
  <c r="S31" i="2"/>
  <c r="G33" i="2"/>
  <c r="H33" i="2" s="1"/>
  <c r="T33" i="2" s="1"/>
  <c r="R33" i="2"/>
  <c r="S34" i="2"/>
  <c r="R35" i="2"/>
  <c r="K36" i="2"/>
  <c r="L36" i="2" s="1"/>
  <c r="L60" i="2" s="1"/>
  <c r="L61" i="2" s="1"/>
  <c r="R36" i="2"/>
  <c r="S38" i="2"/>
  <c r="P38" i="2"/>
  <c r="T38" i="2" s="1"/>
  <c r="P40" i="2"/>
  <c r="T40" i="2" s="1"/>
  <c r="S40" i="2"/>
  <c r="S42" i="2"/>
  <c r="R43" i="2"/>
  <c r="T45" i="2"/>
  <c r="T46" i="2"/>
  <c r="S47" i="2"/>
  <c r="S54" i="2"/>
  <c r="L54" i="2"/>
  <c r="T54" i="2" s="1"/>
  <c r="P56" i="2"/>
  <c r="T56" i="2" s="1"/>
  <c r="S56" i="2"/>
  <c r="S37" i="2"/>
  <c r="R39" i="2"/>
  <c r="R46" i="2"/>
  <c r="T50" i="2"/>
  <c r="S53" i="2"/>
  <c r="T58" i="2"/>
  <c r="R18" i="2"/>
  <c r="R22" i="2"/>
  <c r="R7" i="2"/>
  <c r="R11" i="2"/>
  <c r="R15" i="2"/>
  <c r="R19" i="2"/>
  <c r="O23" i="2"/>
  <c r="R26" i="2"/>
  <c r="R29" i="2"/>
  <c r="P37" i="2"/>
  <c r="T37" i="2" s="1"/>
  <c r="R42" i="2"/>
  <c r="R45" i="2"/>
  <c r="R49" i="2"/>
  <c r="T52" i="2"/>
  <c r="P53" i="2"/>
  <c r="T53" i="2" s="1"/>
  <c r="R54" i="2"/>
  <c r="S55" i="2"/>
  <c r="R57" i="2"/>
  <c r="R30" i="2"/>
  <c r="S29" i="2"/>
  <c r="R38" i="2"/>
  <c r="S45" i="2"/>
  <c r="R48" i="2"/>
  <c r="S49" i="2"/>
  <c r="S50" i="2"/>
  <c r="R56" i="2"/>
  <c r="S57" i="2"/>
  <c r="S58" i="2"/>
  <c r="K57" i="1"/>
  <c r="K45" i="1"/>
  <c r="K33" i="1"/>
  <c r="K17" i="1"/>
  <c r="K9" i="1"/>
  <c r="K25" i="1"/>
  <c r="K13" i="1"/>
  <c r="K5" i="1"/>
  <c r="G59" i="1"/>
  <c r="H61" i="2" l="1"/>
  <c r="H62" i="2" s="1"/>
  <c r="T36" i="2"/>
  <c r="S51" i="2"/>
  <c r="P51" i="2"/>
  <c r="T51" i="2" s="1"/>
  <c r="S41" i="2"/>
  <c r="P41" i="2"/>
  <c r="T41" i="2" s="1"/>
  <c r="S59" i="2"/>
  <c r="P59" i="2"/>
  <c r="T59" i="2" s="1"/>
  <c r="L62" i="2"/>
  <c r="S36" i="2"/>
  <c r="S33" i="2"/>
  <c r="P44" i="2"/>
  <c r="T44" i="2" s="1"/>
  <c r="S44" i="2"/>
  <c r="P23" i="2"/>
  <c r="T23" i="2" s="1"/>
  <c r="S23" i="2"/>
  <c r="T6" i="2"/>
  <c r="S25" i="2"/>
  <c r="P25" i="2"/>
  <c r="T25" i="2" s="1"/>
  <c r="P17" i="2"/>
  <c r="T17" i="2" s="1"/>
  <c r="S17" i="2"/>
  <c r="P28" i="2"/>
  <c r="T28" i="2" s="1"/>
  <c r="S28" i="2"/>
  <c r="K59" i="1"/>
  <c r="K60" i="1" s="1"/>
  <c r="S59" i="1"/>
  <c r="S60" i="1" s="1"/>
  <c r="S61" i="1" s="1"/>
  <c r="G60" i="1"/>
  <c r="G61" i="1" s="1"/>
  <c r="T60" i="2" l="1"/>
  <c r="P62" i="2"/>
  <c r="T61" i="2" l="1"/>
  <c r="T62" i="2" s="1"/>
</calcChain>
</file>

<file path=xl/sharedStrings.xml><?xml version="1.0" encoding="utf-8"?>
<sst xmlns="http://schemas.openxmlformats.org/spreadsheetml/2006/main" count="171" uniqueCount="77">
  <si>
    <t>ESTUDIO DE MERCADO</t>
  </si>
  <si>
    <t>ITEM</t>
  </si>
  <si>
    <t>DESCRIPCIÓN</t>
  </si>
  <si>
    <t>CANT</t>
  </si>
  <si>
    <t>COTIZACION 1</t>
  </si>
  <si>
    <t>COTIZACION 2</t>
  </si>
  <si>
    <t>PROMEDIO VALOR TOTAL</t>
  </si>
  <si>
    <t>ARACNE TEXTIL</t>
  </si>
  <si>
    <t>SERTLOTE SAS</t>
  </si>
  <si>
    <t>VALOR TOTAL</t>
  </si>
  <si>
    <t xml:space="preserve">EMPEINERAS ELÉCTRONICAS ÚLTIMA GENERACIÓN TAEKWONDO: Protector de pie electrónico GEN2, para usar con pechera Electrónico GEN2.
Composición: cuero sintético, espuma, tejidos elásticos y sensores.
Color: Blanco
</t>
  </si>
  <si>
    <t>CANILLERAS PARA TAEKWONDO: Tibia Confort, fabricado en polipiel con la parte interior de espuma moldeada con la forma de la protección. Confortable y muy resistente
Composición: Polipiel, Espuma
Colores: Blanco</t>
  </si>
  <si>
    <t>BRAZALES PARA TAEKWONDO: Antebrazo Confort, fabricado en polipiel con la parte interior de espuma moldeada con la forma de la protección. Atadura con cinta elástica. Confortable y muy resistente.
Composición: Polipiel, Espuma
Color: Blanco</t>
  </si>
  <si>
    <t>CASCO PARA TAEKWONDO: Casco Daedo, con protección superior para alto rendimiento.
Composición: Polipiel, Espuma y Tejido Elástico
Colores: Blanco, Rojo y Azul</t>
  </si>
  <si>
    <t>PROTECTOR GENITAL FEMENINO PARA TAEKWONDO: Coca Femenina
Protector interior en plástico, cómoda y resistente.
Composición: Espuma de goma, cubierta de plástico y polipiel
Colores: Blanco</t>
  </si>
  <si>
    <t>PROTECTOR GENITAL MASCULINO PARA TAEKWONDO: Coca Masculina 
Confeccionada en polipiel con interior de plástico duro para mayor seguridad.
Composición: Polipiel, Espuma y Plástico
Colores: Blanco</t>
  </si>
  <si>
    <t xml:space="preserve">PALCHAGUIS PARA TAEKWONDO (PALETAS DE VELOCIDAD): Paleta sencilla trabaja la precisión de las patadas, Practica para realizar golpes directos, como patadas frontales o ap chagui, Fácil de sostener, Mejora la agilidad de esquivar, desplazamientos, golpes, ataques y bloqueos. </t>
  </si>
  <si>
    <t>PANTALON DE SUDADERA: pantalon en antifluido elastico,  tipo jogger, full sublimado.</t>
  </si>
  <si>
    <t>CHALECOS DISTINTIVOS PARA CICLOVIA : El chaleco reflectivo de seguridad esta fabricado en tela poliéster 100%. Liviano y cómodo.
Doble cinta reflectiva color plata de 2.5cm de ancho en pecho y espalda.
Cierre delantero en velcro.
Colores: naranja y verde
Talla única: XL.</t>
  </si>
  <si>
    <t>VALLAS METÁLICAS PEQUEÑAS: Tamaño  2,2 mts x 1,2 mts armada en lámina galvanizada calibre 22 tipo bandeja  tubo agua negra pintado anticorrivo, impresión en vinilo laminado mate por una cara.</t>
  </si>
  <si>
    <t>FESTONES: Banderín de decoración feliz cumpleaños en diversos colores. 
Material: Cartón recubrimiento plástico.
Medida: Triangulo 19 ancho x 18 Largo Cuerda 2.80 metros.
Cantidad: Paquete referencia por unidad.
Amplia gama de usos: se puede utilizar para decorar bodas, fiestas de vacaciones, bailes, gran apertura, carnavales, cumpleaños, eventos deportivos, escolares y celebraciones.</t>
  </si>
  <si>
    <t>SILBATOS FOX 40 BLAST: Material: plástico.
Decibeles: 120.
Boquilla de goma CMG.
Incluye cordón.</t>
  </si>
  <si>
    <t>CARPAS PARA ACAMPAR TIPO CHAPARRAL O CABAÑA: 
Área común para camping con forma cuadrada, superficie de 6,25 m² y altura máxima de 2,15 m. Altura de la puerta: 1,70 m.</t>
  </si>
  <si>
    <t>SILLAS PLÁSTICAS: silla plástica con un ancho máximo de 46 cms. una profundidad máxima 49 cms de y un alto de 89 cms, sin descansa brazos y de color blanco</t>
  </si>
  <si>
    <t>FUTBOL BALÓN NUMERO 4:
balón sello fifa e superficie lisa de alto brillo, cubierta en material sintético a base de pu (poliuretano), con diseño de cubierta en forma pentagonal y hexagonal, 32 paneles (fv), construcción con tecnología acentec p.u 4, circunferencia 64-66 cm peso 320-360g</t>
  </si>
  <si>
    <t>FUTBOL BALÓN NUMERO 5:
Tipo laminado al calor.
Estructura laminada al calor – durabilidad, alta resistencia al impacto, balón oficial del fútbol profesional. colombiano-dimayor: 1988-2002.
Balón: #5
Peso: 410 a 450 g
Circunferencia: 68 a 70 cm
Rebote: mínimo 115 cm</t>
  </si>
  <si>
    <t>FUTBOL BALÓN DE FUTBOL NUMERO 5:
Balón sello fifa e superficie lisa de alto brillo, cubierta en material sintético a base de pu
(poliuretano), con diseño de cubierta en forma pentagonal y hexagonal, 32 paneles (fv), construcción con tecnología acentec p.u 5 circunferencia 68-70 cm peso 410-450g</t>
  </si>
  <si>
    <t>BALÓN FUTBOL DE SALÓN:
Balón sello fifa e superficie lisa de alto brillo, cubierta en material sintético a base de pu
(poliuretano), con diseño de cubierta en forma pentagonal y hexagonal, 32 paneles (fv),
construcción con tecnología acentec futbol salón microfútbol.</t>
  </si>
  <si>
    <t>BALON FUTBOL SALA:
Balon sello fifa e superficie lisa de alto brillo, cubierta en material sintético a base de pu
(poliuretano), con diseño de cubierta en forma pentagonal y hexagonal, 32 paneles (fv),
construcción con tecnología acentec futbol sala 62-64 cm peso 400-440 g circuferencia para iniciacion.</t>
  </si>
  <si>
    <t>BALONES BALONCESTO: Balón de baloncesto no. 7. peso 567-630 gr. circunferencia 75-78 cms.
cubierta: en caucho. estructura: vulcanizado. superficie: granaluda. neumático: butilo. 
diseño: 12 paneles naranja para competencia.</t>
  </si>
  <si>
    <t>PLATILLOS O MARCADORES EN CAUCHO: en material polietileno superficie liza de 6 cm.</t>
  </si>
  <si>
    <t>CONOS: conos plásticos en polietileno color naranja 40cm.</t>
  </si>
  <si>
    <t>ESCALERAS DE COORDINACION: Peldaños en PVC de alta resistencia.
9 pasos ajustables.
Peldaños de 50 x 3.5 cm.
Reata de 1" y 4.40 m de largo.
Estuche tipo maletín para transporte.</t>
  </si>
  <si>
    <t>BALONES DE BALON MANO: 
Cámara: En caucho de butilo.
Estructura: Vulcanizado.
Cubierta: Caucho.
Diseño:  32 paneles.
Superficie: Granulada.</t>
  </si>
  <si>
    <t>TAEKWONDO PROTECTOR DE PIE ELECTRONICO: Protector de pie electrónico GEN2, para usar con pechera Electrónico GEN2.
Composición: cuero sintético, espuma, tejidos elásticos y sensores.
Color: Blanco</t>
  </si>
  <si>
    <t>PELOTAS DE CAUCHO</t>
  </si>
  <si>
    <t>PELOTAS DE TENIS DE CAMPO: Material: Caucho y fieltro de lana.
Rebote intermedio.</t>
  </si>
  <si>
    <t>TABLEROS DE BALONCESTO</t>
  </si>
  <si>
    <t>MALLAS DE FUTBOL 11</t>
  </si>
  <si>
    <t>CONOS : conos plásticos en polietileno color
naranja 30 cm.</t>
  </si>
  <si>
    <t>CONOS VIALES (90 cm): fabricado de PVC polivinil  cloruro  flexible color naranja y dos cintas reflectivas y color naranja fluorescente que incorpora el pigmento en toda su masa, que hace que no  se decolore prematuramente.</t>
  </si>
  <si>
    <t>LAZOS : cuerda para salto en algodón para salto de 2.80 metros de largo, mango engonomico de 15
centimetros.</t>
  </si>
  <si>
    <t>AROS: aros o ula ula plano de 60 cm de diámetro espesor de
18 milimetros superficie plana. en polietileno.</t>
  </si>
  <si>
    <t>BOLAS PLASTICAS: bolas plásticas de tenis de mesa, bolas plásticas blancas sin costura 1*(estrella)
40mm para entrenamiento.</t>
  </si>
  <si>
    <t>PELOTAS DE PING PONG: TTB 100* 40+ X6 Naranja.</t>
  </si>
  <si>
    <t>BALON PARA VOLEIBOL 4500: construccion laminado, recubierto con p.u, con 18 paneles,con camara interior en butilo,color blanco, rojo y verde, tamañano numero 5, peso de 260 a 290 gramos.</t>
  </si>
  <si>
    <t>BALON PARA VOLEIBOL 5000: balón de pvc de 18 paneles cosido a maquina con un tacto suave, tamaño numero 4, color blanco, rojo y verde, peso 260 a 290 gramos.</t>
  </si>
  <si>
    <t>BALON PARA VOLEIBOL 1500: balon de pvc de 18 paneles cosido a maquina con un tacto suave,
tamaño numero 4, color blanco, rojo y verde, peso 260 a 290 gramos.</t>
  </si>
  <si>
    <t>Uniforme de ciclismo compuesto por jersey en material tour e insertos en 10k, enterizo con badana 24 de 9 horas en material stamina</t>
  </si>
  <si>
    <t>Uniforme de fútbol de salón en material montesimone compuesto de camiseta manga corta y cuello redondo, pantaloneta en material microtec y par de medias en nylon original.</t>
  </si>
  <si>
    <t>Uniforme de atletismo en material montesimone compuesto de camiseta tipo esqueleto y cuello redondo, pantaloneta en material montesimone y par de medias en nylon original.</t>
  </si>
  <si>
    <t>Uniforme de patinaje enterizo licrado en material stamina.</t>
  </si>
  <si>
    <t>Uniforme de tenis de mesa en material montesimone compuesto de camiseta manga corta y cuello tipo polo, pantaloneta en antifluido elástico y par de medias en nylon original.</t>
  </si>
  <si>
    <t>Uniforme de tenis de campo en material montesimone compuesto de camiseta manga corta y cuello tipo polo, pantaloneta en antifluido elástico y par de medias en nylon original.</t>
  </si>
  <si>
    <t>Uniforme de pusbike en material hydrotech compuesto de jersey suelto cuello redondo semi-alto.</t>
  </si>
  <si>
    <t>Uniforme de down hill en material hydrotech compuesto de jersey suelto cuello redondo semi-alto</t>
  </si>
  <si>
    <t>Camiseta manga corta y cuello redondo.</t>
  </si>
  <si>
    <t>Uniforme de fútbol en material montesimone compuesto de camiseta manga corta y cuello redondo, pantaloneta en material montesimone y par de medias en nylon original</t>
  </si>
  <si>
    <t>Uniforme de baloncesto en material montesimone compuesto de camiseta tipo esqueleto y cuello redondo, pantaloneta en material montesimone</t>
  </si>
  <si>
    <t>Uniforme de voleibol en material montesimone compuesto de camiseta tipo esqueleto y cuello redondo, pantaloneta en material montesimone</t>
  </si>
  <si>
    <t>Camiseta manga corta y cuello tipo polo.</t>
  </si>
  <si>
    <t>chaqueta de presentación en material orion compuesta de cuello alto, manga rangla y bolsillos laterales</t>
  </si>
  <si>
    <t>Uniforme de porras compuesto por camiseta manga larga en material Stamina e insertos en malla, falda rotonda lisa en material stamina</t>
  </si>
  <si>
    <t>SUBTOTAL</t>
  </si>
  <si>
    <t>IVA</t>
  </si>
  <si>
    <t>TOTAL</t>
  </si>
  <si>
    <t>VALOR UNITARIO</t>
  </si>
  <si>
    <t>VALOR IVA</t>
  </si>
  <si>
    <t xml:space="preserve">VALOR UNITARIO MAS IVA </t>
  </si>
  <si>
    <t xml:space="preserve">PROMEDIO VALOR UNITARIO </t>
  </si>
  <si>
    <t xml:space="preserve">PROMEDIO VALOR IVA </t>
  </si>
  <si>
    <t>PROMEDIO VALOR UNITARIO MAS IVA</t>
  </si>
  <si>
    <t>ARCO INFLABLE:  3 metros x 6 metros con fibra de poliéster de alta resistencia, impermeable, Motor 0,5 HP Fuerza, 330 m³/h. Flujo, 3600 rpm, 375, con logos del IMCRDZ.</t>
  </si>
  <si>
    <t xml:space="preserve">VALOR UNITARIO </t>
  </si>
  <si>
    <t xml:space="preserve">VALOR TOTAL </t>
  </si>
  <si>
    <t xml:space="preserve">COTIZACION 3 </t>
  </si>
  <si>
    <t>ZIMNE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</si>
</sst>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\ * #,##0.00_-;\-&quot;$&quot;\ * #,##0.00_-;_-&quot;$&quot;\ * &quot;-&quot;_-;_-@_-"/>
    <numFmt numFmtId="166" formatCode="_-&quot;$&quot;\ * #,##0.0_-;\-&quot;$&quot;\ * #,##0.0_-;_-&quot;$&quot;\ * &quot;-&quot;?_-;_-@_-"/>
    <numFmt numFmtId="172" formatCode="_-[$$-240A]\ * #,##0.00_-;\-[$$-240A]\ * #,##0.00_-;_-[$$-240A]\ * &quot;-&quot;??_-;_-@_-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44" fontId="2" fillId="0" borderId="0" xfId="0" applyNumberFormat="1" applyFont="1" applyAlignment="1">
      <alignment vertical="center" wrapText="1"/>
    </xf>
    <xf numFmtId="8" fontId="2" fillId="0" borderId="0" xfId="0" applyNumberFormat="1" applyFont="1" applyAlignment="1">
      <alignment vertical="center" wrapText="1"/>
    </xf>
    <xf numFmtId="166" fontId="2" fillId="0" borderId="0" xfId="0" applyNumberFormat="1" applyFont="1" applyAlignment="1">
      <alignment vertical="center" wrapText="1"/>
    </xf>
    <xf numFmtId="44" fontId="2" fillId="0" borderId="0" xfId="0" applyNumberFormat="1" applyFont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8" fontId="9" fillId="3" borderId="1" xfId="0" applyNumberFormat="1" applyFont="1" applyFill="1" applyBorder="1" applyAlignment="1">
      <alignment horizontal="right" vertical="top" wrapText="1"/>
    </xf>
    <xf numFmtId="165" fontId="8" fillId="3" borderId="1" xfId="0" applyNumberFormat="1" applyFont="1" applyFill="1" applyBorder="1" applyAlignment="1">
      <alignment horizontal="right" vertical="top" wrapText="1"/>
    </xf>
    <xf numFmtId="8" fontId="9" fillId="4" borderId="1" xfId="0" applyNumberFormat="1" applyFont="1" applyFill="1" applyBorder="1" applyAlignment="1">
      <alignment horizontal="right" vertical="top" wrapText="1"/>
    </xf>
    <xf numFmtId="165" fontId="8" fillId="4" borderId="1" xfId="0" applyNumberFormat="1" applyFont="1" applyFill="1" applyBorder="1" applyAlignment="1">
      <alignment horizontal="right" vertical="top" wrapText="1"/>
    </xf>
    <xf numFmtId="8" fontId="9" fillId="5" borderId="1" xfId="0" applyNumberFormat="1" applyFont="1" applyFill="1" applyBorder="1" applyAlignment="1">
      <alignment horizontal="right" vertical="top" wrapText="1"/>
    </xf>
    <xf numFmtId="165" fontId="9" fillId="5" borderId="1" xfId="0" applyNumberFormat="1" applyFont="1" applyFill="1" applyBorder="1" applyAlignment="1">
      <alignment horizontal="right" vertical="top" wrapText="1"/>
    </xf>
    <xf numFmtId="0" fontId="8" fillId="0" borderId="1" xfId="0" applyFont="1" applyBorder="1" applyAlignment="1">
      <alignment horizontal="left" vertical="top" wrapText="1"/>
    </xf>
    <xf numFmtId="0" fontId="10" fillId="2" borderId="2" xfId="0" applyFont="1" applyFill="1" applyBorder="1" applyAlignment="1">
      <alignment horizontal="center" vertical="center" wrapText="1"/>
    </xf>
    <xf numFmtId="8" fontId="9" fillId="3" borderId="3" xfId="0" applyNumberFormat="1" applyFont="1" applyFill="1" applyBorder="1" applyAlignment="1">
      <alignment vertical="center" wrapText="1"/>
    </xf>
    <xf numFmtId="0" fontId="10" fillId="3" borderId="3" xfId="0" applyFont="1" applyFill="1" applyBorder="1" applyAlignment="1">
      <alignment horizontal="center" vertical="center" wrapText="1"/>
    </xf>
    <xf numFmtId="8" fontId="9" fillId="3" borderId="1" xfId="0" applyNumberFormat="1" applyFont="1" applyFill="1" applyBorder="1" applyAlignment="1">
      <alignment vertical="center" wrapText="1"/>
    </xf>
    <xf numFmtId="8" fontId="9" fillId="4" borderId="3" xfId="0" applyNumberFormat="1" applyFont="1" applyFill="1" applyBorder="1" applyAlignment="1">
      <alignment vertical="center" wrapText="1"/>
    </xf>
    <xf numFmtId="0" fontId="10" fillId="4" borderId="3" xfId="0" applyFont="1" applyFill="1" applyBorder="1" applyAlignment="1">
      <alignment horizontal="center" vertical="center" wrapText="1"/>
    </xf>
    <xf numFmtId="8" fontId="9" fillId="4" borderId="1" xfId="0" applyNumberFormat="1" applyFont="1" applyFill="1" applyBorder="1" applyAlignment="1">
      <alignment vertical="center" wrapText="1"/>
    </xf>
    <xf numFmtId="8" fontId="9" fillId="5" borderId="1" xfId="0" applyNumberFormat="1" applyFont="1" applyFill="1" applyBorder="1" applyAlignment="1">
      <alignment vertical="center" wrapText="1"/>
    </xf>
    <xf numFmtId="0" fontId="10" fillId="5" borderId="1" xfId="0" applyFont="1" applyFill="1" applyBorder="1" applyAlignment="1">
      <alignment horizontal="center" vertical="center" wrapText="1"/>
    </xf>
    <xf numFmtId="44" fontId="9" fillId="5" borderId="1" xfId="0" applyNumberFormat="1" applyFont="1" applyFill="1" applyBorder="1" applyAlignment="1">
      <alignment vertical="center" wrapText="1"/>
    </xf>
    <xf numFmtId="44" fontId="9" fillId="3" borderId="3" xfId="1" applyNumberFormat="1" applyFont="1" applyFill="1" applyBorder="1" applyAlignment="1">
      <alignment vertical="center" wrapText="1"/>
    </xf>
    <xf numFmtId="44" fontId="9" fillId="3" borderId="1" xfId="1" applyNumberFormat="1" applyFont="1" applyFill="1" applyBorder="1" applyAlignment="1">
      <alignment vertical="center" wrapText="1"/>
    </xf>
    <xf numFmtId="44" fontId="9" fillId="4" borderId="3" xfId="1" applyNumberFormat="1" applyFont="1" applyFill="1" applyBorder="1" applyAlignment="1">
      <alignment vertical="center" wrapText="1"/>
    </xf>
    <xf numFmtId="44" fontId="9" fillId="4" borderId="1" xfId="1" applyNumberFormat="1" applyFont="1" applyFill="1" applyBorder="1" applyAlignment="1">
      <alignment vertical="center" wrapText="1"/>
    </xf>
    <xf numFmtId="44" fontId="9" fillId="5" borderId="1" xfId="1" applyNumberFormat="1" applyFont="1" applyFill="1" applyBorder="1" applyAlignment="1">
      <alignment vertical="center" wrapText="1"/>
    </xf>
    <xf numFmtId="44" fontId="9" fillId="3" borderId="3" xfId="0" applyNumberFormat="1" applyFont="1" applyFill="1" applyBorder="1" applyAlignment="1">
      <alignment vertical="center" wrapText="1"/>
    </xf>
    <xf numFmtId="44" fontId="9" fillId="3" borderId="1" xfId="0" applyNumberFormat="1" applyFont="1" applyFill="1" applyBorder="1" applyAlignment="1">
      <alignment vertical="center" wrapText="1"/>
    </xf>
    <xf numFmtId="44" fontId="9" fillId="4" borderId="3" xfId="0" applyNumberFormat="1" applyFont="1" applyFill="1" applyBorder="1" applyAlignment="1">
      <alignment vertical="center" wrapText="1"/>
    </xf>
    <xf numFmtId="1" fontId="8" fillId="5" borderId="1" xfId="0" applyNumberFormat="1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8" fontId="9" fillId="6" borderId="1" xfId="0" applyNumberFormat="1" applyFont="1" applyFill="1" applyBorder="1" applyAlignment="1">
      <alignment horizontal="right" vertical="top" wrapText="1"/>
    </xf>
    <xf numFmtId="8" fontId="9" fillId="6" borderId="1" xfId="0" applyNumberFormat="1" applyFont="1" applyFill="1" applyBorder="1" applyAlignment="1">
      <alignment vertical="center" wrapText="1"/>
    </xf>
    <xf numFmtId="44" fontId="9" fillId="6" borderId="1" xfId="1" applyNumberFormat="1" applyFont="1" applyFill="1" applyBorder="1" applyAlignment="1">
      <alignment vertical="center" wrapText="1"/>
    </xf>
    <xf numFmtId="44" fontId="9" fillId="6" borderId="1" xfId="0" applyNumberFormat="1" applyFont="1" applyFill="1" applyBorder="1" applyAlignment="1">
      <alignment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44" fontId="7" fillId="6" borderId="7" xfId="7" applyFont="1" applyFill="1" applyBorder="1" applyAlignment="1">
      <alignment horizontal="center" vertical="center" wrapText="1"/>
    </xf>
    <xf numFmtId="44" fontId="9" fillId="6" borderId="1" xfId="7" applyFont="1" applyFill="1" applyBorder="1" applyAlignment="1">
      <alignment vertical="center" wrapText="1"/>
    </xf>
    <xf numFmtId="44" fontId="2" fillId="0" borderId="0" xfId="7" applyFont="1" applyAlignment="1">
      <alignment vertical="center" wrapText="1"/>
    </xf>
    <xf numFmtId="172" fontId="7" fillId="6" borderId="7" xfId="7" applyNumberFormat="1" applyFont="1" applyFill="1" applyBorder="1" applyAlignment="1">
      <alignment horizontal="center" vertical="center" wrapText="1"/>
    </xf>
    <xf numFmtId="172" fontId="2" fillId="6" borderId="8" xfId="7" applyNumberFormat="1" applyFont="1" applyFill="1" applyBorder="1" applyAlignment="1">
      <alignment horizontal="right" vertical="top" wrapText="1"/>
    </xf>
    <xf numFmtId="172" fontId="2" fillId="6" borderId="9" xfId="7" applyNumberFormat="1" applyFont="1" applyFill="1" applyBorder="1" applyAlignment="1">
      <alignment horizontal="right" vertical="top" wrapText="1"/>
    </xf>
    <xf numFmtId="172" fontId="9" fillId="6" borderId="1" xfId="7" applyNumberFormat="1" applyFont="1" applyFill="1" applyBorder="1" applyAlignment="1">
      <alignment vertical="center" wrapText="1"/>
    </xf>
    <xf numFmtId="172" fontId="2" fillId="0" borderId="0" xfId="7" applyNumberFormat="1" applyFont="1" applyAlignment="1">
      <alignment vertical="center" wrapText="1"/>
    </xf>
    <xf numFmtId="172" fontId="9" fillId="6" borderId="1" xfId="0" applyNumberFormat="1" applyFont="1" applyFill="1" applyBorder="1" applyAlignment="1">
      <alignment horizontal="right" vertical="top" wrapText="1"/>
    </xf>
    <xf numFmtId="44" fontId="9" fillId="6" borderId="1" xfId="7" applyFont="1" applyFill="1" applyBorder="1" applyAlignment="1">
      <alignment horizontal="right" vertical="top" wrapText="1"/>
    </xf>
  </cellXfs>
  <cellStyles count="8">
    <cellStyle name="Moneda" xfId="7" builtinId="4"/>
    <cellStyle name="Moneda [0]" xfId="1" builtinId="7"/>
    <cellStyle name="Moneda [0] 2" xfId="4" xr:uid="{00000000-0005-0000-0000-000001000000}"/>
    <cellStyle name="Moneda [0] 3" xfId="6" xr:uid="{00000000-0005-0000-0000-000002000000}"/>
    <cellStyle name="Moneda 2" xfId="3" xr:uid="{00000000-0005-0000-0000-000003000000}"/>
    <cellStyle name="Normal" xfId="0" builtinId="0"/>
    <cellStyle name="Normal 2" xfId="2" xr:uid="{00000000-0005-0000-0000-000005000000}"/>
    <cellStyle name="Normal 3" xfId="5" xr:uid="{00000000-0005-0000-0000-000006000000}"/>
  </cellStyles>
  <dxfs count="0"/>
  <tableStyles count="0" defaultTableStyle="TableStyleMedium2" defaultPivotStyle="PivotStyleLight16"/>
  <colors>
    <mruColors>
      <color rgb="FF00CC00"/>
      <color rgb="FFCCE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"/>
  <sheetViews>
    <sheetView tabSelected="1" zoomScale="120" zoomScaleNormal="120" workbookViewId="0">
      <selection activeCell="A2" sqref="A2:O58"/>
    </sheetView>
  </sheetViews>
  <sheetFormatPr baseColWidth="10" defaultColWidth="10.875" defaultRowHeight="12" x14ac:dyDescent="0.25"/>
  <cols>
    <col min="1" max="1" width="4.5" style="1" customWidth="1"/>
    <col min="2" max="2" width="34.875" style="1" customWidth="1"/>
    <col min="3" max="3" width="4.625" style="1" bestFit="1" customWidth="1"/>
    <col min="4" max="5" width="12.75" style="1" customWidth="1"/>
    <col min="6" max="6" width="13.75" style="1" customWidth="1"/>
    <col min="7" max="7" width="14" style="1" customWidth="1"/>
    <col min="8" max="9" width="13.125" style="1" customWidth="1"/>
    <col min="10" max="10" width="11.375" style="1" customWidth="1"/>
    <col min="11" max="11" width="12.75" style="1" customWidth="1"/>
    <col min="12" max="12" width="12.75" style="64" customWidth="1"/>
    <col min="13" max="13" width="17" style="59" customWidth="1"/>
    <col min="14" max="17" width="12.75" style="1" customWidth="1"/>
    <col min="18" max="18" width="12.375" style="1" customWidth="1"/>
    <col min="19" max="19" width="17.25" style="1" bestFit="1" customWidth="1"/>
    <col min="20" max="20" width="10.875" style="1"/>
    <col min="21" max="21" width="11.375" style="1" bestFit="1" customWidth="1"/>
    <col min="22" max="22" width="11.25" style="1" customWidth="1"/>
    <col min="23" max="23" width="11.75" style="1" customWidth="1"/>
    <col min="24" max="16384" width="10.875" style="1"/>
  </cols>
  <sheetData>
    <row r="1" spans="1:23" ht="72.95" customHeight="1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</row>
    <row r="2" spans="1:23" s="2" customFormat="1" ht="15.75" customHeight="1" x14ac:dyDescent="0.25">
      <c r="A2" s="53" t="s">
        <v>1</v>
      </c>
      <c r="B2" s="53" t="s">
        <v>2</v>
      </c>
      <c r="C2" s="53" t="s">
        <v>3</v>
      </c>
      <c r="D2" s="39" t="s">
        <v>4</v>
      </c>
      <c r="E2" s="40"/>
      <c r="F2" s="40"/>
      <c r="G2" s="41"/>
      <c r="H2" s="42" t="s">
        <v>5</v>
      </c>
      <c r="I2" s="43"/>
      <c r="J2" s="43"/>
      <c r="K2" s="44"/>
      <c r="L2" s="45" t="s">
        <v>75</v>
      </c>
      <c r="M2" s="46"/>
      <c r="N2" s="46"/>
      <c r="O2" s="47"/>
      <c r="P2" s="54" t="s">
        <v>69</v>
      </c>
      <c r="Q2" s="54" t="s">
        <v>70</v>
      </c>
      <c r="R2" s="53" t="s">
        <v>71</v>
      </c>
      <c r="S2" s="53" t="s">
        <v>6</v>
      </c>
    </row>
    <row r="3" spans="1:23" s="2" customFormat="1" ht="29.1" customHeight="1" x14ac:dyDescent="0.25">
      <c r="A3" s="53"/>
      <c r="B3" s="53"/>
      <c r="C3" s="53"/>
      <c r="D3" s="39" t="s">
        <v>7</v>
      </c>
      <c r="E3" s="40"/>
      <c r="F3" s="40"/>
      <c r="G3" s="41"/>
      <c r="H3" s="42" t="s">
        <v>8</v>
      </c>
      <c r="I3" s="43"/>
      <c r="J3" s="43"/>
      <c r="K3" s="44"/>
      <c r="L3" s="45" t="s">
        <v>76</v>
      </c>
      <c r="M3" s="46"/>
      <c r="N3" s="46"/>
      <c r="O3" s="47"/>
      <c r="P3" s="55"/>
      <c r="Q3" s="55"/>
      <c r="R3" s="53"/>
      <c r="S3" s="53"/>
    </row>
    <row r="4" spans="1:23" s="2" customFormat="1" ht="48" customHeight="1" thickBot="1" x14ac:dyDescent="0.3">
      <c r="A4" s="53"/>
      <c r="B4" s="53"/>
      <c r="C4" s="53"/>
      <c r="D4" s="7" t="s">
        <v>66</v>
      </c>
      <c r="E4" s="7" t="s">
        <v>67</v>
      </c>
      <c r="F4" s="7" t="s">
        <v>68</v>
      </c>
      <c r="G4" s="7" t="s">
        <v>9</v>
      </c>
      <c r="H4" s="8" t="s">
        <v>66</v>
      </c>
      <c r="I4" s="8" t="s">
        <v>67</v>
      </c>
      <c r="J4" s="8" t="s">
        <v>68</v>
      </c>
      <c r="K4" s="8" t="s">
        <v>9</v>
      </c>
      <c r="L4" s="60" t="s">
        <v>73</v>
      </c>
      <c r="M4" s="57" t="s">
        <v>67</v>
      </c>
      <c r="N4" s="48" t="s">
        <v>68</v>
      </c>
      <c r="O4" s="48" t="s">
        <v>74</v>
      </c>
      <c r="P4" s="56"/>
      <c r="Q4" s="56"/>
      <c r="R4" s="53"/>
      <c r="S4" s="53"/>
    </row>
    <row r="5" spans="1:23" s="2" customFormat="1" ht="80.25" customHeight="1" thickBot="1" x14ac:dyDescent="0.3">
      <c r="A5" s="9">
        <v>1</v>
      </c>
      <c r="B5" s="10" t="s">
        <v>72</v>
      </c>
      <c r="C5" s="36">
        <v>1</v>
      </c>
      <c r="D5" s="12">
        <v>4100000</v>
      </c>
      <c r="E5" s="11">
        <f>(D5*19%)</f>
        <v>779000</v>
      </c>
      <c r="F5" s="12">
        <f>SUM(D5:E5)</f>
        <v>4879000</v>
      </c>
      <c r="G5" s="11">
        <f>F5*C5</f>
        <v>4879000</v>
      </c>
      <c r="H5" s="13">
        <v>4200000</v>
      </c>
      <c r="I5" s="13">
        <f>(H5*19%)</f>
        <v>798000</v>
      </c>
      <c r="J5" s="14">
        <f>SUM(H5+I5)</f>
        <v>4998000</v>
      </c>
      <c r="K5" s="13">
        <f t="shared" ref="K5:K36" si="0">J5*C5</f>
        <v>4998000</v>
      </c>
      <c r="L5" s="61">
        <v>4300000</v>
      </c>
      <c r="M5" s="66">
        <f>(L5*19%)</f>
        <v>817000</v>
      </c>
      <c r="N5" s="65">
        <f>L5+M5</f>
        <v>5117000</v>
      </c>
      <c r="O5" s="49">
        <f>N5*C5</f>
        <v>5117000</v>
      </c>
      <c r="P5" s="15">
        <f>SUM(D5+H5+L5)/3</f>
        <v>4200000</v>
      </c>
      <c r="Q5" s="15">
        <f>SUM(M5+I5+E5)/3</f>
        <v>798000</v>
      </c>
      <c r="R5" s="16">
        <f>SUM(N5+J5+F5)/3</f>
        <v>4998000</v>
      </c>
      <c r="S5" s="15">
        <f>SUM(O5+K5+G5)/3</f>
        <v>4998000</v>
      </c>
      <c r="U5" s="6"/>
      <c r="V5" s="6"/>
      <c r="W5" s="6"/>
    </row>
    <row r="6" spans="1:23" s="2" customFormat="1" ht="79.5" thickBot="1" x14ac:dyDescent="0.3">
      <c r="A6" s="9">
        <v>2</v>
      </c>
      <c r="B6" s="10" t="s">
        <v>10</v>
      </c>
      <c r="C6" s="36">
        <v>1</v>
      </c>
      <c r="D6" s="12">
        <v>610500</v>
      </c>
      <c r="E6" s="11">
        <f t="shared" ref="E6:E58" si="1">(D6*19%)</f>
        <v>115995</v>
      </c>
      <c r="F6" s="12">
        <f t="shared" ref="F6:F58" si="2">SUM(D6:E6)</f>
        <v>726495</v>
      </c>
      <c r="G6" s="11">
        <f t="shared" ref="G6:G58" si="3">F6*C6</f>
        <v>726495</v>
      </c>
      <c r="H6" s="14">
        <v>619900</v>
      </c>
      <c r="I6" s="13">
        <f t="shared" ref="I6:I58" si="4">(H6*19%)</f>
        <v>117781</v>
      </c>
      <c r="J6" s="14">
        <f t="shared" ref="J6:J58" si="5">SUM(H6+I6)</f>
        <v>737681</v>
      </c>
      <c r="K6" s="13">
        <f t="shared" si="0"/>
        <v>737681</v>
      </c>
      <c r="L6" s="62">
        <v>615200</v>
      </c>
      <c r="M6" s="66">
        <f t="shared" ref="M6:M58" si="6">(L6*19%)</f>
        <v>116888</v>
      </c>
      <c r="N6" s="65">
        <f t="shared" ref="N6:N58" si="7">L6+M6</f>
        <v>732088</v>
      </c>
      <c r="O6" s="49">
        <f t="shared" ref="O6:O58" si="8">N6*C6</f>
        <v>732088</v>
      </c>
      <c r="P6" s="15">
        <f t="shared" ref="P6:P58" si="9">SUM(D6+H6+L6)/3</f>
        <v>615200</v>
      </c>
      <c r="Q6" s="15">
        <f t="shared" ref="Q6:Q58" si="10">SUM(M6+I6+E6)/3</f>
        <v>116888</v>
      </c>
      <c r="R6" s="16">
        <f t="shared" ref="R6:R58" si="11">SUM(N6+J6+F6)/3</f>
        <v>732088</v>
      </c>
      <c r="S6" s="15">
        <f t="shared" ref="S6:S58" si="12">SUM(O6+K6+G6)/3</f>
        <v>732088</v>
      </c>
      <c r="U6" s="6"/>
      <c r="V6" s="6"/>
      <c r="W6" s="6"/>
    </row>
    <row r="7" spans="1:23" s="2" customFormat="1" ht="81.75" customHeight="1" thickBot="1" x14ac:dyDescent="0.3">
      <c r="A7" s="9">
        <v>3</v>
      </c>
      <c r="B7" s="10" t="s">
        <v>11</v>
      </c>
      <c r="C7" s="36">
        <v>1</v>
      </c>
      <c r="D7" s="12">
        <v>141750</v>
      </c>
      <c r="E7" s="11">
        <f t="shared" si="1"/>
        <v>26932.5</v>
      </c>
      <c r="F7" s="12">
        <f t="shared" si="2"/>
        <v>168682.5</v>
      </c>
      <c r="G7" s="11">
        <f t="shared" si="3"/>
        <v>168682.5</v>
      </c>
      <c r="H7" s="14">
        <v>135800</v>
      </c>
      <c r="I7" s="13">
        <f t="shared" si="4"/>
        <v>25802</v>
      </c>
      <c r="J7" s="14">
        <f t="shared" si="5"/>
        <v>161602</v>
      </c>
      <c r="K7" s="13">
        <f t="shared" si="0"/>
        <v>161602</v>
      </c>
      <c r="L7" s="62">
        <v>147700</v>
      </c>
      <c r="M7" s="66">
        <f t="shared" si="6"/>
        <v>28063</v>
      </c>
      <c r="N7" s="65">
        <f t="shared" si="7"/>
        <v>175763</v>
      </c>
      <c r="O7" s="49">
        <f t="shared" si="8"/>
        <v>175763</v>
      </c>
      <c r="P7" s="15">
        <f t="shared" si="9"/>
        <v>141750</v>
      </c>
      <c r="Q7" s="15">
        <f t="shared" si="10"/>
        <v>26932.5</v>
      </c>
      <c r="R7" s="16">
        <f t="shared" si="11"/>
        <v>168682.5</v>
      </c>
      <c r="S7" s="15">
        <f t="shared" si="12"/>
        <v>168682.5</v>
      </c>
      <c r="U7" s="6"/>
      <c r="V7" s="6"/>
      <c r="W7" s="6"/>
    </row>
    <row r="8" spans="1:23" s="2" customFormat="1" ht="78" customHeight="1" thickBot="1" x14ac:dyDescent="0.3">
      <c r="A8" s="9">
        <v>4</v>
      </c>
      <c r="B8" s="10" t="s">
        <v>12</v>
      </c>
      <c r="C8" s="36">
        <v>1</v>
      </c>
      <c r="D8" s="12">
        <v>133200</v>
      </c>
      <c r="E8" s="11">
        <f t="shared" si="1"/>
        <v>25308</v>
      </c>
      <c r="F8" s="12">
        <f t="shared" si="2"/>
        <v>158508</v>
      </c>
      <c r="G8" s="11">
        <f t="shared" si="3"/>
        <v>158508</v>
      </c>
      <c r="H8" s="14">
        <v>122500</v>
      </c>
      <c r="I8" s="13">
        <f t="shared" si="4"/>
        <v>23275</v>
      </c>
      <c r="J8" s="14">
        <f t="shared" si="5"/>
        <v>145775</v>
      </c>
      <c r="K8" s="13">
        <f>J8*C8</f>
        <v>145775</v>
      </c>
      <c r="L8" s="62">
        <v>111800</v>
      </c>
      <c r="M8" s="66">
        <f t="shared" si="6"/>
        <v>21242</v>
      </c>
      <c r="N8" s="65">
        <f t="shared" si="7"/>
        <v>133042</v>
      </c>
      <c r="O8" s="49">
        <f t="shared" si="8"/>
        <v>133042</v>
      </c>
      <c r="P8" s="15">
        <f t="shared" si="9"/>
        <v>122500</v>
      </c>
      <c r="Q8" s="15">
        <f t="shared" si="10"/>
        <v>23275</v>
      </c>
      <c r="R8" s="16">
        <f t="shared" si="11"/>
        <v>145775</v>
      </c>
      <c r="S8" s="15">
        <f t="shared" si="12"/>
        <v>145775</v>
      </c>
      <c r="U8" s="6"/>
      <c r="V8" s="6"/>
      <c r="W8" s="6"/>
    </row>
    <row r="9" spans="1:23" s="2" customFormat="1" ht="54.75" customHeight="1" thickBot="1" x14ac:dyDescent="0.3">
      <c r="A9" s="9">
        <v>5</v>
      </c>
      <c r="B9" s="10" t="s">
        <v>13</v>
      </c>
      <c r="C9" s="36">
        <v>1</v>
      </c>
      <c r="D9" s="12">
        <v>241500</v>
      </c>
      <c r="E9" s="11">
        <f t="shared" si="1"/>
        <v>45885</v>
      </c>
      <c r="F9" s="12">
        <f t="shared" si="2"/>
        <v>287385</v>
      </c>
      <c r="G9" s="11">
        <f t="shared" si="3"/>
        <v>287385</v>
      </c>
      <c r="H9" s="14">
        <v>235900</v>
      </c>
      <c r="I9" s="13">
        <f t="shared" si="4"/>
        <v>44821</v>
      </c>
      <c r="J9" s="14">
        <f t="shared" si="5"/>
        <v>280721</v>
      </c>
      <c r="K9" s="13">
        <f t="shared" si="0"/>
        <v>280721</v>
      </c>
      <c r="L9" s="62">
        <v>247100</v>
      </c>
      <c r="M9" s="66">
        <f t="shared" si="6"/>
        <v>46949</v>
      </c>
      <c r="N9" s="65">
        <f t="shared" si="7"/>
        <v>294049</v>
      </c>
      <c r="O9" s="49">
        <f t="shared" si="8"/>
        <v>294049</v>
      </c>
      <c r="P9" s="15">
        <f t="shared" si="9"/>
        <v>241500</v>
      </c>
      <c r="Q9" s="15">
        <f t="shared" si="10"/>
        <v>45885</v>
      </c>
      <c r="R9" s="16">
        <f t="shared" si="11"/>
        <v>287385</v>
      </c>
      <c r="S9" s="15">
        <f t="shared" si="12"/>
        <v>287385</v>
      </c>
      <c r="U9" s="6"/>
      <c r="V9" s="6"/>
      <c r="W9" s="6"/>
    </row>
    <row r="10" spans="1:23" s="2" customFormat="1" ht="78" customHeight="1" thickBot="1" x14ac:dyDescent="0.3">
      <c r="A10" s="9">
        <v>6</v>
      </c>
      <c r="B10" s="10" t="s">
        <v>14</v>
      </c>
      <c r="C10" s="36">
        <v>1</v>
      </c>
      <c r="D10" s="12">
        <v>103250</v>
      </c>
      <c r="E10" s="11">
        <f t="shared" si="1"/>
        <v>19617.5</v>
      </c>
      <c r="F10" s="12">
        <f t="shared" si="2"/>
        <v>122867.5</v>
      </c>
      <c r="G10" s="11">
        <f t="shared" si="3"/>
        <v>122867.5</v>
      </c>
      <c r="H10" s="14">
        <v>114500</v>
      </c>
      <c r="I10" s="13">
        <f t="shared" si="4"/>
        <v>21755</v>
      </c>
      <c r="J10" s="14">
        <f t="shared" si="5"/>
        <v>136255</v>
      </c>
      <c r="K10" s="13">
        <f t="shared" si="0"/>
        <v>136255</v>
      </c>
      <c r="L10" s="62">
        <v>92000</v>
      </c>
      <c r="M10" s="66">
        <f t="shared" si="6"/>
        <v>17480</v>
      </c>
      <c r="N10" s="65">
        <f t="shared" si="7"/>
        <v>109480</v>
      </c>
      <c r="O10" s="49">
        <f t="shared" si="8"/>
        <v>109480</v>
      </c>
      <c r="P10" s="15">
        <f t="shared" si="9"/>
        <v>103250</v>
      </c>
      <c r="Q10" s="15">
        <f t="shared" si="10"/>
        <v>19617.5</v>
      </c>
      <c r="R10" s="16">
        <f t="shared" si="11"/>
        <v>122867.5</v>
      </c>
      <c r="S10" s="15">
        <f t="shared" si="12"/>
        <v>122867.5</v>
      </c>
      <c r="U10" s="6"/>
      <c r="V10" s="6"/>
      <c r="W10" s="6"/>
    </row>
    <row r="11" spans="1:23" s="2" customFormat="1" ht="68.25" thickBot="1" x14ac:dyDescent="0.3">
      <c r="A11" s="9">
        <v>7</v>
      </c>
      <c r="B11" s="10" t="s">
        <v>15</v>
      </c>
      <c r="C11" s="36">
        <v>1</v>
      </c>
      <c r="D11" s="12">
        <v>120750</v>
      </c>
      <c r="E11" s="11">
        <f t="shared" si="1"/>
        <v>22942.5</v>
      </c>
      <c r="F11" s="12">
        <f t="shared" si="2"/>
        <v>143692.5</v>
      </c>
      <c r="G11" s="11">
        <f t="shared" si="3"/>
        <v>143692.5</v>
      </c>
      <c r="H11" s="14">
        <v>100000</v>
      </c>
      <c r="I11" s="13">
        <f t="shared" si="4"/>
        <v>19000</v>
      </c>
      <c r="J11" s="14">
        <f t="shared" si="5"/>
        <v>119000</v>
      </c>
      <c r="K11" s="13">
        <f t="shared" si="0"/>
        <v>119000</v>
      </c>
      <c r="L11" s="62">
        <v>141500</v>
      </c>
      <c r="M11" s="66">
        <f t="shared" si="6"/>
        <v>26885</v>
      </c>
      <c r="N11" s="65">
        <f t="shared" si="7"/>
        <v>168385</v>
      </c>
      <c r="O11" s="49">
        <f t="shared" si="8"/>
        <v>168385</v>
      </c>
      <c r="P11" s="15">
        <f t="shared" si="9"/>
        <v>120750</v>
      </c>
      <c r="Q11" s="15">
        <f t="shared" si="10"/>
        <v>22942.5</v>
      </c>
      <c r="R11" s="16">
        <f t="shared" si="11"/>
        <v>143692.5</v>
      </c>
      <c r="S11" s="15">
        <f t="shared" si="12"/>
        <v>143692.5</v>
      </c>
      <c r="U11" s="6"/>
      <c r="V11" s="6"/>
      <c r="W11" s="6"/>
    </row>
    <row r="12" spans="1:23" s="2" customFormat="1" ht="79.5" customHeight="1" thickBot="1" x14ac:dyDescent="0.3">
      <c r="A12" s="9">
        <v>8</v>
      </c>
      <c r="B12" s="10" t="s">
        <v>16</v>
      </c>
      <c r="C12" s="36">
        <v>1</v>
      </c>
      <c r="D12" s="12">
        <v>134000</v>
      </c>
      <c r="E12" s="11">
        <f t="shared" si="1"/>
        <v>25460</v>
      </c>
      <c r="F12" s="12">
        <f t="shared" si="2"/>
        <v>159460</v>
      </c>
      <c r="G12" s="11">
        <f t="shared" si="3"/>
        <v>159460</v>
      </c>
      <c r="H12" s="14">
        <v>129500</v>
      </c>
      <c r="I12" s="13">
        <f t="shared" si="4"/>
        <v>24605</v>
      </c>
      <c r="J12" s="14">
        <f t="shared" si="5"/>
        <v>154105</v>
      </c>
      <c r="K12" s="13">
        <f t="shared" si="0"/>
        <v>154105</v>
      </c>
      <c r="L12" s="62">
        <v>125000</v>
      </c>
      <c r="M12" s="66">
        <f t="shared" si="6"/>
        <v>23750</v>
      </c>
      <c r="N12" s="65">
        <f t="shared" si="7"/>
        <v>148750</v>
      </c>
      <c r="O12" s="49">
        <f t="shared" si="8"/>
        <v>148750</v>
      </c>
      <c r="P12" s="15">
        <f t="shared" si="9"/>
        <v>129500</v>
      </c>
      <c r="Q12" s="15">
        <f t="shared" si="10"/>
        <v>24605</v>
      </c>
      <c r="R12" s="16">
        <f t="shared" si="11"/>
        <v>154105</v>
      </c>
      <c r="S12" s="15">
        <f t="shared" si="12"/>
        <v>154105</v>
      </c>
      <c r="U12" s="6"/>
      <c r="V12" s="6"/>
      <c r="W12" s="6"/>
    </row>
    <row r="13" spans="1:23" s="2" customFormat="1" ht="39" customHeight="1" thickBot="1" x14ac:dyDescent="0.3">
      <c r="A13" s="9">
        <v>9</v>
      </c>
      <c r="B13" s="10" t="s">
        <v>17</v>
      </c>
      <c r="C13" s="36">
        <v>1</v>
      </c>
      <c r="D13" s="12">
        <v>85000</v>
      </c>
      <c r="E13" s="11">
        <f t="shared" si="1"/>
        <v>16150</v>
      </c>
      <c r="F13" s="12">
        <f t="shared" si="2"/>
        <v>101150</v>
      </c>
      <c r="G13" s="11">
        <f t="shared" si="3"/>
        <v>101150</v>
      </c>
      <c r="H13" s="14">
        <v>95000</v>
      </c>
      <c r="I13" s="13">
        <f t="shared" si="4"/>
        <v>18050</v>
      </c>
      <c r="J13" s="14">
        <f t="shared" si="5"/>
        <v>113050</v>
      </c>
      <c r="K13" s="13">
        <f t="shared" si="0"/>
        <v>113050</v>
      </c>
      <c r="L13" s="62">
        <v>90000</v>
      </c>
      <c r="M13" s="66">
        <f t="shared" si="6"/>
        <v>17100</v>
      </c>
      <c r="N13" s="65">
        <f t="shared" si="7"/>
        <v>107100</v>
      </c>
      <c r="O13" s="49">
        <f t="shared" si="8"/>
        <v>107100</v>
      </c>
      <c r="P13" s="15">
        <f t="shared" si="9"/>
        <v>90000</v>
      </c>
      <c r="Q13" s="15">
        <f t="shared" si="10"/>
        <v>17100</v>
      </c>
      <c r="R13" s="16">
        <f t="shared" si="11"/>
        <v>107100</v>
      </c>
      <c r="S13" s="15">
        <f t="shared" si="12"/>
        <v>107100</v>
      </c>
      <c r="U13" s="6"/>
      <c r="V13" s="6"/>
      <c r="W13" s="6"/>
    </row>
    <row r="14" spans="1:23" s="2" customFormat="1" ht="98.25" customHeight="1" thickBot="1" x14ac:dyDescent="0.3">
      <c r="A14" s="9">
        <v>10</v>
      </c>
      <c r="B14" s="10" t="s">
        <v>18</v>
      </c>
      <c r="C14" s="36">
        <v>1</v>
      </c>
      <c r="D14" s="12">
        <v>19250</v>
      </c>
      <c r="E14" s="11">
        <f t="shared" si="1"/>
        <v>3657.5</v>
      </c>
      <c r="F14" s="12">
        <f t="shared" si="2"/>
        <v>22907.5</v>
      </c>
      <c r="G14" s="11">
        <f t="shared" si="3"/>
        <v>22907.5</v>
      </c>
      <c r="H14" s="14">
        <v>21000</v>
      </c>
      <c r="I14" s="13">
        <f t="shared" si="4"/>
        <v>3990</v>
      </c>
      <c r="J14" s="14">
        <f t="shared" si="5"/>
        <v>24990</v>
      </c>
      <c r="K14" s="13">
        <f t="shared" si="0"/>
        <v>24990</v>
      </c>
      <c r="L14" s="62">
        <v>17500</v>
      </c>
      <c r="M14" s="66">
        <f t="shared" si="6"/>
        <v>3325</v>
      </c>
      <c r="N14" s="65">
        <f t="shared" si="7"/>
        <v>20825</v>
      </c>
      <c r="O14" s="49">
        <f t="shared" si="8"/>
        <v>20825</v>
      </c>
      <c r="P14" s="15">
        <f t="shared" si="9"/>
        <v>19250</v>
      </c>
      <c r="Q14" s="15">
        <f t="shared" si="10"/>
        <v>3657.5</v>
      </c>
      <c r="R14" s="16">
        <f t="shared" si="11"/>
        <v>22907.5</v>
      </c>
      <c r="S14" s="15">
        <f t="shared" si="12"/>
        <v>22907.5</v>
      </c>
      <c r="U14" s="6"/>
      <c r="V14" s="6"/>
      <c r="W14" s="6"/>
    </row>
    <row r="15" spans="1:23" s="2" customFormat="1" ht="65.25" customHeight="1" thickBot="1" x14ac:dyDescent="0.3">
      <c r="A15" s="9">
        <v>11</v>
      </c>
      <c r="B15" s="10" t="s">
        <v>19</v>
      </c>
      <c r="C15" s="36">
        <v>1</v>
      </c>
      <c r="D15" s="12">
        <v>980000</v>
      </c>
      <c r="E15" s="11">
        <f t="shared" si="1"/>
        <v>186200</v>
      </c>
      <c r="F15" s="12">
        <f t="shared" si="2"/>
        <v>1166200</v>
      </c>
      <c r="G15" s="11">
        <f t="shared" si="3"/>
        <v>1166200</v>
      </c>
      <c r="H15" s="14">
        <v>1023750</v>
      </c>
      <c r="I15" s="13">
        <f t="shared" si="4"/>
        <v>194512.5</v>
      </c>
      <c r="J15" s="14">
        <f t="shared" si="5"/>
        <v>1218262.5</v>
      </c>
      <c r="K15" s="13">
        <f t="shared" si="0"/>
        <v>1218262.5</v>
      </c>
      <c r="L15" s="62">
        <v>1067500</v>
      </c>
      <c r="M15" s="66">
        <f t="shared" si="6"/>
        <v>202825</v>
      </c>
      <c r="N15" s="65">
        <f t="shared" si="7"/>
        <v>1270325</v>
      </c>
      <c r="O15" s="49">
        <f t="shared" si="8"/>
        <v>1270325</v>
      </c>
      <c r="P15" s="15">
        <f t="shared" si="9"/>
        <v>1023750</v>
      </c>
      <c r="Q15" s="15">
        <f t="shared" si="10"/>
        <v>194512.5</v>
      </c>
      <c r="R15" s="16">
        <f t="shared" si="11"/>
        <v>1218262.5</v>
      </c>
      <c r="S15" s="15">
        <f t="shared" si="12"/>
        <v>1218262.5</v>
      </c>
      <c r="U15" s="6"/>
      <c r="V15" s="6"/>
      <c r="W15" s="6"/>
    </row>
    <row r="16" spans="1:23" s="2" customFormat="1" ht="125.25" customHeight="1" thickBot="1" x14ac:dyDescent="0.3">
      <c r="A16" s="9">
        <v>12</v>
      </c>
      <c r="B16" s="10" t="s">
        <v>20</v>
      </c>
      <c r="C16" s="36">
        <v>1</v>
      </c>
      <c r="D16" s="12">
        <v>3500</v>
      </c>
      <c r="E16" s="11">
        <f t="shared" si="1"/>
        <v>665</v>
      </c>
      <c r="F16" s="12">
        <f t="shared" si="2"/>
        <v>4165</v>
      </c>
      <c r="G16" s="11">
        <f t="shared" si="3"/>
        <v>4165</v>
      </c>
      <c r="H16" s="14">
        <v>2900</v>
      </c>
      <c r="I16" s="13">
        <f t="shared" si="4"/>
        <v>551</v>
      </c>
      <c r="J16" s="14">
        <f t="shared" si="5"/>
        <v>3451</v>
      </c>
      <c r="K16" s="13">
        <f t="shared" si="0"/>
        <v>3451</v>
      </c>
      <c r="L16" s="62">
        <v>4100</v>
      </c>
      <c r="M16" s="66">
        <f t="shared" si="6"/>
        <v>779</v>
      </c>
      <c r="N16" s="65">
        <f t="shared" si="7"/>
        <v>4879</v>
      </c>
      <c r="O16" s="49">
        <f t="shared" si="8"/>
        <v>4879</v>
      </c>
      <c r="P16" s="15">
        <f t="shared" si="9"/>
        <v>3500</v>
      </c>
      <c r="Q16" s="15">
        <f t="shared" si="10"/>
        <v>665</v>
      </c>
      <c r="R16" s="16">
        <f t="shared" si="11"/>
        <v>4165</v>
      </c>
      <c r="S16" s="15">
        <f t="shared" si="12"/>
        <v>4165</v>
      </c>
      <c r="U16" s="6"/>
      <c r="V16" s="6"/>
      <c r="W16" s="6"/>
    </row>
    <row r="17" spans="1:23" s="2" customFormat="1" ht="45.75" thickBot="1" x14ac:dyDescent="0.3">
      <c r="A17" s="9">
        <v>13</v>
      </c>
      <c r="B17" s="10" t="s">
        <v>21</v>
      </c>
      <c r="C17" s="36">
        <v>1</v>
      </c>
      <c r="D17" s="12">
        <v>18400</v>
      </c>
      <c r="E17" s="11">
        <f t="shared" si="1"/>
        <v>3496</v>
      </c>
      <c r="F17" s="12">
        <f t="shared" si="2"/>
        <v>21896</v>
      </c>
      <c r="G17" s="11">
        <f t="shared" si="3"/>
        <v>21896</v>
      </c>
      <c r="H17" s="14">
        <v>27100</v>
      </c>
      <c r="I17" s="13">
        <f t="shared" si="4"/>
        <v>5149</v>
      </c>
      <c r="J17" s="14">
        <f t="shared" si="5"/>
        <v>32249</v>
      </c>
      <c r="K17" s="13">
        <f t="shared" si="0"/>
        <v>32249</v>
      </c>
      <c r="L17" s="62">
        <v>22750</v>
      </c>
      <c r="M17" s="66">
        <f t="shared" si="6"/>
        <v>4322.5</v>
      </c>
      <c r="N17" s="65">
        <f t="shared" si="7"/>
        <v>27072.5</v>
      </c>
      <c r="O17" s="49">
        <f t="shared" si="8"/>
        <v>27072.5</v>
      </c>
      <c r="P17" s="15">
        <f t="shared" si="9"/>
        <v>22750</v>
      </c>
      <c r="Q17" s="15">
        <f t="shared" si="10"/>
        <v>4322.5</v>
      </c>
      <c r="R17" s="16">
        <f t="shared" si="11"/>
        <v>27072.5</v>
      </c>
      <c r="S17" s="15">
        <f t="shared" si="12"/>
        <v>27072.5</v>
      </c>
      <c r="U17" s="6"/>
      <c r="V17" s="6"/>
      <c r="W17" s="6"/>
    </row>
    <row r="18" spans="1:23" s="2" customFormat="1" ht="57" thickBot="1" x14ac:dyDescent="0.3">
      <c r="A18" s="9">
        <v>14</v>
      </c>
      <c r="B18" s="10" t="s">
        <v>22</v>
      </c>
      <c r="C18" s="36">
        <v>1</v>
      </c>
      <c r="D18" s="12">
        <v>1304400</v>
      </c>
      <c r="E18" s="11">
        <f t="shared" si="1"/>
        <v>247836</v>
      </c>
      <c r="F18" s="12">
        <f t="shared" si="2"/>
        <v>1552236</v>
      </c>
      <c r="G18" s="11">
        <f t="shared" si="3"/>
        <v>1552236</v>
      </c>
      <c r="H18" s="14">
        <v>1040600</v>
      </c>
      <c r="I18" s="13">
        <f t="shared" si="4"/>
        <v>197714</v>
      </c>
      <c r="J18" s="14">
        <f t="shared" si="5"/>
        <v>1238314</v>
      </c>
      <c r="K18" s="13">
        <f t="shared" si="0"/>
        <v>1238314</v>
      </c>
      <c r="L18" s="62">
        <v>1172500</v>
      </c>
      <c r="M18" s="66">
        <f t="shared" si="6"/>
        <v>222775</v>
      </c>
      <c r="N18" s="65">
        <f t="shared" si="7"/>
        <v>1395275</v>
      </c>
      <c r="O18" s="49">
        <f t="shared" si="8"/>
        <v>1395275</v>
      </c>
      <c r="P18" s="15">
        <f t="shared" si="9"/>
        <v>1172500</v>
      </c>
      <c r="Q18" s="15">
        <f t="shared" si="10"/>
        <v>222775</v>
      </c>
      <c r="R18" s="16">
        <f t="shared" si="11"/>
        <v>1395275</v>
      </c>
      <c r="S18" s="15">
        <f t="shared" si="12"/>
        <v>1395275</v>
      </c>
      <c r="U18" s="6"/>
      <c r="V18" s="6"/>
      <c r="W18" s="6"/>
    </row>
    <row r="19" spans="1:23" s="2" customFormat="1" ht="34.5" thickBot="1" x14ac:dyDescent="0.3">
      <c r="A19" s="9">
        <v>15</v>
      </c>
      <c r="B19" s="10" t="s">
        <v>23</v>
      </c>
      <c r="C19" s="36">
        <v>1</v>
      </c>
      <c r="D19" s="12">
        <v>90500</v>
      </c>
      <c r="E19" s="11">
        <f t="shared" si="1"/>
        <v>17195</v>
      </c>
      <c r="F19" s="12">
        <f t="shared" si="2"/>
        <v>107695</v>
      </c>
      <c r="G19" s="11">
        <f t="shared" si="3"/>
        <v>107695</v>
      </c>
      <c r="H19" s="14">
        <v>77500</v>
      </c>
      <c r="I19" s="13">
        <f t="shared" si="4"/>
        <v>14725</v>
      </c>
      <c r="J19" s="14">
        <f t="shared" si="5"/>
        <v>92225</v>
      </c>
      <c r="K19" s="13">
        <f t="shared" si="0"/>
        <v>92225</v>
      </c>
      <c r="L19" s="62">
        <v>84000</v>
      </c>
      <c r="M19" s="66">
        <f t="shared" si="6"/>
        <v>15960</v>
      </c>
      <c r="N19" s="65">
        <f t="shared" si="7"/>
        <v>99960</v>
      </c>
      <c r="O19" s="49">
        <f t="shared" si="8"/>
        <v>99960</v>
      </c>
      <c r="P19" s="15">
        <f t="shared" si="9"/>
        <v>84000</v>
      </c>
      <c r="Q19" s="15">
        <f t="shared" si="10"/>
        <v>15960</v>
      </c>
      <c r="R19" s="16">
        <f t="shared" si="11"/>
        <v>99960</v>
      </c>
      <c r="S19" s="15">
        <f t="shared" si="12"/>
        <v>99960</v>
      </c>
      <c r="U19" s="6"/>
      <c r="V19" s="6"/>
      <c r="W19" s="6"/>
    </row>
    <row r="20" spans="1:23" s="2" customFormat="1" ht="76.5" customHeight="1" thickBot="1" x14ac:dyDescent="0.3">
      <c r="A20" s="9">
        <v>16</v>
      </c>
      <c r="B20" s="10" t="s">
        <v>24</v>
      </c>
      <c r="C20" s="36">
        <v>1</v>
      </c>
      <c r="D20" s="12">
        <v>189000</v>
      </c>
      <c r="E20" s="11">
        <f t="shared" si="1"/>
        <v>35910</v>
      </c>
      <c r="F20" s="12">
        <f t="shared" si="2"/>
        <v>224910</v>
      </c>
      <c r="G20" s="11">
        <f t="shared" si="3"/>
        <v>224910</v>
      </c>
      <c r="H20" s="14">
        <v>206000</v>
      </c>
      <c r="I20" s="13">
        <f t="shared" si="4"/>
        <v>39140</v>
      </c>
      <c r="J20" s="14">
        <f t="shared" si="5"/>
        <v>245140</v>
      </c>
      <c r="K20" s="13">
        <f t="shared" si="0"/>
        <v>245140</v>
      </c>
      <c r="L20" s="62">
        <v>172000</v>
      </c>
      <c r="M20" s="66">
        <f t="shared" si="6"/>
        <v>32680</v>
      </c>
      <c r="N20" s="65">
        <f t="shared" si="7"/>
        <v>204680</v>
      </c>
      <c r="O20" s="49">
        <f t="shared" si="8"/>
        <v>204680</v>
      </c>
      <c r="P20" s="15">
        <f t="shared" si="9"/>
        <v>189000</v>
      </c>
      <c r="Q20" s="15">
        <f t="shared" si="10"/>
        <v>35910</v>
      </c>
      <c r="R20" s="16">
        <f t="shared" si="11"/>
        <v>224910</v>
      </c>
      <c r="S20" s="15">
        <f t="shared" si="12"/>
        <v>224910</v>
      </c>
      <c r="U20" s="6"/>
      <c r="V20" s="6"/>
      <c r="W20" s="6"/>
    </row>
    <row r="21" spans="1:23" s="2" customFormat="1" ht="108" customHeight="1" thickBot="1" x14ac:dyDescent="0.3">
      <c r="A21" s="9">
        <v>17</v>
      </c>
      <c r="B21" s="10" t="s">
        <v>25</v>
      </c>
      <c r="C21" s="36">
        <v>1</v>
      </c>
      <c r="D21" s="12">
        <v>250000</v>
      </c>
      <c r="E21" s="11">
        <f t="shared" si="1"/>
        <v>47500</v>
      </c>
      <c r="F21" s="12">
        <f t="shared" si="2"/>
        <v>297500</v>
      </c>
      <c r="G21" s="11">
        <f t="shared" si="3"/>
        <v>297500</v>
      </c>
      <c r="H21" s="14">
        <v>275000</v>
      </c>
      <c r="I21" s="13">
        <f t="shared" si="4"/>
        <v>52250</v>
      </c>
      <c r="J21" s="14">
        <f t="shared" si="5"/>
        <v>327250</v>
      </c>
      <c r="K21" s="13">
        <f t="shared" si="0"/>
        <v>327250</v>
      </c>
      <c r="L21" s="62">
        <v>262500</v>
      </c>
      <c r="M21" s="66">
        <f t="shared" si="6"/>
        <v>49875</v>
      </c>
      <c r="N21" s="65">
        <f t="shared" si="7"/>
        <v>312375</v>
      </c>
      <c r="O21" s="49">
        <f t="shared" si="8"/>
        <v>312375</v>
      </c>
      <c r="P21" s="15">
        <f t="shared" si="9"/>
        <v>262500</v>
      </c>
      <c r="Q21" s="15">
        <f t="shared" si="10"/>
        <v>49875</v>
      </c>
      <c r="R21" s="16">
        <f t="shared" si="11"/>
        <v>312375</v>
      </c>
      <c r="S21" s="15">
        <f t="shared" si="12"/>
        <v>312375</v>
      </c>
      <c r="U21" s="6"/>
      <c r="V21" s="6"/>
      <c r="W21" s="6"/>
    </row>
    <row r="22" spans="1:23" s="2" customFormat="1" ht="87.75" customHeight="1" thickBot="1" x14ac:dyDescent="0.3">
      <c r="A22" s="9">
        <v>18</v>
      </c>
      <c r="B22" s="10" t="s">
        <v>26</v>
      </c>
      <c r="C22" s="36">
        <v>1</v>
      </c>
      <c r="D22" s="12">
        <v>262500</v>
      </c>
      <c r="E22" s="11">
        <f t="shared" si="1"/>
        <v>49875</v>
      </c>
      <c r="F22" s="12">
        <f t="shared" si="2"/>
        <v>312375</v>
      </c>
      <c r="G22" s="11">
        <f t="shared" si="3"/>
        <v>312375</v>
      </c>
      <c r="H22" s="14">
        <v>250000</v>
      </c>
      <c r="I22" s="13">
        <f t="shared" si="4"/>
        <v>47500</v>
      </c>
      <c r="J22" s="14">
        <f t="shared" si="5"/>
        <v>297500</v>
      </c>
      <c r="K22" s="13">
        <f t="shared" si="0"/>
        <v>297500</v>
      </c>
      <c r="L22" s="62">
        <v>275000</v>
      </c>
      <c r="M22" s="66">
        <f t="shared" si="6"/>
        <v>52250</v>
      </c>
      <c r="N22" s="65">
        <f t="shared" si="7"/>
        <v>327250</v>
      </c>
      <c r="O22" s="49">
        <f t="shared" si="8"/>
        <v>327250</v>
      </c>
      <c r="P22" s="15">
        <f t="shared" si="9"/>
        <v>262500</v>
      </c>
      <c r="Q22" s="15">
        <f t="shared" si="10"/>
        <v>49875</v>
      </c>
      <c r="R22" s="16">
        <f t="shared" si="11"/>
        <v>312375</v>
      </c>
      <c r="S22" s="15">
        <f t="shared" si="12"/>
        <v>312375</v>
      </c>
      <c r="U22" s="6"/>
      <c r="V22" s="6"/>
      <c r="W22" s="6"/>
    </row>
    <row r="23" spans="1:23" s="2" customFormat="1" ht="79.5" thickBot="1" x14ac:dyDescent="0.3">
      <c r="A23" s="9">
        <v>19</v>
      </c>
      <c r="B23" s="10" t="s">
        <v>27</v>
      </c>
      <c r="C23" s="36">
        <v>1</v>
      </c>
      <c r="D23" s="12">
        <v>250000</v>
      </c>
      <c r="E23" s="11">
        <f t="shared" si="1"/>
        <v>47500</v>
      </c>
      <c r="F23" s="12">
        <f t="shared" si="2"/>
        <v>297500</v>
      </c>
      <c r="G23" s="11">
        <f t="shared" si="3"/>
        <v>297500</v>
      </c>
      <c r="H23" s="14">
        <v>241500</v>
      </c>
      <c r="I23" s="13">
        <f t="shared" si="4"/>
        <v>45885</v>
      </c>
      <c r="J23" s="14">
        <f t="shared" si="5"/>
        <v>287385</v>
      </c>
      <c r="K23" s="13">
        <f t="shared" si="0"/>
        <v>287385</v>
      </c>
      <c r="L23" s="62">
        <v>233000</v>
      </c>
      <c r="M23" s="66">
        <f t="shared" si="6"/>
        <v>44270</v>
      </c>
      <c r="N23" s="65">
        <f t="shared" si="7"/>
        <v>277270</v>
      </c>
      <c r="O23" s="49">
        <f t="shared" si="8"/>
        <v>277270</v>
      </c>
      <c r="P23" s="15">
        <f t="shared" si="9"/>
        <v>241500</v>
      </c>
      <c r="Q23" s="15">
        <f t="shared" si="10"/>
        <v>45885</v>
      </c>
      <c r="R23" s="16">
        <f t="shared" si="11"/>
        <v>287385</v>
      </c>
      <c r="S23" s="15">
        <f t="shared" si="12"/>
        <v>287385</v>
      </c>
      <c r="U23" s="6"/>
      <c r="V23" s="6"/>
      <c r="W23" s="6"/>
    </row>
    <row r="24" spans="1:23" s="2" customFormat="1" ht="85.5" customHeight="1" thickBot="1" x14ac:dyDescent="0.3">
      <c r="A24" s="9">
        <v>20</v>
      </c>
      <c r="B24" s="10" t="s">
        <v>28</v>
      </c>
      <c r="C24" s="36">
        <v>1</v>
      </c>
      <c r="D24" s="12">
        <v>241500</v>
      </c>
      <c r="E24" s="11">
        <f t="shared" si="1"/>
        <v>45885</v>
      </c>
      <c r="F24" s="12">
        <f t="shared" si="2"/>
        <v>287385</v>
      </c>
      <c r="G24" s="11">
        <f t="shared" si="3"/>
        <v>287385</v>
      </c>
      <c r="H24" s="14">
        <v>250000</v>
      </c>
      <c r="I24" s="13">
        <f t="shared" si="4"/>
        <v>47500</v>
      </c>
      <c r="J24" s="14">
        <f t="shared" si="5"/>
        <v>297500</v>
      </c>
      <c r="K24" s="13">
        <f t="shared" si="0"/>
        <v>297500</v>
      </c>
      <c r="L24" s="62">
        <v>233000</v>
      </c>
      <c r="M24" s="66">
        <f t="shared" si="6"/>
        <v>44270</v>
      </c>
      <c r="N24" s="65">
        <f t="shared" si="7"/>
        <v>277270</v>
      </c>
      <c r="O24" s="49">
        <f t="shared" si="8"/>
        <v>277270</v>
      </c>
      <c r="P24" s="15">
        <f t="shared" si="9"/>
        <v>241500</v>
      </c>
      <c r="Q24" s="15">
        <f t="shared" si="10"/>
        <v>45885</v>
      </c>
      <c r="R24" s="16">
        <f t="shared" si="11"/>
        <v>287385</v>
      </c>
      <c r="S24" s="15">
        <f t="shared" si="12"/>
        <v>287385</v>
      </c>
      <c r="U24" s="6"/>
      <c r="V24" s="6"/>
      <c r="W24" s="6"/>
    </row>
    <row r="25" spans="1:23" s="2" customFormat="1" ht="63.75" customHeight="1" thickBot="1" x14ac:dyDescent="0.3">
      <c r="A25" s="9">
        <v>21</v>
      </c>
      <c r="B25" s="10" t="s">
        <v>29</v>
      </c>
      <c r="C25" s="36">
        <v>1</v>
      </c>
      <c r="D25" s="12">
        <v>283500</v>
      </c>
      <c r="E25" s="11">
        <f t="shared" si="1"/>
        <v>53865</v>
      </c>
      <c r="F25" s="12">
        <f t="shared" si="2"/>
        <v>337365</v>
      </c>
      <c r="G25" s="11">
        <f t="shared" si="3"/>
        <v>337365</v>
      </c>
      <c r="H25" s="14">
        <v>292000</v>
      </c>
      <c r="I25" s="13">
        <f t="shared" si="4"/>
        <v>55480</v>
      </c>
      <c r="J25" s="14">
        <f t="shared" si="5"/>
        <v>347480</v>
      </c>
      <c r="K25" s="13">
        <f t="shared" si="0"/>
        <v>347480</v>
      </c>
      <c r="L25" s="62">
        <v>275000</v>
      </c>
      <c r="M25" s="66">
        <f t="shared" si="6"/>
        <v>52250</v>
      </c>
      <c r="N25" s="65">
        <f t="shared" si="7"/>
        <v>327250</v>
      </c>
      <c r="O25" s="49">
        <f t="shared" si="8"/>
        <v>327250</v>
      </c>
      <c r="P25" s="15">
        <f t="shared" si="9"/>
        <v>283500</v>
      </c>
      <c r="Q25" s="15">
        <f t="shared" si="10"/>
        <v>53865</v>
      </c>
      <c r="R25" s="16">
        <f t="shared" si="11"/>
        <v>337365</v>
      </c>
      <c r="S25" s="15">
        <f t="shared" si="12"/>
        <v>337365</v>
      </c>
      <c r="U25" s="6"/>
      <c r="V25" s="6"/>
      <c r="W25" s="6"/>
    </row>
    <row r="26" spans="1:23" s="2" customFormat="1" ht="23.25" thickBot="1" x14ac:dyDescent="0.3">
      <c r="A26" s="9">
        <v>22</v>
      </c>
      <c r="B26" s="10" t="s">
        <v>30</v>
      </c>
      <c r="C26" s="36">
        <v>1</v>
      </c>
      <c r="D26" s="12">
        <v>5000</v>
      </c>
      <c r="E26" s="11">
        <f t="shared" si="1"/>
        <v>950</v>
      </c>
      <c r="F26" s="12">
        <f t="shared" si="2"/>
        <v>5950</v>
      </c>
      <c r="G26" s="11">
        <f t="shared" si="3"/>
        <v>5950</v>
      </c>
      <c r="H26" s="14">
        <v>6000</v>
      </c>
      <c r="I26" s="13">
        <f t="shared" si="4"/>
        <v>1140</v>
      </c>
      <c r="J26" s="14">
        <f t="shared" si="5"/>
        <v>7140</v>
      </c>
      <c r="K26" s="13">
        <f t="shared" si="0"/>
        <v>7140</v>
      </c>
      <c r="L26" s="62">
        <v>7000</v>
      </c>
      <c r="M26" s="66">
        <f t="shared" si="6"/>
        <v>1330</v>
      </c>
      <c r="N26" s="65">
        <f t="shared" si="7"/>
        <v>8330</v>
      </c>
      <c r="O26" s="49">
        <f t="shared" si="8"/>
        <v>8330</v>
      </c>
      <c r="P26" s="15">
        <f t="shared" si="9"/>
        <v>6000</v>
      </c>
      <c r="Q26" s="15">
        <f t="shared" si="10"/>
        <v>1140</v>
      </c>
      <c r="R26" s="16">
        <f t="shared" si="11"/>
        <v>7140</v>
      </c>
      <c r="S26" s="15">
        <f t="shared" si="12"/>
        <v>7140</v>
      </c>
      <c r="U26" s="6"/>
      <c r="V26" s="6"/>
      <c r="W26" s="6"/>
    </row>
    <row r="27" spans="1:23" s="2" customFormat="1" ht="23.25" thickBot="1" x14ac:dyDescent="0.3">
      <c r="A27" s="9">
        <v>23</v>
      </c>
      <c r="B27" s="10" t="s">
        <v>31</v>
      </c>
      <c r="C27" s="36">
        <v>1</v>
      </c>
      <c r="D27" s="12">
        <v>27000</v>
      </c>
      <c r="E27" s="11">
        <f t="shared" si="1"/>
        <v>5130</v>
      </c>
      <c r="F27" s="12">
        <f t="shared" si="2"/>
        <v>32130</v>
      </c>
      <c r="G27" s="11">
        <f t="shared" si="3"/>
        <v>32130</v>
      </c>
      <c r="H27" s="14">
        <v>33480</v>
      </c>
      <c r="I27" s="13">
        <f t="shared" si="4"/>
        <v>6361.2</v>
      </c>
      <c r="J27" s="14">
        <f t="shared" si="5"/>
        <v>39841.199999999997</v>
      </c>
      <c r="K27" s="13">
        <f t="shared" si="0"/>
        <v>39841.199999999997</v>
      </c>
      <c r="L27" s="62">
        <v>302400</v>
      </c>
      <c r="M27" s="66">
        <f t="shared" si="6"/>
        <v>57456</v>
      </c>
      <c r="N27" s="65">
        <f t="shared" si="7"/>
        <v>359856</v>
      </c>
      <c r="O27" s="49">
        <f t="shared" si="8"/>
        <v>359856</v>
      </c>
      <c r="P27" s="15">
        <f t="shared" si="9"/>
        <v>120960</v>
      </c>
      <c r="Q27" s="15">
        <f t="shared" si="10"/>
        <v>22982.399999999998</v>
      </c>
      <c r="R27" s="16">
        <f t="shared" si="11"/>
        <v>143942.39999999999</v>
      </c>
      <c r="S27" s="15">
        <f t="shared" si="12"/>
        <v>143942.39999999999</v>
      </c>
      <c r="U27" s="6"/>
      <c r="V27" s="6"/>
      <c r="W27" s="6"/>
    </row>
    <row r="28" spans="1:23" s="2" customFormat="1" ht="72" customHeight="1" thickBot="1" x14ac:dyDescent="0.3">
      <c r="A28" s="9">
        <v>24</v>
      </c>
      <c r="B28" s="10" t="s">
        <v>32</v>
      </c>
      <c r="C28" s="36">
        <v>1</v>
      </c>
      <c r="D28" s="12">
        <v>81500</v>
      </c>
      <c r="E28" s="11">
        <f t="shared" si="1"/>
        <v>15485</v>
      </c>
      <c r="F28" s="12">
        <f t="shared" si="2"/>
        <v>96985</v>
      </c>
      <c r="G28" s="11">
        <f t="shared" si="3"/>
        <v>96985</v>
      </c>
      <c r="H28" s="14">
        <v>92400</v>
      </c>
      <c r="I28" s="13">
        <f t="shared" si="4"/>
        <v>17556</v>
      </c>
      <c r="J28" s="14">
        <f t="shared" si="5"/>
        <v>109956</v>
      </c>
      <c r="K28" s="13">
        <f t="shared" si="0"/>
        <v>109956</v>
      </c>
      <c r="L28" s="62">
        <v>103300</v>
      </c>
      <c r="M28" s="66">
        <f t="shared" si="6"/>
        <v>19627</v>
      </c>
      <c r="N28" s="65">
        <f t="shared" si="7"/>
        <v>122927</v>
      </c>
      <c r="O28" s="49">
        <f t="shared" si="8"/>
        <v>122927</v>
      </c>
      <c r="P28" s="15">
        <f t="shared" si="9"/>
        <v>92400</v>
      </c>
      <c r="Q28" s="15">
        <f t="shared" si="10"/>
        <v>17556</v>
      </c>
      <c r="R28" s="16">
        <f t="shared" si="11"/>
        <v>109956</v>
      </c>
      <c r="S28" s="15">
        <f t="shared" si="12"/>
        <v>109956</v>
      </c>
      <c r="U28" s="6"/>
      <c r="V28" s="6"/>
      <c r="W28" s="6"/>
    </row>
    <row r="29" spans="1:23" s="2" customFormat="1" ht="81.75" customHeight="1" thickBot="1" x14ac:dyDescent="0.3">
      <c r="A29" s="9">
        <v>25</v>
      </c>
      <c r="B29" s="10" t="s">
        <v>33</v>
      </c>
      <c r="C29" s="36">
        <v>1</v>
      </c>
      <c r="D29" s="12">
        <v>109000</v>
      </c>
      <c r="E29" s="11">
        <f t="shared" si="1"/>
        <v>20710</v>
      </c>
      <c r="F29" s="12">
        <f t="shared" si="2"/>
        <v>129710</v>
      </c>
      <c r="G29" s="11">
        <f t="shared" si="3"/>
        <v>129710</v>
      </c>
      <c r="H29" s="14">
        <v>132500</v>
      </c>
      <c r="I29" s="13">
        <f t="shared" si="4"/>
        <v>25175</v>
      </c>
      <c r="J29" s="14">
        <f t="shared" si="5"/>
        <v>157675</v>
      </c>
      <c r="K29" s="13">
        <f t="shared" si="0"/>
        <v>157675</v>
      </c>
      <c r="L29" s="62">
        <v>120750</v>
      </c>
      <c r="M29" s="66">
        <f t="shared" si="6"/>
        <v>22942.5</v>
      </c>
      <c r="N29" s="65">
        <f t="shared" si="7"/>
        <v>143692.5</v>
      </c>
      <c r="O29" s="49">
        <f t="shared" si="8"/>
        <v>143692.5</v>
      </c>
      <c r="P29" s="15">
        <f t="shared" si="9"/>
        <v>120750</v>
      </c>
      <c r="Q29" s="15">
        <f t="shared" si="10"/>
        <v>22942.5</v>
      </c>
      <c r="R29" s="16">
        <f t="shared" si="11"/>
        <v>143692.5</v>
      </c>
      <c r="S29" s="15">
        <f t="shared" si="12"/>
        <v>143692.5</v>
      </c>
      <c r="U29" s="6"/>
      <c r="V29" s="6"/>
      <c r="W29" s="6"/>
    </row>
    <row r="30" spans="1:23" s="2" customFormat="1" ht="74.25" customHeight="1" thickBot="1" x14ac:dyDescent="0.3">
      <c r="A30" s="9">
        <v>26</v>
      </c>
      <c r="B30" s="10" t="s">
        <v>34</v>
      </c>
      <c r="C30" s="36">
        <v>1</v>
      </c>
      <c r="D30" s="12">
        <v>615200</v>
      </c>
      <c r="E30" s="11">
        <f t="shared" si="1"/>
        <v>116888</v>
      </c>
      <c r="F30" s="12">
        <f t="shared" si="2"/>
        <v>732088</v>
      </c>
      <c r="G30" s="11">
        <f t="shared" si="3"/>
        <v>732088</v>
      </c>
      <c r="H30" s="14">
        <v>638400</v>
      </c>
      <c r="I30" s="13">
        <f t="shared" si="4"/>
        <v>121296</v>
      </c>
      <c r="J30" s="14">
        <f t="shared" si="5"/>
        <v>759696</v>
      </c>
      <c r="K30" s="13">
        <f t="shared" si="0"/>
        <v>759696</v>
      </c>
      <c r="L30" s="62">
        <v>592000</v>
      </c>
      <c r="M30" s="66">
        <f t="shared" si="6"/>
        <v>112480</v>
      </c>
      <c r="N30" s="65">
        <f t="shared" si="7"/>
        <v>704480</v>
      </c>
      <c r="O30" s="49">
        <f t="shared" si="8"/>
        <v>704480</v>
      </c>
      <c r="P30" s="15">
        <f t="shared" si="9"/>
        <v>615200</v>
      </c>
      <c r="Q30" s="15">
        <f t="shared" si="10"/>
        <v>116888</v>
      </c>
      <c r="R30" s="16">
        <f t="shared" si="11"/>
        <v>732088</v>
      </c>
      <c r="S30" s="15">
        <f t="shared" si="12"/>
        <v>732088</v>
      </c>
      <c r="U30" s="6"/>
      <c r="V30" s="6"/>
      <c r="W30" s="6"/>
    </row>
    <row r="31" spans="1:23" s="2" customFormat="1" ht="12.75" thickBot="1" x14ac:dyDescent="0.3">
      <c r="A31" s="9">
        <v>27</v>
      </c>
      <c r="B31" s="10" t="s">
        <v>35</v>
      </c>
      <c r="C31" s="36">
        <v>1</v>
      </c>
      <c r="D31" s="12">
        <v>25200</v>
      </c>
      <c r="E31" s="11">
        <f t="shared" si="1"/>
        <v>4788</v>
      </c>
      <c r="F31" s="12">
        <f t="shared" si="2"/>
        <v>29988</v>
      </c>
      <c r="G31" s="11">
        <f t="shared" si="3"/>
        <v>29988</v>
      </c>
      <c r="H31" s="14">
        <v>22600</v>
      </c>
      <c r="I31" s="13">
        <f t="shared" si="4"/>
        <v>4294</v>
      </c>
      <c r="J31" s="14">
        <f t="shared" si="5"/>
        <v>26894</v>
      </c>
      <c r="K31" s="13">
        <f t="shared" si="0"/>
        <v>26894</v>
      </c>
      <c r="L31" s="62">
        <v>27800</v>
      </c>
      <c r="M31" s="66">
        <f t="shared" si="6"/>
        <v>5282</v>
      </c>
      <c r="N31" s="65">
        <f t="shared" si="7"/>
        <v>33082</v>
      </c>
      <c r="O31" s="49">
        <f t="shared" si="8"/>
        <v>33082</v>
      </c>
      <c r="P31" s="15">
        <f t="shared" si="9"/>
        <v>25200</v>
      </c>
      <c r="Q31" s="15">
        <f t="shared" si="10"/>
        <v>4788</v>
      </c>
      <c r="R31" s="16">
        <f t="shared" si="11"/>
        <v>29988</v>
      </c>
      <c r="S31" s="15">
        <f t="shared" si="12"/>
        <v>29988</v>
      </c>
      <c r="U31" s="6"/>
      <c r="V31" s="6"/>
      <c r="W31" s="6"/>
    </row>
    <row r="32" spans="1:23" s="2" customFormat="1" ht="38.25" customHeight="1" thickBot="1" x14ac:dyDescent="0.3">
      <c r="A32" s="9">
        <v>28</v>
      </c>
      <c r="B32" s="10" t="s">
        <v>36</v>
      </c>
      <c r="C32" s="36">
        <v>1</v>
      </c>
      <c r="D32" s="12">
        <v>73500</v>
      </c>
      <c r="E32" s="11">
        <f t="shared" si="1"/>
        <v>13965</v>
      </c>
      <c r="F32" s="12">
        <f t="shared" si="2"/>
        <v>87465</v>
      </c>
      <c r="G32" s="11">
        <f t="shared" si="3"/>
        <v>87465</v>
      </c>
      <c r="H32" s="14">
        <v>78750</v>
      </c>
      <c r="I32" s="13">
        <f t="shared" si="4"/>
        <v>14962.5</v>
      </c>
      <c r="J32" s="14">
        <f t="shared" si="5"/>
        <v>93712.5</v>
      </c>
      <c r="K32" s="13">
        <f t="shared" si="0"/>
        <v>93712.5</v>
      </c>
      <c r="L32" s="62">
        <v>84000</v>
      </c>
      <c r="M32" s="66">
        <f t="shared" si="6"/>
        <v>15960</v>
      </c>
      <c r="N32" s="65">
        <f t="shared" si="7"/>
        <v>99960</v>
      </c>
      <c r="O32" s="49">
        <f t="shared" si="8"/>
        <v>99960</v>
      </c>
      <c r="P32" s="15">
        <f t="shared" si="9"/>
        <v>78750</v>
      </c>
      <c r="Q32" s="15">
        <f t="shared" si="10"/>
        <v>14962.5</v>
      </c>
      <c r="R32" s="16">
        <f t="shared" si="11"/>
        <v>93712.5</v>
      </c>
      <c r="S32" s="15">
        <f t="shared" si="12"/>
        <v>93712.5</v>
      </c>
      <c r="U32" s="6"/>
      <c r="V32" s="6"/>
      <c r="W32" s="6"/>
    </row>
    <row r="33" spans="1:23" s="2" customFormat="1" ht="12.75" thickBot="1" x14ac:dyDescent="0.3">
      <c r="A33" s="9">
        <v>29</v>
      </c>
      <c r="B33" s="10" t="s">
        <v>37</v>
      </c>
      <c r="C33" s="36">
        <v>1</v>
      </c>
      <c r="D33" s="12">
        <v>1120000</v>
      </c>
      <c r="E33" s="11">
        <f t="shared" si="1"/>
        <v>212800</v>
      </c>
      <c r="F33" s="12">
        <f t="shared" si="2"/>
        <v>1332800</v>
      </c>
      <c r="G33" s="11">
        <f t="shared" si="3"/>
        <v>1332800</v>
      </c>
      <c r="H33" s="14">
        <v>1090000</v>
      </c>
      <c r="I33" s="13">
        <f t="shared" si="4"/>
        <v>207100</v>
      </c>
      <c r="J33" s="14">
        <f t="shared" si="5"/>
        <v>1297100</v>
      </c>
      <c r="K33" s="13">
        <f t="shared" si="0"/>
        <v>1297100</v>
      </c>
      <c r="L33" s="62">
        <v>1150000</v>
      </c>
      <c r="M33" s="66">
        <f>(L33*19%)</f>
        <v>218500</v>
      </c>
      <c r="N33" s="65">
        <f t="shared" si="7"/>
        <v>1368500</v>
      </c>
      <c r="O33" s="49">
        <f t="shared" si="8"/>
        <v>1368500</v>
      </c>
      <c r="P33" s="15">
        <f t="shared" si="9"/>
        <v>1120000</v>
      </c>
      <c r="Q33" s="15">
        <f t="shared" si="10"/>
        <v>212800</v>
      </c>
      <c r="R33" s="16">
        <f t="shared" si="11"/>
        <v>1332800</v>
      </c>
      <c r="S33" s="15">
        <f t="shared" si="12"/>
        <v>1332800</v>
      </c>
      <c r="U33" s="6"/>
      <c r="V33" s="6"/>
      <c r="W33" s="6"/>
    </row>
    <row r="34" spans="1:23" s="2" customFormat="1" ht="12.75" thickBot="1" x14ac:dyDescent="0.3">
      <c r="A34" s="9">
        <v>30</v>
      </c>
      <c r="B34" s="10" t="s">
        <v>38</v>
      </c>
      <c r="C34" s="36">
        <v>1</v>
      </c>
      <c r="D34" s="12">
        <v>518100</v>
      </c>
      <c r="E34" s="11">
        <f t="shared" si="1"/>
        <v>98439</v>
      </c>
      <c r="F34" s="12">
        <f t="shared" si="2"/>
        <v>616539</v>
      </c>
      <c r="G34" s="11">
        <f t="shared" si="3"/>
        <v>616539</v>
      </c>
      <c r="H34" s="14">
        <v>489900</v>
      </c>
      <c r="I34" s="13">
        <f t="shared" si="4"/>
        <v>93081</v>
      </c>
      <c r="J34" s="14">
        <f t="shared" si="5"/>
        <v>582981</v>
      </c>
      <c r="K34" s="13">
        <f t="shared" si="0"/>
        <v>582981</v>
      </c>
      <c r="L34" s="62">
        <v>504000</v>
      </c>
      <c r="M34" s="66">
        <f t="shared" si="6"/>
        <v>95760</v>
      </c>
      <c r="N34" s="65">
        <f t="shared" si="7"/>
        <v>599760</v>
      </c>
      <c r="O34" s="49">
        <f t="shared" si="8"/>
        <v>599760</v>
      </c>
      <c r="P34" s="15">
        <f t="shared" si="9"/>
        <v>504000</v>
      </c>
      <c r="Q34" s="15">
        <f t="shared" si="10"/>
        <v>95760</v>
      </c>
      <c r="R34" s="16">
        <f t="shared" si="11"/>
        <v>599760</v>
      </c>
      <c r="S34" s="15">
        <f t="shared" si="12"/>
        <v>599760</v>
      </c>
      <c r="U34" s="6"/>
      <c r="V34" s="6"/>
      <c r="W34" s="6"/>
    </row>
    <row r="35" spans="1:23" s="2" customFormat="1" ht="23.25" thickBot="1" x14ac:dyDescent="0.3">
      <c r="A35" s="9">
        <v>31</v>
      </c>
      <c r="B35" s="10" t="s">
        <v>39</v>
      </c>
      <c r="C35" s="36">
        <v>1</v>
      </c>
      <c r="D35" s="12">
        <v>23400</v>
      </c>
      <c r="E35" s="11">
        <f t="shared" si="1"/>
        <v>4446</v>
      </c>
      <c r="F35" s="12">
        <f t="shared" si="2"/>
        <v>27846</v>
      </c>
      <c r="G35" s="11">
        <f t="shared" si="3"/>
        <v>27846</v>
      </c>
      <c r="H35" s="14">
        <v>19950</v>
      </c>
      <c r="I35" s="13">
        <f t="shared" si="4"/>
        <v>3790.5</v>
      </c>
      <c r="J35" s="14">
        <f t="shared" si="5"/>
        <v>23740.5</v>
      </c>
      <c r="K35" s="13">
        <f t="shared" si="0"/>
        <v>23740.5</v>
      </c>
      <c r="L35" s="62">
        <v>16500</v>
      </c>
      <c r="M35" s="66">
        <f t="shared" si="6"/>
        <v>3135</v>
      </c>
      <c r="N35" s="65">
        <f t="shared" si="7"/>
        <v>19635</v>
      </c>
      <c r="O35" s="49">
        <f t="shared" si="8"/>
        <v>19635</v>
      </c>
      <c r="P35" s="15">
        <f t="shared" si="9"/>
        <v>19950</v>
      </c>
      <c r="Q35" s="15">
        <f t="shared" si="10"/>
        <v>3790.5</v>
      </c>
      <c r="R35" s="16">
        <f t="shared" si="11"/>
        <v>23740.5</v>
      </c>
      <c r="S35" s="15">
        <f t="shared" si="12"/>
        <v>23740.5</v>
      </c>
      <c r="U35" s="6"/>
      <c r="V35" s="6"/>
      <c r="W35" s="6"/>
    </row>
    <row r="36" spans="1:23" s="2" customFormat="1" ht="61.5" customHeight="1" thickBot="1" x14ac:dyDescent="0.3">
      <c r="A36" s="9">
        <v>32</v>
      </c>
      <c r="B36" s="10" t="s">
        <v>40</v>
      </c>
      <c r="C36" s="36">
        <v>1</v>
      </c>
      <c r="D36" s="12">
        <v>108800</v>
      </c>
      <c r="E36" s="11">
        <f t="shared" si="1"/>
        <v>20672</v>
      </c>
      <c r="F36" s="12">
        <f t="shared" si="2"/>
        <v>129472</v>
      </c>
      <c r="G36" s="11">
        <f t="shared" si="3"/>
        <v>129472</v>
      </c>
      <c r="H36" s="14">
        <v>102200</v>
      </c>
      <c r="I36" s="13">
        <f t="shared" si="4"/>
        <v>19418</v>
      </c>
      <c r="J36" s="14">
        <f t="shared" si="5"/>
        <v>121618</v>
      </c>
      <c r="K36" s="13">
        <f t="shared" si="0"/>
        <v>121618</v>
      </c>
      <c r="L36" s="62">
        <v>95600</v>
      </c>
      <c r="M36" s="66">
        <f t="shared" si="6"/>
        <v>18164</v>
      </c>
      <c r="N36" s="65">
        <f t="shared" si="7"/>
        <v>113764</v>
      </c>
      <c r="O36" s="49">
        <f t="shared" si="8"/>
        <v>113764</v>
      </c>
      <c r="P36" s="15">
        <f t="shared" si="9"/>
        <v>102200</v>
      </c>
      <c r="Q36" s="15">
        <f t="shared" si="10"/>
        <v>19418</v>
      </c>
      <c r="R36" s="16">
        <f t="shared" si="11"/>
        <v>121618</v>
      </c>
      <c r="S36" s="15">
        <f t="shared" si="12"/>
        <v>121618</v>
      </c>
      <c r="U36" s="6"/>
      <c r="V36" s="6"/>
      <c r="W36" s="6"/>
    </row>
    <row r="37" spans="1:23" s="2" customFormat="1" ht="34.5" thickBot="1" x14ac:dyDescent="0.3">
      <c r="A37" s="9">
        <v>33</v>
      </c>
      <c r="B37" s="10" t="s">
        <v>41</v>
      </c>
      <c r="C37" s="36">
        <v>1</v>
      </c>
      <c r="D37" s="12">
        <v>22680</v>
      </c>
      <c r="E37" s="11">
        <f t="shared" si="1"/>
        <v>4309.2</v>
      </c>
      <c r="F37" s="12">
        <f t="shared" si="2"/>
        <v>26989.200000000001</v>
      </c>
      <c r="G37" s="11">
        <f t="shared" si="3"/>
        <v>26989.200000000001</v>
      </c>
      <c r="H37" s="14">
        <v>26360</v>
      </c>
      <c r="I37" s="13">
        <f t="shared" si="4"/>
        <v>5008.3999999999996</v>
      </c>
      <c r="J37" s="14">
        <f t="shared" si="5"/>
        <v>31368.400000000001</v>
      </c>
      <c r="K37" s="13">
        <f t="shared" ref="K37:K68" si="13">J37*C37</f>
        <v>31368.400000000001</v>
      </c>
      <c r="L37" s="62">
        <v>19000</v>
      </c>
      <c r="M37" s="66">
        <f t="shared" si="6"/>
        <v>3610</v>
      </c>
      <c r="N37" s="65">
        <f t="shared" si="7"/>
        <v>22610</v>
      </c>
      <c r="O37" s="49">
        <f t="shared" si="8"/>
        <v>22610</v>
      </c>
      <c r="P37" s="15">
        <f t="shared" si="9"/>
        <v>22680</v>
      </c>
      <c r="Q37" s="15">
        <f t="shared" si="10"/>
        <v>4309.2</v>
      </c>
      <c r="R37" s="16">
        <f t="shared" si="11"/>
        <v>26989.200000000001</v>
      </c>
      <c r="S37" s="15">
        <f t="shared" si="12"/>
        <v>26989.200000000001</v>
      </c>
      <c r="U37" s="6"/>
      <c r="V37" s="6"/>
      <c r="W37" s="6"/>
    </row>
    <row r="38" spans="1:23" s="2" customFormat="1" ht="45.75" customHeight="1" thickBot="1" x14ac:dyDescent="0.3">
      <c r="A38" s="9">
        <v>34</v>
      </c>
      <c r="B38" s="10" t="s">
        <v>42</v>
      </c>
      <c r="C38" s="36">
        <v>1</v>
      </c>
      <c r="D38" s="12">
        <v>11200</v>
      </c>
      <c r="E38" s="11">
        <f t="shared" si="1"/>
        <v>2128</v>
      </c>
      <c r="F38" s="12">
        <f t="shared" si="2"/>
        <v>13328</v>
      </c>
      <c r="G38" s="11">
        <f t="shared" si="3"/>
        <v>13328</v>
      </c>
      <c r="H38" s="14">
        <v>15680</v>
      </c>
      <c r="I38" s="13">
        <f t="shared" si="4"/>
        <v>2979.2</v>
      </c>
      <c r="J38" s="14">
        <f t="shared" si="5"/>
        <v>18659.2</v>
      </c>
      <c r="K38" s="13">
        <f t="shared" si="13"/>
        <v>18659.2</v>
      </c>
      <c r="L38" s="62">
        <v>13440</v>
      </c>
      <c r="M38" s="66">
        <f t="shared" si="6"/>
        <v>2553.6</v>
      </c>
      <c r="N38" s="65">
        <f t="shared" si="7"/>
        <v>15993.6</v>
      </c>
      <c r="O38" s="49">
        <f t="shared" si="8"/>
        <v>15993.6</v>
      </c>
      <c r="P38" s="15">
        <f t="shared" si="9"/>
        <v>13440</v>
      </c>
      <c r="Q38" s="15">
        <f t="shared" si="10"/>
        <v>2553.6</v>
      </c>
      <c r="R38" s="16">
        <f t="shared" si="11"/>
        <v>15993.6</v>
      </c>
      <c r="S38" s="15">
        <f t="shared" si="12"/>
        <v>15993.6</v>
      </c>
      <c r="U38" s="6"/>
      <c r="V38" s="6"/>
      <c r="W38" s="6"/>
    </row>
    <row r="39" spans="1:23" s="2" customFormat="1" ht="48.75" customHeight="1" thickBot="1" x14ac:dyDescent="0.3">
      <c r="A39" s="9">
        <v>35</v>
      </c>
      <c r="B39" s="10" t="s">
        <v>43</v>
      </c>
      <c r="C39" s="36">
        <v>1</v>
      </c>
      <c r="D39" s="12">
        <v>35700</v>
      </c>
      <c r="E39" s="11">
        <f t="shared" si="1"/>
        <v>6783</v>
      </c>
      <c r="F39" s="12">
        <f t="shared" si="2"/>
        <v>42483</v>
      </c>
      <c r="G39" s="11">
        <f t="shared" si="3"/>
        <v>42483</v>
      </c>
      <c r="H39" s="14">
        <v>41300</v>
      </c>
      <c r="I39" s="13">
        <f t="shared" si="4"/>
        <v>7847</v>
      </c>
      <c r="J39" s="14">
        <f t="shared" si="5"/>
        <v>49147</v>
      </c>
      <c r="K39" s="13">
        <f t="shared" si="13"/>
        <v>49147</v>
      </c>
      <c r="L39" s="62">
        <v>30100</v>
      </c>
      <c r="M39" s="66">
        <f t="shared" si="6"/>
        <v>5719</v>
      </c>
      <c r="N39" s="65">
        <f t="shared" si="7"/>
        <v>35819</v>
      </c>
      <c r="O39" s="49">
        <f t="shared" si="8"/>
        <v>35819</v>
      </c>
      <c r="P39" s="15">
        <f t="shared" si="9"/>
        <v>35700</v>
      </c>
      <c r="Q39" s="15">
        <f t="shared" si="10"/>
        <v>6783</v>
      </c>
      <c r="R39" s="16">
        <f t="shared" si="11"/>
        <v>42483</v>
      </c>
      <c r="S39" s="15">
        <f t="shared" si="12"/>
        <v>42483</v>
      </c>
      <c r="U39" s="6"/>
      <c r="V39" s="6"/>
      <c r="W39" s="6"/>
    </row>
    <row r="40" spans="1:23" s="2" customFormat="1" ht="20.25" customHeight="1" thickBot="1" x14ac:dyDescent="0.3">
      <c r="A40" s="9">
        <v>36</v>
      </c>
      <c r="B40" s="10" t="s">
        <v>44</v>
      </c>
      <c r="C40" s="36">
        <v>1</v>
      </c>
      <c r="D40" s="12">
        <v>46000</v>
      </c>
      <c r="E40" s="11">
        <f t="shared" si="1"/>
        <v>8740</v>
      </c>
      <c r="F40" s="12">
        <f t="shared" si="2"/>
        <v>54740</v>
      </c>
      <c r="G40" s="11">
        <f t="shared" si="3"/>
        <v>54740</v>
      </c>
      <c r="H40" s="14">
        <v>51030</v>
      </c>
      <c r="I40" s="13">
        <f t="shared" si="4"/>
        <v>9695.7000000000007</v>
      </c>
      <c r="J40" s="14">
        <f t="shared" si="5"/>
        <v>60725.7</v>
      </c>
      <c r="K40" s="13">
        <f t="shared" si="13"/>
        <v>60725.7</v>
      </c>
      <c r="L40" s="62">
        <v>56060</v>
      </c>
      <c r="M40" s="66">
        <f t="shared" si="6"/>
        <v>10651.4</v>
      </c>
      <c r="N40" s="65">
        <f t="shared" si="7"/>
        <v>66711.399999999994</v>
      </c>
      <c r="O40" s="49">
        <f t="shared" si="8"/>
        <v>66711.399999999994</v>
      </c>
      <c r="P40" s="15">
        <f t="shared" si="9"/>
        <v>51030</v>
      </c>
      <c r="Q40" s="15">
        <f t="shared" si="10"/>
        <v>9695.6999999999989</v>
      </c>
      <c r="R40" s="16">
        <f t="shared" si="11"/>
        <v>60725.69999999999</v>
      </c>
      <c r="S40" s="15">
        <f t="shared" si="12"/>
        <v>60725.69999999999</v>
      </c>
      <c r="U40" s="6"/>
      <c r="V40" s="6"/>
      <c r="W40" s="6"/>
    </row>
    <row r="41" spans="1:23" s="2" customFormat="1" ht="50.25" customHeight="1" thickBot="1" x14ac:dyDescent="0.3">
      <c r="A41" s="9">
        <v>37</v>
      </c>
      <c r="B41" s="10" t="s">
        <v>45</v>
      </c>
      <c r="C41" s="36">
        <v>1</v>
      </c>
      <c r="D41" s="12">
        <v>144500</v>
      </c>
      <c r="E41" s="11">
        <f t="shared" si="1"/>
        <v>27455</v>
      </c>
      <c r="F41" s="12">
        <f t="shared" si="2"/>
        <v>171955</v>
      </c>
      <c r="G41" s="11">
        <f t="shared" si="3"/>
        <v>171955</v>
      </c>
      <c r="H41" s="14">
        <v>152250</v>
      </c>
      <c r="I41" s="13">
        <f t="shared" si="4"/>
        <v>28927.5</v>
      </c>
      <c r="J41" s="14">
        <f t="shared" si="5"/>
        <v>181177.5</v>
      </c>
      <c r="K41" s="13">
        <f t="shared" si="13"/>
        <v>181177.5</v>
      </c>
      <c r="L41" s="62">
        <v>160000</v>
      </c>
      <c r="M41" s="66">
        <f t="shared" si="6"/>
        <v>30400</v>
      </c>
      <c r="N41" s="65">
        <f t="shared" si="7"/>
        <v>190400</v>
      </c>
      <c r="O41" s="49">
        <f t="shared" si="8"/>
        <v>190400</v>
      </c>
      <c r="P41" s="15">
        <f t="shared" si="9"/>
        <v>152250</v>
      </c>
      <c r="Q41" s="15">
        <f t="shared" si="10"/>
        <v>28927.5</v>
      </c>
      <c r="R41" s="16">
        <f t="shared" si="11"/>
        <v>181177.5</v>
      </c>
      <c r="S41" s="15">
        <f t="shared" si="12"/>
        <v>181177.5</v>
      </c>
      <c r="U41" s="6"/>
      <c r="V41" s="6"/>
      <c r="W41" s="6"/>
    </row>
    <row r="42" spans="1:23" s="2" customFormat="1" ht="45.75" thickBot="1" x14ac:dyDescent="0.3">
      <c r="A42" s="9">
        <v>38</v>
      </c>
      <c r="B42" s="17" t="s">
        <v>46</v>
      </c>
      <c r="C42" s="36">
        <v>1</v>
      </c>
      <c r="D42" s="12">
        <v>250900</v>
      </c>
      <c r="E42" s="11">
        <f t="shared" si="1"/>
        <v>47671</v>
      </c>
      <c r="F42" s="12">
        <f t="shared" si="2"/>
        <v>298571</v>
      </c>
      <c r="G42" s="11">
        <f t="shared" si="3"/>
        <v>298571</v>
      </c>
      <c r="H42" s="14">
        <v>264600</v>
      </c>
      <c r="I42" s="13">
        <f t="shared" si="4"/>
        <v>50274</v>
      </c>
      <c r="J42" s="14">
        <f t="shared" si="5"/>
        <v>314874</v>
      </c>
      <c r="K42" s="13">
        <f t="shared" si="13"/>
        <v>314874</v>
      </c>
      <c r="L42" s="62">
        <v>278300</v>
      </c>
      <c r="M42" s="66">
        <f t="shared" si="6"/>
        <v>52877</v>
      </c>
      <c r="N42" s="65">
        <f t="shared" si="7"/>
        <v>331177</v>
      </c>
      <c r="O42" s="49">
        <f t="shared" si="8"/>
        <v>331177</v>
      </c>
      <c r="P42" s="15">
        <f t="shared" si="9"/>
        <v>264600</v>
      </c>
      <c r="Q42" s="15">
        <f t="shared" si="10"/>
        <v>50274</v>
      </c>
      <c r="R42" s="16">
        <f t="shared" si="11"/>
        <v>314874</v>
      </c>
      <c r="S42" s="15">
        <f t="shared" si="12"/>
        <v>314874</v>
      </c>
      <c r="U42" s="6"/>
      <c r="V42" s="6"/>
      <c r="W42" s="6"/>
    </row>
    <row r="43" spans="1:23" s="2" customFormat="1" ht="45.75" thickBot="1" x14ac:dyDescent="0.3">
      <c r="A43" s="9">
        <v>39</v>
      </c>
      <c r="B43" s="17" t="s">
        <v>47</v>
      </c>
      <c r="C43" s="36">
        <v>1</v>
      </c>
      <c r="D43" s="12">
        <v>153300</v>
      </c>
      <c r="E43" s="11">
        <f t="shared" si="1"/>
        <v>29127</v>
      </c>
      <c r="F43" s="12">
        <f t="shared" si="2"/>
        <v>182427</v>
      </c>
      <c r="G43" s="11">
        <f t="shared" si="3"/>
        <v>182427</v>
      </c>
      <c r="H43" s="14">
        <v>145500</v>
      </c>
      <c r="I43" s="13">
        <f t="shared" si="4"/>
        <v>27645</v>
      </c>
      <c r="J43" s="14">
        <f t="shared" si="5"/>
        <v>173145</v>
      </c>
      <c r="K43" s="13">
        <f t="shared" si="13"/>
        <v>173145</v>
      </c>
      <c r="L43" s="62">
        <v>161100</v>
      </c>
      <c r="M43" s="66">
        <f t="shared" si="6"/>
        <v>30609</v>
      </c>
      <c r="N43" s="65">
        <f t="shared" si="7"/>
        <v>191709</v>
      </c>
      <c r="O43" s="49">
        <f t="shared" si="8"/>
        <v>191709</v>
      </c>
      <c r="P43" s="15">
        <f t="shared" si="9"/>
        <v>153300</v>
      </c>
      <c r="Q43" s="15">
        <f t="shared" si="10"/>
        <v>29127</v>
      </c>
      <c r="R43" s="16">
        <f t="shared" si="11"/>
        <v>182427</v>
      </c>
      <c r="S43" s="15">
        <f t="shared" si="12"/>
        <v>182427</v>
      </c>
      <c r="U43" s="6"/>
      <c r="V43" s="6"/>
      <c r="W43" s="6"/>
    </row>
    <row r="44" spans="1:23" s="2" customFormat="1" ht="34.5" thickBot="1" x14ac:dyDescent="0.3">
      <c r="A44" s="9">
        <v>40</v>
      </c>
      <c r="B44" s="17" t="s">
        <v>48</v>
      </c>
      <c r="C44" s="36">
        <v>1</v>
      </c>
      <c r="D44" s="12">
        <v>315000</v>
      </c>
      <c r="E44" s="11">
        <f t="shared" si="1"/>
        <v>59850</v>
      </c>
      <c r="F44" s="12">
        <f t="shared" si="2"/>
        <v>374850</v>
      </c>
      <c r="G44" s="11">
        <f t="shared" si="3"/>
        <v>374850</v>
      </c>
      <c r="H44" s="14">
        <v>321500</v>
      </c>
      <c r="I44" s="13">
        <f t="shared" si="4"/>
        <v>61085</v>
      </c>
      <c r="J44" s="14">
        <f t="shared" si="5"/>
        <v>382585</v>
      </c>
      <c r="K44" s="13">
        <f t="shared" si="13"/>
        <v>382585</v>
      </c>
      <c r="L44" s="62">
        <v>308500</v>
      </c>
      <c r="M44" s="66">
        <f t="shared" si="6"/>
        <v>58615</v>
      </c>
      <c r="N44" s="65">
        <f t="shared" si="7"/>
        <v>367115</v>
      </c>
      <c r="O44" s="49">
        <f t="shared" si="8"/>
        <v>367115</v>
      </c>
      <c r="P44" s="15">
        <f t="shared" si="9"/>
        <v>315000</v>
      </c>
      <c r="Q44" s="15">
        <f t="shared" si="10"/>
        <v>59850</v>
      </c>
      <c r="R44" s="16">
        <f t="shared" si="11"/>
        <v>374850</v>
      </c>
      <c r="S44" s="15">
        <f t="shared" si="12"/>
        <v>374850</v>
      </c>
      <c r="U44" s="6"/>
      <c r="V44" s="6"/>
      <c r="W44" s="6"/>
    </row>
    <row r="45" spans="1:23" s="2" customFormat="1" ht="45.75" thickBot="1" x14ac:dyDescent="0.3">
      <c r="A45" s="9">
        <v>41</v>
      </c>
      <c r="B45" s="17" t="s">
        <v>49</v>
      </c>
      <c r="C45" s="36">
        <v>1</v>
      </c>
      <c r="D45" s="12">
        <v>106500</v>
      </c>
      <c r="E45" s="11">
        <f t="shared" si="1"/>
        <v>20235</v>
      </c>
      <c r="F45" s="12">
        <f t="shared" si="2"/>
        <v>126735</v>
      </c>
      <c r="G45" s="11">
        <f t="shared" si="3"/>
        <v>126735</v>
      </c>
      <c r="H45" s="14">
        <v>99750</v>
      </c>
      <c r="I45" s="13">
        <f t="shared" si="4"/>
        <v>18952.5</v>
      </c>
      <c r="J45" s="14">
        <f t="shared" si="5"/>
        <v>118702.5</v>
      </c>
      <c r="K45" s="13">
        <f t="shared" si="13"/>
        <v>118702.5</v>
      </c>
      <c r="L45" s="62">
        <v>93000</v>
      </c>
      <c r="M45" s="66">
        <f t="shared" si="6"/>
        <v>17670</v>
      </c>
      <c r="N45" s="65">
        <f t="shared" si="7"/>
        <v>110670</v>
      </c>
      <c r="O45" s="49">
        <f t="shared" si="8"/>
        <v>110670</v>
      </c>
      <c r="P45" s="15">
        <f t="shared" si="9"/>
        <v>99750</v>
      </c>
      <c r="Q45" s="15">
        <f t="shared" si="10"/>
        <v>18952.5</v>
      </c>
      <c r="R45" s="16">
        <f t="shared" si="11"/>
        <v>118702.5</v>
      </c>
      <c r="S45" s="15">
        <f t="shared" si="12"/>
        <v>118702.5</v>
      </c>
      <c r="U45" s="6"/>
      <c r="V45" s="6"/>
      <c r="W45" s="6"/>
    </row>
    <row r="46" spans="1:23" s="2" customFormat="1" ht="45.75" thickBot="1" x14ac:dyDescent="0.3">
      <c r="A46" s="9">
        <v>42</v>
      </c>
      <c r="B46" s="17" t="s">
        <v>50</v>
      </c>
      <c r="C46" s="36">
        <v>1</v>
      </c>
      <c r="D46" s="12">
        <v>101400</v>
      </c>
      <c r="E46" s="11">
        <f t="shared" si="1"/>
        <v>19266</v>
      </c>
      <c r="F46" s="12">
        <f t="shared" si="2"/>
        <v>120666</v>
      </c>
      <c r="G46" s="11">
        <f t="shared" si="3"/>
        <v>120666</v>
      </c>
      <c r="H46" s="14">
        <v>85500</v>
      </c>
      <c r="I46" s="13">
        <f t="shared" si="4"/>
        <v>16245</v>
      </c>
      <c r="J46" s="14">
        <f t="shared" si="5"/>
        <v>101745</v>
      </c>
      <c r="K46" s="13">
        <f t="shared" si="13"/>
        <v>101745</v>
      </c>
      <c r="L46" s="62">
        <v>93450</v>
      </c>
      <c r="M46" s="66">
        <f t="shared" si="6"/>
        <v>17755.5</v>
      </c>
      <c r="N46" s="65">
        <f t="shared" si="7"/>
        <v>111205.5</v>
      </c>
      <c r="O46" s="49">
        <f t="shared" si="8"/>
        <v>111205.5</v>
      </c>
      <c r="P46" s="15">
        <f t="shared" si="9"/>
        <v>93450</v>
      </c>
      <c r="Q46" s="15">
        <f t="shared" si="10"/>
        <v>17755.5</v>
      </c>
      <c r="R46" s="16">
        <f t="shared" si="11"/>
        <v>111205.5</v>
      </c>
      <c r="S46" s="15">
        <f t="shared" si="12"/>
        <v>111205.5</v>
      </c>
      <c r="U46" s="6"/>
      <c r="V46" s="6"/>
      <c r="W46" s="6"/>
    </row>
    <row r="47" spans="1:23" s="2" customFormat="1" ht="23.25" thickBot="1" x14ac:dyDescent="0.3">
      <c r="A47" s="9">
        <v>43</v>
      </c>
      <c r="B47" s="17" t="s">
        <v>51</v>
      </c>
      <c r="C47" s="36">
        <v>1</v>
      </c>
      <c r="D47" s="12">
        <v>155400</v>
      </c>
      <c r="E47" s="11">
        <f t="shared" si="1"/>
        <v>29526</v>
      </c>
      <c r="F47" s="12">
        <f t="shared" si="2"/>
        <v>184926</v>
      </c>
      <c r="G47" s="11">
        <f t="shared" si="3"/>
        <v>184926</v>
      </c>
      <c r="H47" s="14">
        <v>168800</v>
      </c>
      <c r="I47" s="13">
        <f t="shared" si="4"/>
        <v>32072</v>
      </c>
      <c r="J47" s="14">
        <f t="shared" si="5"/>
        <v>200872</v>
      </c>
      <c r="K47" s="13">
        <f t="shared" si="13"/>
        <v>200872</v>
      </c>
      <c r="L47" s="62">
        <v>142000</v>
      </c>
      <c r="M47" s="66">
        <f t="shared" si="6"/>
        <v>26980</v>
      </c>
      <c r="N47" s="65">
        <f t="shared" si="7"/>
        <v>168980</v>
      </c>
      <c r="O47" s="49">
        <f t="shared" si="8"/>
        <v>168980</v>
      </c>
      <c r="P47" s="15">
        <f t="shared" si="9"/>
        <v>155400</v>
      </c>
      <c r="Q47" s="15">
        <f t="shared" si="10"/>
        <v>29526</v>
      </c>
      <c r="R47" s="16">
        <f t="shared" si="11"/>
        <v>184926</v>
      </c>
      <c r="S47" s="15">
        <f t="shared" si="12"/>
        <v>184926</v>
      </c>
      <c r="U47" s="6"/>
      <c r="V47" s="6"/>
      <c r="W47" s="6"/>
    </row>
    <row r="48" spans="1:23" s="2" customFormat="1" ht="45.75" thickBot="1" x14ac:dyDescent="0.3">
      <c r="A48" s="9">
        <v>44</v>
      </c>
      <c r="B48" s="17" t="s">
        <v>52</v>
      </c>
      <c r="C48" s="36">
        <v>1</v>
      </c>
      <c r="D48" s="12">
        <v>93000</v>
      </c>
      <c r="E48" s="11">
        <f t="shared" si="1"/>
        <v>17670</v>
      </c>
      <c r="F48" s="12">
        <f t="shared" si="2"/>
        <v>110670</v>
      </c>
      <c r="G48" s="11">
        <f t="shared" si="3"/>
        <v>110670</v>
      </c>
      <c r="H48" s="14">
        <v>106500</v>
      </c>
      <c r="I48" s="13">
        <f t="shared" si="4"/>
        <v>20235</v>
      </c>
      <c r="J48" s="14">
        <f t="shared" si="5"/>
        <v>126735</v>
      </c>
      <c r="K48" s="13">
        <f t="shared" si="13"/>
        <v>126735</v>
      </c>
      <c r="L48" s="62">
        <v>99750</v>
      </c>
      <c r="M48" s="66">
        <f t="shared" si="6"/>
        <v>18952.5</v>
      </c>
      <c r="N48" s="65">
        <f t="shared" si="7"/>
        <v>118702.5</v>
      </c>
      <c r="O48" s="49">
        <f t="shared" si="8"/>
        <v>118702.5</v>
      </c>
      <c r="P48" s="15">
        <f t="shared" si="9"/>
        <v>99750</v>
      </c>
      <c r="Q48" s="15">
        <f t="shared" si="10"/>
        <v>18952.5</v>
      </c>
      <c r="R48" s="16">
        <f t="shared" si="11"/>
        <v>118702.5</v>
      </c>
      <c r="S48" s="15">
        <f t="shared" si="12"/>
        <v>118702.5</v>
      </c>
      <c r="U48" s="6"/>
      <c r="V48" s="6"/>
      <c r="W48" s="6"/>
    </row>
    <row r="49" spans="1:23" s="2" customFormat="1" ht="45.75" thickBot="1" x14ac:dyDescent="0.3">
      <c r="A49" s="9">
        <v>45</v>
      </c>
      <c r="B49" s="17" t="s">
        <v>53</v>
      </c>
      <c r="C49" s="36">
        <v>1</v>
      </c>
      <c r="D49" s="12">
        <v>99750</v>
      </c>
      <c r="E49" s="11">
        <f t="shared" si="1"/>
        <v>18952.5</v>
      </c>
      <c r="F49" s="12">
        <f t="shared" si="2"/>
        <v>118702.5</v>
      </c>
      <c r="G49" s="11">
        <f t="shared" si="3"/>
        <v>118702.5</v>
      </c>
      <c r="H49" s="14">
        <v>93000</v>
      </c>
      <c r="I49" s="13">
        <f t="shared" si="4"/>
        <v>17670</v>
      </c>
      <c r="J49" s="14">
        <f t="shared" si="5"/>
        <v>110670</v>
      </c>
      <c r="K49" s="13">
        <f t="shared" si="13"/>
        <v>110670</v>
      </c>
      <c r="L49" s="62">
        <v>106500</v>
      </c>
      <c r="M49" s="66">
        <f t="shared" si="6"/>
        <v>20235</v>
      </c>
      <c r="N49" s="65">
        <f t="shared" si="7"/>
        <v>126735</v>
      </c>
      <c r="O49" s="49">
        <f t="shared" si="8"/>
        <v>126735</v>
      </c>
      <c r="P49" s="15">
        <f t="shared" si="9"/>
        <v>99750</v>
      </c>
      <c r="Q49" s="15">
        <f t="shared" si="10"/>
        <v>18952.5</v>
      </c>
      <c r="R49" s="16">
        <f t="shared" si="11"/>
        <v>118702.5</v>
      </c>
      <c r="S49" s="15">
        <f t="shared" si="12"/>
        <v>118702.5</v>
      </c>
      <c r="U49" s="6"/>
      <c r="V49" s="6"/>
      <c r="W49" s="6"/>
    </row>
    <row r="50" spans="1:23" s="2" customFormat="1" ht="23.25" thickBot="1" x14ac:dyDescent="0.3">
      <c r="A50" s="9">
        <v>46</v>
      </c>
      <c r="B50" s="17" t="s">
        <v>54</v>
      </c>
      <c r="C50" s="36">
        <v>1</v>
      </c>
      <c r="D50" s="12">
        <v>52600</v>
      </c>
      <c r="E50" s="11">
        <f t="shared" si="1"/>
        <v>9994</v>
      </c>
      <c r="F50" s="12">
        <f t="shared" si="2"/>
        <v>62594</v>
      </c>
      <c r="G50" s="11">
        <f t="shared" si="3"/>
        <v>62594</v>
      </c>
      <c r="H50" s="14">
        <v>57750</v>
      </c>
      <c r="I50" s="13">
        <f t="shared" si="4"/>
        <v>10972.5</v>
      </c>
      <c r="J50" s="14">
        <f t="shared" si="5"/>
        <v>68722.5</v>
      </c>
      <c r="K50" s="13">
        <f t="shared" si="13"/>
        <v>68722.5</v>
      </c>
      <c r="L50" s="62">
        <v>62900</v>
      </c>
      <c r="M50" s="66">
        <f t="shared" si="6"/>
        <v>11951</v>
      </c>
      <c r="N50" s="65">
        <f t="shared" si="7"/>
        <v>74851</v>
      </c>
      <c r="O50" s="49">
        <f t="shared" si="8"/>
        <v>74851</v>
      </c>
      <c r="P50" s="15">
        <f t="shared" si="9"/>
        <v>57750</v>
      </c>
      <c r="Q50" s="15">
        <f t="shared" si="10"/>
        <v>10972.5</v>
      </c>
      <c r="R50" s="16">
        <f t="shared" si="11"/>
        <v>68722.5</v>
      </c>
      <c r="S50" s="15">
        <f t="shared" si="12"/>
        <v>68722.5</v>
      </c>
      <c r="U50" s="6"/>
      <c r="V50" s="6"/>
      <c r="W50" s="6"/>
    </row>
    <row r="51" spans="1:23" s="2" customFormat="1" ht="23.25" thickBot="1" x14ac:dyDescent="0.3">
      <c r="A51" s="9">
        <v>47</v>
      </c>
      <c r="B51" s="17" t="s">
        <v>55</v>
      </c>
      <c r="C51" s="36">
        <v>1</v>
      </c>
      <c r="D51" s="12">
        <v>57750</v>
      </c>
      <c r="E51" s="11">
        <f t="shared" si="1"/>
        <v>10972.5</v>
      </c>
      <c r="F51" s="12">
        <f t="shared" si="2"/>
        <v>68722.5</v>
      </c>
      <c r="G51" s="11">
        <f t="shared" si="3"/>
        <v>68722.5</v>
      </c>
      <c r="H51" s="14">
        <v>52600</v>
      </c>
      <c r="I51" s="13">
        <f t="shared" si="4"/>
        <v>9994</v>
      </c>
      <c r="J51" s="14">
        <f t="shared" si="5"/>
        <v>62594</v>
      </c>
      <c r="K51" s="13">
        <f t="shared" si="13"/>
        <v>62594</v>
      </c>
      <c r="L51" s="62">
        <v>62900</v>
      </c>
      <c r="M51" s="66">
        <f t="shared" si="6"/>
        <v>11951</v>
      </c>
      <c r="N51" s="65">
        <f t="shared" si="7"/>
        <v>74851</v>
      </c>
      <c r="O51" s="49">
        <f t="shared" si="8"/>
        <v>74851</v>
      </c>
      <c r="P51" s="15">
        <f t="shared" si="9"/>
        <v>57750</v>
      </c>
      <c r="Q51" s="15">
        <f t="shared" si="10"/>
        <v>10972.5</v>
      </c>
      <c r="R51" s="16">
        <f t="shared" si="11"/>
        <v>68722.5</v>
      </c>
      <c r="S51" s="15">
        <f t="shared" si="12"/>
        <v>68722.5</v>
      </c>
      <c r="U51" s="6"/>
      <c r="V51" s="6"/>
      <c r="W51" s="6"/>
    </row>
    <row r="52" spans="1:23" s="2" customFormat="1" ht="12.75" thickBot="1" x14ac:dyDescent="0.3">
      <c r="A52" s="9">
        <v>48</v>
      </c>
      <c r="B52" s="17" t="s">
        <v>56</v>
      </c>
      <c r="C52" s="36">
        <v>1</v>
      </c>
      <c r="D52" s="12">
        <v>44000</v>
      </c>
      <c r="E52" s="11">
        <f t="shared" si="1"/>
        <v>8360</v>
      </c>
      <c r="F52" s="12">
        <f t="shared" si="2"/>
        <v>52360</v>
      </c>
      <c r="G52" s="11">
        <f t="shared" si="3"/>
        <v>52360</v>
      </c>
      <c r="H52" s="14">
        <v>50500</v>
      </c>
      <c r="I52" s="13">
        <f t="shared" si="4"/>
        <v>9595</v>
      </c>
      <c r="J52" s="14">
        <f t="shared" si="5"/>
        <v>60095</v>
      </c>
      <c r="K52" s="13">
        <f t="shared" si="13"/>
        <v>60095</v>
      </c>
      <c r="L52" s="62">
        <v>47250</v>
      </c>
      <c r="M52" s="66">
        <f t="shared" si="6"/>
        <v>8977.5</v>
      </c>
      <c r="N52" s="65">
        <f t="shared" si="7"/>
        <v>56227.5</v>
      </c>
      <c r="O52" s="49">
        <f t="shared" si="8"/>
        <v>56227.5</v>
      </c>
      <c r="P52" s="15">
        <f t="shared" si="9"/>
        <v>47250</v>
      </c>
      <c r="Q52" s="15">
        <f t="shared" si="10"/>
        <v>8977.5</v>
      </c>
      <c r="R52" s="16">
        <f t="shared" si="11"/>
        <v>56227.5</v>
      </c>
      <c r="S52" s="15">
        <f t="shared" si="12"/>
        <v>56227.5</v>
      </c>
      <c r="U52" s="6"/>
      <c r="V52" s="6"/>
      <c r="W52" s="6"/>
    </row>
    <row r="53" spans="1:23" s="2" customFormat="1" ht="45.75" thickBot="1" x14ac:dyDescent="0.3">
      <c r="A53" s="9">
        <v>49</v>
      </c>
      <c r="B53" s="17" t="s">
        <v>57</v>
      </c>
      <c r="C53" s="36">
        <v>1</v>
      </c>
      <c r="D53" s="12">
        <v>93000</v>
      </c>
      <c r="E53" s="11">
        <f t="shared" si="1"/>
        <v>17670</v>
      </c>
      <c r="F53" s="12">
        <f t="shared" si="2"/>
        <v>110670</v>
      </c>
      <c r="G53" s="11">
        <f t="shared" si="3"/>
        <v>110670</v>
      </c>
      <c r="H53" s="14">
        <v>106500</v>
      </c>
      <c r="I53" s="13">
        <f t="shared" si="4"/>
        <v>20235</v>
      </c>
      <c r="J53" s="14">
        <f t="shared" si="5"/>
        <v>126735</v>
      </c>
      <c r="K53" s="13">
        <f t="shared" si="13"/>
        <v>126735</v>
      </c>
      <c r="L53" s="62">
        <v>99750</v>
      </c>
      <c r="M53" s="66">
        <f t="shared" si="6"/>
        <v>18952.5</v>
      </c>
      <c r="N53" s="65">
        <f t="shared" si="7"/>
        <v>118702.5</v>
      </c>
      <c r="O53" s="49">
        <f t="shared" si="8"/>
        <v>118702.5</v>
      </c>
      <c r="P53" s="15">
        <f t="shared" si="9"/>
        <v>99750</v>
      </c>
      <c r="Q53" s="15">
        <f t="shared" si="10"/>
        <v>18952.5</v>
      </c>
      <c r="R53" s="16">
        <f t="shared" si="11"/>
        <v>118702.5</v>
      </c>
      <c r="S53" s="15">
        <f t="shared" si="12"/>
        <v>118702.5</v>
      </c>
      <c r="U53" s="6"/>
      <c r="V53" s="6"/>
      <c r="W53" s="6"/>
    </row>
    <row r="54" spans="1:23" s="2" customFormat="1" ht="34.5" thickBot="1" x14ac:dyDescent="0.3">
      <c r="A54" s="9">
        <v>50</v>
      </c>
      <c r="B54" s="17" t="s">
        <v>58</v>
      </c>
      <c r="C54" s="36">
        <v>1</v>
      </c>
      <c r="D54" s="12">
        <v>85500</v>
      </c>
      <c r="E54" s="11">
        <f t="shared" si="1"/>
        <v>16245</v>
      </c>
      <c r="F54" s="12">
        <f t="shared" si="2"/>
        <v>101745</v>
      </c>
      <c r="G54" s="11">
        <f t="shared" si="3"/>
        <v>101745</v>
      </c>
      <c r="H54" s="14">
        <v>93450</v>
      </c>
      <c r="I54" s="13">
        <f t="shared" si="4"/>
        <v>17755.5</v>
      </c>
      <c r="J54" s="14">
        <f t="shared" si="5"/>
        <v>111205.5</v>
      </c>
      <c r="K54" s="13">
        <f t="shared" si="13"/>
        <v>111205.5</v>
      </c>
      <c r="L54" s="62">
        <v>101400</v>
      </c>
      <c r="M54" s="66">
        <f t="shared" si="6"/>
        <v>19266</v>
      </c>
      <c r="N54" s="65">
        <f t="shared" si="7"/>
        <v>120666</v>
      </c>
      <c r="O54" s="49">
        <f t="shared" si="8"/>
        <v>120666</v>
      </c>
      <c r="P54" s="15">
        <f t="shared" si="9"/>
        <v>93450</v>
      </c>
      <c r="Q54" s="15">
        <f t="shared" si="10"/>
        <v>17755.5</v>
      </c>
      <c r="R54" s="16">
        <f t="shared" si="11"/>
        <v>111205.5</v>
      </c>
      <c r="S54" s="15">
        <f t="shared" si="12"/>
        <v>111205.5</v>
      </c>
      <c r="U54" s="6"/>
      <c r="V54" s="6"/>
      <c r="W54" s="6"/>
    </row>
    <row r="55" spans="1:23" s="2" customFormat="1" ht="34.5" thickBot="1" x14ac:dyDescent="0.3">
      <c r="A55" s="9">
        <v>51</v>
      </c>
      <c r="B55" s="17" t="s">
        <v>59</v>
      </c>
      <c r="C55" s="36">
        <v>1</v>
      </c>
      <c r="D55" s="12">
        <v>101400</v>
      </c>
      <c r="E55" s="11">
        <f t="shared" si="1"/>
        <v>19266</v>
      </c>
      <c r="F55" s="12">
        <f t="shared" si="2"/>
        <v>120666</v>
      </c>
      <c r="G55" s="11">
        <f t="shared" si="3"/>
        <v>120666</v>
      </c>
      <c r="H55" s="14">
        <v>93450</v>
      </c>
      <c r="I55" s="13">
        <f t="shared" si="4"/>
        <v>17755.5</v>
      </c>
      <c r="J55" s="14">
        <f t="shared" si="5"/>
        <v>111205.5</v>
      </c>
      <c r="K55" s="13">
        <f t="shared" si="13"/>
        <v>111205.5</v>
      </c>
      <c r="L55" s="62">
        <v>85500</v>
      </c>
      <c r="M55" s="66">
        <f t="shared" si="6"/>
        <v>16245</v>
      </c>
      <c r="N55" s="65">
        <f t="shared" si="7"/>
        <v>101745</v>
      </c>
      <c r="O55" s="49">
        <f t="shared" si="8"/>
        <v>101745</v>
      </c>
      <c r="P55" s="15">
        <f t="shared" si="9"/>
        <v>93450</v>
      </c>
      <c r="Q55" s="15">
        <f t="shared" si="10"/>
        <v>17755.5</v>
      </c>
      <c r="R55" s="16">
        <f t="shared" si="11"/>
        <v>111205.5</v>
      </c>
      <c r="S55" s="15">
        <f t="shared" si="12"/>
        <v>111205.5</v>
      </c>
      <c r="U55" s="6"/>
      <c r="V55" s="6"/>
      <c r="W55" s="6"/>
    </row>
    <row r="56" spans="1:23" s="2" customFormat="1" ht="12.75" thickBot="1" x14ac:dyDescent="0.3">
      <c r="A56" s="9">
        <v>52</v>
      </c>
      <c r="B56" s="17" t="s">
        <v>60</v>
      </c>
      <c r="C56" s="36">
        <v>1</v>
      </c>
      <c r="D56" s="12">
        <v>52500</v>
      </c>
      <c r="E56" s="11">
        <f t="shared" si="1"/>
        <v>9975</v>
      </c>
      <c r="F56" s="12">
        <f t="shared" si="2"/>
        <v>62475</v>
      </c>
      <c r="G56" s="11">
        <f t="shared" si="3"/>
        <v>62475</v>
      </c>
      <c r="H56" s="14">
        <v>47000</v>
      </c>
      <c r="I56" s="13">
        <f t="shared" si="4"/>
        <v>8930</v>
      </c>
      <c r="J56" s="14">
        <f t="shared" si="5"/>
        <v>55930</v>
      </c>
      <c r="K56" s="13">
        <f t="shared" si="13"/>
        <v>55930</v>
      </c>
      <c r="L56" s="62">
        <v>58000</v>
      </c>
      <c r="M56" s="66">
        <f t="shared" si="6"/>
        <v>11020</v>
      </c>
      <c r="N56" s="65">
        <f t="shared" si="7"/>
        <v>69020</v>
      </c>
      <c r="O56" s="49">
        <f t="shared" si="8"/>
        <v>69020</v>
      </c>
      <c r="P56" s="15">
        <f t="shared" si="9"/>
        <v>52500</v>
      </c>
      <c r="Q56" s="15">
        <f t="shared" si="10"/>
        <v>9975</v>
      </c>
      <c r="R56" s="16">
        <f t="shared" si="11"/>
        <v>62475</v>
      </c>
      <c r="S56" s="15">
        <f t="shared" si="12"/>
        <v>62475</v>
      </c>
      <c r="U56" s="6"/>
      <c r="V56" s="6"/>
      <c r="W56" s="6"/>
    </row>
    <row r="57" spans="1:23" s="2" customFormat="1" ht="23.25" thickBot="1" x14ac:dyDescent="0.3">
      <c r="A57" s="9">
        <v>53</v>
      </c>
      <c r="B57" s="17" t="s">
        <v>61</v>
      </c>
      <c r="C57" s="36">
        <v>1</v>
      </c>
      <c r="D57" s="12">
        <v>129400</v>
      </c>
      <c r="E57" s="11">
        <f t="shared" si="1"/>
        <v>24586</v>
      </c>
      <c r="F57" s="12">
        <f t="shared" si="2"/>
        <v>153986</v>
      </c>
      <c r="G57" s="11">
        <f t="shared" si="3"/>
        <v>153986</v>
      </c>
      <c r="H57" s="14">
        <v>110000</v>
      </c>
      <c r="I57" s="13">
        <f t="shared" si="4"/>
        <v>20900</v>
      </c>
      <c r="J57" s="14">
        <f t="shared" si="5"/>
        <v>130900</v>
      </c>
      <c r="K57" s="13">
        <f t="shared" si="13"/>
        <v>130900</v>
      </c>
      <c r="L57" s="62">
        <v>90600</v>
      </c>
      <c r="M57" s="66">
        <f t="shared" si="6"/>
        <v>17214</v>
      </c>
      <c r="N57" s="65">
        <f t="shared" si="7"/>
        <v>107814</v>
      </c>
      <c r="O57" s="49">
        <f t="shared" si="8"/>
        <v>107814</v>
      </c>
      <c r="P57" s="15">
        <f t="shared" si="9"/>
        <v>110000</v>
      </c>
      <c r="Q57" s="15">
        <f t="shared" si="10"/>
        <v>20900</v>
      </c>
      <c r="R57" s="16">
        <f t="shared" si="11"/>
        <v>130900</v>
      </c>
      <c r="S57" s="15">
        <f t="shared" si="12"/>
        <v>130900</v>
      </c>
      <c r="U57" s="6"/>
      <c r="V57" s="6"/>
      <c r="W57" s="6"/>
    </row>
    <row r="58" spans="1:23" s="2" customFormat="1" ht="34.5" thickBot="1" x14ac:dyDescent="0.3">
      <c r="A58" s="9">
        <v>54</v>
      </c>
      <c r="B58" s="17" t="s">
        <v>62</v>
      </c>
      <c r="C58" s="36">
        <v>1</v>
      </c>
      <c r="D58" s="12">
        <v>155000</v>
      </c>
      <c r="E58" s="11">
        <f t="shared" si="1"/>
        <v>29450</v>
      </c>
      <c r="F58" s="12">
        <f t="shared" si="2"/>
        <v>184450</v>
      </c>
      <c r="G58" s="11">
        <f t="shared" si="3"/>
        <v>184450</v>
      </c>
      <c r="H58" s="14">
        <v>149000</v>
      </c>
      <c r="I58" s="13">
        <f t="shared" si="4"/>
        <v>28310</v>
      </c>
      <c r="J58" s="14">
        <f t="shared" si="5"/>
        <v>177310</v>
      </c>
      <c r="K58" s="13">
        <f t="shared" si="13"/>
        <v>177310</v>
      </c>
      <c r="L58" s="62">
        <v>152000</v>
      </c>
      <c r="M58" s="66">
        <f t="shared" si="6"/>
        <v>28880</v>
      </c>
      <c r="N58" s="65">
        <f t="shared" si="7"/>
        <v>180880</v>
      </c>
      <c r="O58" s="49">
        <f t="shared" si="8"/>
        <v>180880</v>
      </c>
      <c r="P58" s="15">
        <f t="shared" si="9"/>
        <v>152000</v>
      </c>
      <c r="Q58" s="15">
        <f t="shared" si="10"/>
        <v>28880</v>
      </c>
      <c r="R58" s="16">
        <f t="shared" si="11"/>
        <v>180880</v>
      </c>
      <c r="S58" s="15">
        <f t="shared" si="12"/>
        <v>180880</v>
      </c>
      <c r="U58" s="6"/>
      <c r="V58" s="6"/>
      <c r="W58" s="6"/>
    </row>
    <row r="59" spans="1:23" ht="21.75" customHeight="1" x14ac:dyDescent="0.25">
      <c r="A59" s="37"/>
      <c r="B59" s="37"/>
      <c r="C59" s="18" t="s">
        <v>63</v>
      </c>
      <c r="D59" s="19"/>
      <c r="E59" s="19"/>
      <c r="F59" s="20"/>
      <c r="G59" s="21">
        <f>SUM(G5:G58)</f>
        <v>17345059.199999999</v>
      </c>
      <c r="H59" s="22"/>
      <c r="I59" s="22"/>
      <c r="J59" s="23"/>
      <c r="K59" s="24">
        <f>SUM(K5:K58)</f>
        <v>17253393.5</v>
      </c>
      <c r="L59" s="63"/>
      <c r="M59" s="58"/>
      <c r="N59" s="50"/>
      <c r="O59" s="50"/>
      <c r="P59" s="25"/>
      <c r="Q59" s="25"/>
      <c r="R59" s="26" t="s">
        <v>63</v>
      </c>
      <c r="S59" s="27">
        <f>SUM(S5:S58)</f>
        <v>17488370.899999999</v>
      </c>
    </row>
    <row r="60" spans="1:23" ht="21.75" customHeight="1" x14ac:dyDescent="0.25">
      <c r="A60" s="37"/>
      <c r="B60" s="37"/>
      <c r="C60" s="18" t="s">
        <v>64</v>
      </c>
      <c r="D60" s="28"/>
      <c r="E60" s="28"/>
      <c r="F60" s="20"/>
      <c r="G60" s="29">
        <f>+G59*0.19</f>
        <v>3295561.2479999997</v>
      </c>
      <c r="H60" s="30"/>
      <c r="I60" s="30"/>
      <c r="J60" s="23"/>
      <c r="K60" s="31">
        <f>+K59*0.19</f>
        <v>3278144.7650000001</v>
      </c>
      <c r="L60" s="63"/>
      <c r="M60" s="58"/>
      <c r="N60" s="51"/>
      <c r="O60" s="51"/>
      <c r="P60" s="32"/>
      <c r="Q60" s="32"/>
      <c r="R60" s="26" t="s">
        <v>64</v>
      </c>
      <c r="S60" s="32">
        <f>+S59*0.19</f>
        <v>3322790.4709999999</v>
      </c>
    </row>
    <row r="61" spans="1:23" ht="21" customHeight="1" x14ac:dyDescent="0.25">
      <c r="A61" s="37"/>
      <c r="B61" s="37"/>
      <c r="C61" s="18" t="s">
        <v>65</v>
      </c>
      <c r="D61" s="33"/>
      <c r="E61" s="33"/>
      <c r="F61" s="20"/>
      <c r="G61" s="34">
        <f>+G59+G60</f>
        <v>20640620.447999999</v>
      </c>
      <c r="H61" s="35"/>
      <c r="I61" s="35"/>
      <c r="J61" s="23"/>
      <c r="K61" s="24">
        <f>SUM(K5:K58)</f>
        <v>17253393.5</v>
      </c>
      <c r="L61" s="63"/>
      <c r="M61" s="58"/>
      <c r="N61" s="52"/>
      <c r="O61" s="50">
        <f>SUM(O5:O58)</f>
        <v>17866660</v>
      </c>
      <c r="P61" s="27"/>
      <c r="Q61" s="27"/>
      <c r="R61" s="26" t="s">
        <v>65</v>
      </c>
      <c r="S61" s="27">
        <f>+S59+S60</f>
        <v>20811161.370999999</v>
      </c>
    </row>
    <row r="65" spans="4:19" x14ac:dyDescent="0.25">
      <c r="G65" s="4"/>
      <c r="H65" s="4"/>
      <c r="I65" s="4"/>
    </row>
    <row r="67" spans="4:19" x14ac:dyDescent="0.25">
      <c r="D67" s="4"/>
      <c r="E67" s="4"/>
      <c r="G67" s="4"/>
      <c r="H67" s="4"/>
      <c r="I67" s="4"/>
    </row>
    <row r="69" spans="4:19" x14ac:dyDescent="0.25">
      <c r="D69" s="3"/>
      <c r="E69" s="3"/>
      <c r="F69" s="3"/>
      <c r="G69" s="5"/>
      <c r="H69" s="5"/>
      <c r="I69" s="5"/>
      <c r="J69" s="5"/>
    </row>
    <row r="77" spans="4:19" x14ac:dyDescent="0.25">
      <c r="S77" s="5"/>
    </row>
  </sheetData>
  <mergeCells count="15">
    <mergeCell ref="A59:B61"/>
    <mergeCell ref="A1:S1"/>
    <mergeCell ref="A2:A4"/>
    <mergeCell ref="B2:B4"/>
    <mergeCell ref="C2:C4"/>
    <mergeCell ref="R2:R4"/>
    <mergeCell ref="S2:S4"/>
    <mergeCell ref="P2:P4"/>
    <mergeCell ref="Q2:Q4"/>
    <mergeCell ref="D2:G2"/>
    <mergeCell ref="D3:G3"/>
    <mergeCell ref="H2:K2"/>
    <mergeCell ref="H3:K3"/>
    <mergeCell ref="L2:O2"/>
    <mergeCell ref="L3:O3"/>
  </mergeCells>
  <dataValidations count="1">
    <dataValidation type="whole" operator="greaterThan" allowBlank="1" showInputMessage="1" showErrorMessage="1" sqref="C5:C58 A5:A58" xr:uid="{00000000-0002-0000-0000-000000000000}">
      <formula1>0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54D60-759C-4DD8-B76A-E2C83B103EF2}">
  <dimension ref="B3:T62"/>
  <sheetViews>
    <sheetView topLeftCell="A53" zoomScale="40" zoomScaleNormal="40" workbookViewId="0">
      <selection activeCell="B3" sqref="B3:T59"/>
    </sheetView>
  </sheetViews>
  <sheetFormatPr baseColWidth="10" defaultRowHeight="15.75" x14ac:dyDescent="0.25"/>
  <cols>
    <col min="5" max="16" width="0" hidden="1" customWidth="1"/>
  </cols>
  <sheetData>
    <row r="3" spans="2:20" x14ac:dyDescent="0.25">
      <c r="B3" s="53" t="s">
        <v>1</v>
      </c>
      <c r="C3" s="53" t="s">
        <v>2</v>
      </c>
      <c r="D3" s="53" t="s">
        <v>3</v>
      </c>
      <c r="E3" s="39" t="s">
        <v>4</v>
      </c>
      <c r="F3" s="40"/>
      <c r="G3" s="40"/>
      <c r="H3" s="41"/>
      <c r="I3" s="42" t="s">
        <v>5</v>
      </c>
      <c r="J3" s="43"/>
      <c r="K3" s="43"/>
      <c r="L3" s="44"/>
      <c r="M3" s="45" t="s">
        <v>75</v>
      </c>
      <c r="N3" s="46"/>
      <c r="O3" s="46"/>
      <c r="P3" s="47"/>
      <c r="Q3" s="54" t="s">
        <v>69</v>
      </c>
      <c r="R3" s="54" t="s">
        <v>70</v>
      </c>
      <c r="S3" s="53" t="s">
        <v>71</v>
      </c>
      <c r="T3" s="53" t="s">
        <v>6</v>
      </c>
    </row>
    <row r="4" spans="2:20" x14ac:dyDescent="0.25">
      <c r="B4" s="53"/>
      <c r="C4" s="53"/>
      <c r="D4" s="53"/>
      <c r="E4" s="39" t="s">
        <v>7</v>
      </c>
      <c r="F4" s="40"/>
      <c r="G4" s="40"/>
      <c r="H4" s="41"/>
      <c r="I4" s="42" t="s">
        <v>8</v>
      </c>
      <c r="J4" s="43"/>
      <c r="K4" s="43"/>
      <c r="L4" s="44"/>
      <c r="M4" s="45" t="s">
        <v>76</v>
      </c>
      <c r="N4" s="46"/>
      <c r="O4" s="46"/>
      <c r="P4" s="47"/>
      <c r="Q4" s="55"/>
      <c r="R4" s="55"/>
      <c r="S4" s="53"/>
      <c r="T4" s="53"/>
    </row>
    <row r="5" spans="2:20" ht="48" thickBot="1" x14ac:dyDescent="0.3">
      <c r="B5" s="53"/>
      <c r="C5" s="53"/>
      <c r="D5" s="53"/>
      <c r="E5" s="7" t="s">
        <v>66</v>
      </c>
      <c r="F5" s="7" t="s">
        <v>67</v>
      </c>
      <c r="G5" s="7" t="s">
        <v>68</v>
      </c>
      <c r="H5" s="7" t="s">
        <v>9</v>
      </c>
      <c r="I5" s="8" t="s">
        <v>66</v>
      </c>
      <c r="J5" s="8" t="s">
        <v>67</v>
      </c>
      <c r="K5" s="8" t="s">
        <v>68</v>
      </c>
      <c r="L5" s="8" t="s">
        <v>9</v>
      </c>
      <c r="M5" s="60" t="s">
        <v>73</v>
      </c>
      <c r="N5" s="57" t="s">
        <v>67</v>
      </c>
      <c r="O5" s="48" t="s">
        <v>68</v>
      </c>
      <c r="P5" s="48" t="s">
        <v>74</v>
      </c>
      <c r="Q5" s="56"/>
      <c r="R5" s="56"/>
      <c r="S5" s="53"/>
      <c r="T5" s="53"/>
    </row>
    <row r="6" spans="2:20" ht="147" thickBot="1" x14ac:dyDescent="0.3">
      <c r="B6" s="9">
        <v>1</v>
      </c>
      <c r="C6" s="10" t="s">
        <v>72</v>
      </c>
      <c r="D6" s="36">
        <v>1</v>
      </c>
      <c r="E6" s="12">
        <v>4100000</v>
      </c>
      <c r="F6" s="11">
        <f>(E6*19%)</f>
        <v>779000</v>
      </c>
      <c r="G6" s="12">
        <f>SUM(E6:F6)</f>
        <v>4879000</v>
      </c>
      <c r="H6" s="11">
        <f>G6*D6</f>
        <v>4879000</v>
      </c>
      <c r="I6" s="13">
        <v>4200000</v>
      </c>
      <c r="J6" s="13">
        <f>(I6*19%)</f>
        <v>798000</v>
      </c>
      <c r="K6" s="14">
        <f>SUM(I6+J6)</f>
        <v>4998000</v>
      </c>
      <c r="L6" s="13">
        <f t="shared" ref="L6:L59" si="0">K6*D6</f>
        <v>4998000</v>
      </c>
      <c r="M6" s="61">
        <v>4300000</v>
      </c>
      <c r="N6" s="66">
        <f>(M6*19%)</f>
        <v>817000</v>
      </c>
      <c r="O6" s="65">
        <f>M6+N6</f>
        <v>5117000</v>
      </c>
      <c r="P6" s="49">
        <f>O6*D6</f>
        <v>5117000</v>
      </c>
      <c r="Q6" s="15">
        <f>SUM(E6+I6+M6)/3</f>
        <v>4200000</v>
      </c>
      <c r="R6" s="15">
        <f>SUM(N6+J6+F6)/3</f>
        <v>798000</v>
      </c>
      <c r="S6" s="16">
        <f>SUM(O6+K6+G6)/3</f>
        <v>4998000</v>
      </c>
      <c r="T6" s="15">
        <f>SUM(P6+L6+H6)/3</f>
        <v>4998000</v>
      </c>
    </row>
    <row r="7" spans="2:20" ht="203.25" thickBot="1" x14ac:dyDescent="0.3">
      <c r="B7" s="9">
        <v>2</v>
      </c>
      <c r="C7" s="10" t="s">
        <v>10</v>
      </c>
      <c r="D7" s="36">
        <v>1</v>
      </c>
      <c r="E7" s="12">
        <v>610500</v>
      </c>
      <c r="F7" s="11">
        <f t="shared" ref="F7:F59" si="1">(E7*19%)</f>
        <v>115995</v>
      </c>
      <c r="G7" s="12">
        <f t="shared" ref="G7:G59" si="2">SUM(E7:F7)</f>
        <v>726495</v>
      </c>
      <c r="H7" s="11">
        <f t="shared" ref="H7:H59" si="3">G7*D7</f>
        <v>726495</v>
      </c>
      <c r="I7" s="14">
        <v>619900</v>
      </c>
      <c r="J7" s="13">
        <f t="shared" ref="J7:J59" si="4">(I7*19%)</f>
        <v>117781</v>
      </c>
      <c r="K7" s="14">
        <f t="shared" ref="K7:K59" si="5">SUM(I7+J7)</f>
        <v>737681</v>
      </c>
      <c r="L7" s="13">
        <f t="shared" si="0"/>
        <v>737681</v>
      </c>
      <c r="M7" s="62">
        <v>615200</v>
      </c>
      <c r="N7" s="66">
        <f t="shared" ref="N7:N59" si="6">(M7*19%)</f>
        <v>116888</v>
      </c>
      <c r="O7" s="65">
        <f t="shared" ref="O7:O59" si="7">M7+N7</f>
        <v>732088</v>
      </c>
      <c r="P7" s="49">
        <f t="shared" ref="P7:P59" si="8">O7*D7</f>
        <v>732088</v>
      </c>
      <c r="Q7" s="15">
        <f t="shared" ref="Q7:Q59" si="9">SUM(E7+I7+M7)/3</f>
        <v>615200</v>
      </c>
      <c r="R7" s="15">
        <f t="shared" ref="R7:T59" si="10">SUM(N7+J7+F7)/3</f>
        <v>116888</v>
      </c>
      <c r="S7" s="16">
        <f t="shared" si="10"/>
        <v>732088</v>
      </c>
      <c r="T7" s="15">
        <f t="shared" si="10"/>
        <v>732088</v>
      </c>
    </row>
    <row r="8" spans="2:20" ht="180.75" thickBot="1" x14ac:dyDescent="0.3">
      <c r="B8" s="9">
        <v>3</v>
      </c>
      <c r="C8" s="10" t="s">
        <v>11</v>
      </c>
      <c r="D8" s="36">
        <v>1</v>
      </c>
      <c r="E8" s="12">
        <v>141750</v>
      </c>
      <c r="F8" s="11">
        <f t="shared" si="1"/>
        <v>26932.5</v>
      </c>
      <c r="G8" s="12">
        <f t="shared" si="2"/>
        <v>168682.5</v>
      </c>
      <c r="H8" s="11">
        <f t="shared" si="3"/>
        <v>168682.5</v>
      </c>
      <c r="I8" s="14">
        <v>135800</v>
      </c>
      <c r="J8" s="13">
        <f t="shared" si="4"/>
        <v>25802</v>
      </c>
      <c r="K8" s="14">
        <f t="shared" si="5"/>
        <v>161602</v>
      </c>
      <c r="L8" s="13">
        <f t="shared" si="0"/>
        <v>161602</v>
      </c>
      <c r="M8" s="62">
        <v>147700</v>
      </c>
      <c r="N8" s="66">
        <f t="shared" si="6"/>
        <v>28063</v>
      </c>
      <c r="O8" s="65">
        <f t="shared" si="7"/>
        <v>175763</v>
      </c>
      <c r="P8" s="49">
        <f t="shared" si="8"/>
        <v>175763</v>
      </c>
      <c r="Q8" s="15">
        <f t="shared" si="9"/>
        <v>141750</v>
      </c>
      <c r="R8" s="15">
        <f t="shared" si="10"/>
        <v>26932.5</v>
      </c>
      <c r="S8" s="16">
        <f t="shared" si="10"/>
        <v>168682.5</v>
      </c>
      <c r="T8" s="15">
        <f t="shared" si="10"/>
        <v>168682.5</v>
      </c>
    </row>
    <row r="9" spans="2:20" ht="214.5" thickBot="1" x14ac:dyDescent="0.3">
      <c r="B9" s="9">
        <v>4</v>
      </c>
      <c r="C9" s="10" t="s">
        <v>12</v>
      </c>
      <c r="D9" s="36">
        <v>1</v>
      </c>
      <c r="E9" s="12">
        <v>133200</v>
      </c>
      <c r="F9" s="11">
        <f t="shared" si="1"/>
        <v>25308</v>
      </c>
      <c r="G9" s="12">
        <f t="shared" si="2"/>
        <v>158508</v>
      </c>
      <c r="H9" s="11">
        <f t="shared" si="3"/>
        <v>158508</v>
      </c>
      <c r="I9" s="14">
        <v>122500</v>
      </c>
      <c r="J9" s="13">
        <f t="shared" si="4"/>
        <v>23275</v>
      </c>
      <c r="K9" s="14">
        <f t="shared" si="5"/>
        <v>145775</v>
      </c>
      <c r="L9" s="13">
        <f>K9*D9</f>
        <v>145775</v>
      </c>
      <c r="M9" s="62">
        <v>111800</v>
      </c>
      <c r="N9" s="66">
        <f t="shared" si="6"/>
        <v>21242</v>
      </c>
      <c r="O9" s="65">
        <f t="shared" si="7"/>
        <v>133042</v>
      </c>
      <c r="P9" s="49">
        <f t="shared" si="8"/>
        <v>133042</v>
      </c>
      <c r="Q9" s="15">
        <f t="shared" si="9"/>
        <v>122500</v>
      </c>
      <c r="R9" s="15">
        <f t="shared" si="10"/>
        <v>23275</v>
      </c>
      <c r="S9" s="16">
        <f t="shared" si="10"/>
        <v>145775</v>
      </c>
      <c r="T9" s="15">
        <f t="shared" si="10"/>
        <v>145775</v>
      </c>
    </row>
    <row r="10" spans="2:20" ht="124.5" thickBot="1" x14ac:dyDescent="0.3">
      <c r="B10" s="9">
        <v>5</v>
      </c>
      <c r="C10" s="10" t="s">
        <v>13</v>
      </c>
      <c r="D10" s="36">
        <v>1</v>
      </c>
      <c r="E10" s="12">
        <v>241500</v>
      </c>
      <c r="F10" s="11">
        <f t="shared" si="1"/>
        <v>45885</v>
      </c>
      <c r="G10" s="12">
        <f t="shared" si="2"/>
        <v>287385</v>
      </c>
      <c r="H10" s="11">
        <f t="shared" si="3"/>
        <v>287385</v>
      </c>
      <c r="I10" s="14">
        <v>235900</v>
      </c>
      <c r="J10" s="13">
        <f t="shared" si="4"/>
        <v>44821</v>
      </c>
      <c r="K10" s="14">
        <f t="shared" si="5"/>
        <v>280721</v>
      </c>
      <c r="L10" s="13">
        <f t="shared" si="0"/>
        <v>280721</v>
      </c>
      <c r="M10" s="62">
        <v>247100</v>
      </c>
      <c r="N10" s="66">
        <f t="shared" si="6"/>
        <v>46949</v>
      </c>
      <c r="O10" s="65">
        <f t="shared" si="7"/>
        <v>294049</v>
      </c>
      <c r="P10" s="49">
        <f t="shared" si="8"/>
        <v>294049</v>
      </c>
      <c r="Q10" s="15">
        <f t="shared" si="9"/>
        <v>241500</v>
      </c>
      <c r="R10" s="15">
        <f t="shared" si="10"/>
        <v>45885</v>
      </c>
      <c r="S10" s="16">
        <f t="shared" si="10"/>
        <v>287385</v>
      </c>
      <c r="T10" s="15">
        <f t="shared" si="10"/>
        <v>287385</v>
      </c>
    </row>
    <row r="11" spans="2:20" ht="180.75" thickBot="1" x14ac:dyDescent="0.3">
      <c r="B11" s="9">
        <v>6</v>
      </c>
      <c r="C11" s="10" t="s">
        <v>14</v>
      </c>
      <c r="D11" s="36">
        <v>1</v>
      </c>
      <c r="E11" s="12">
        <v>103250</v>
      </c>
      <c r="F11" s="11">
        <f t="shared" si="1"/>
        <v>19617.5</v>
      </c>
      <c r="G11" s="12">
        <f t="shared" si="2"/>
        <v>122867.5</v>
      </c>
      <c r="H11" s="11">
        <f t="shared" si="3"/>
        <v>122867.5</v>
      </c>
      <c r="I11" s="14">
        <v>114500</v>
      </c>
      <c r="J11" s="13">
        <f t="shared" si="4"/>
        <v>21755</v>
      </c>
      <c r="K11" s="14">
        <f t="shared" si="5"/>
        <v>136255</v>
      </c>
      <c r="L11" s="13">
        <f t="shared" si="0"/>
        <v>136255</v>
      </c>
      <c r="M11" s="62">
        <v>92000</v>
      </c>
      <c r="N11" s="66">
        <f t="shared" si="6"/>
        <v>17480</v>
      </c>
      <c r="O11" s="65">
        <f t="shared" si="7"/>
        <v>109480</v>
      </c>
      <c r="P11" s="49">
        <f t="shared" si="8"/>
        <v>109480</v>
      </c>
      <c r="Q11" s="15">
        <f t="shared" si="9"/>
        <v>103250</v>
      </c>
      <c r="R11" s="15">
        <f t="shared" si="10"/>
        <v>19617.5</v>
      </c>
      <c r="S11" s="16">
        <f t="shared" si="10"/>
        <v>122867.5</v>
      </c>
      <c r="T11" s="15">
        <f t="shared" si="10"/>
        <v>122867.5</v>
      </c>
    </row>
    <row r="12" spans="2:20" ht="180.75" thickBot="1" x14ac:dyDescent="0.3">
      <c r="B12" s="9">
        <v>7</v>
      </c>
      <c r="C12" s="10" t="s">
        <v>15</v>
      </c>
      <c r="D12" s="36">
        <v>1</v>
      </c>
      <c r="E12" s="12">
        <v>120750</v>
      </c>
      <c r="F12" s="11">
        <f t="shared" si="1"/>
        <v>22942.5</v>
      </c>
      <c r="G12" s="12">
        <f t="shared" si="2"/>
        <v>143692.5</v>
      </c>
      <c r="H12" s="11">
        <f t="shared" si="3"/>
        <v>143692.5</v>
      </c>
      <c r="I12" s="14">
        <v>100000</v>
      </c>
      <c r="J12" s="13">
        <f t="shared" si="4"/>
        <v>19000</v>
      </c>
      <c r="K12" s="14">
        <f t="shared" si="5"/>
        <v>119000</v>
      </c>
      <c r="L12" s="13">
        <f t="shared" si="0"/>
        <v>119000</v>
      </c>
      <c r="M12" s="62">
        <v>141500</v>
      </c>
      <c r="N12" s="66">
        <f t="shared" si="6"/>
        <v>26885</v>
      </c>
      <c r="O12" s="65">
        <f t="shared" si="7"/>
        <v>168385</v>
      </c>
      <c r="P12" s="49">
        <f t="shared" si="8"/>
        <v>168385</v>
      </c>
      <c r="Q12" s="15">
        <f t="shared" si="9"/>
        <v>120750</v>
      </c>
      <c r="R12" s="15">
        <f t="shared" si="10"/>
        <v>22942.5</v>
      </c>
      <c r="S12" s="16">
        <f t="shared" si="10"/>
        <v>143692.5</v>
      </c>
      <c r="T12" s="15">
        <f t="shared" si="10"/>
        <v>143692.5</v>
      </c>
    </row>
    <row r="13" spans="2:20" ht="248.25" thickBot="1" x14ac:dyDescent="0.3">
      <c r="B13" s="9">
        <v>8</v>
      </c>
      <c r="C13" s="10" t="s">
        <v>16</v>
      </c>
      <c r="D13" s="36">
        <v>1</v>
      </c>
      <c r="E13" s="12">
        <v>134000</v>
      </c>
      <c r="F13" s="11">
        <f t="shared" si="1"/>
        <v>25460</v>
      </c>
      <c r="G13" s="12">
        <f t="shared" si="2"/>
        <v>159460</v>
      </c>
      <c r="H13" s="11">
        <f t="shared" si="3"/>
        <v>159460</v>
      </c>
      <c r="I13" s="14">
        <v>129500</v>
      </c>
      <c r="J13" s="13">
        <f t="shared" si="4"/>
        <v>24605</v>
      </c>
      <c r="K13" s="14">
        <f t="shared" si="5"/>
        <v>154105</v>
      </c>
      <c r="L13" s="13">
        <f t="shared" si="0"/>
        <v>154105</v>
      </c>
      <c r="M13" s="62">
        <v>125000</v>
      </c>
      <c r="N13" s="66">
        <f t="shared" si="6"/>
        <v>23750</v>
      </c>
      <c r="O13" s="65">
        <f t="shared" si="7"/>
        <v>148750</v>
      </c>
      <c r="P13" s="49">
        <f t="shared" si="8"/>
        <v>148750</v>
      </c>
      <c r="Q13" s="15">
        <f t="shared" si="9"/>
        <v>129500</v>
      </c>
      <c r="R13" s="15">
        <f t="shared" si="10"/>
        <v>24605</v>
      </c>
      <c r="S13" s="16">
        <f t="shared" si="10"/>
        <v>154105</v>
      </c>
      <c r="T13" s="15">
        <f t="shared" si="10"/>
        <v>154105</v>
      </c>
    </row>
    <row r="14" spans="2:20" ht="79.5" thickBot="1" x14ac:dyDescent="0.3">
      <c r="B14" s="9">
        <v>9</v>
      </c>
      <c r="C14" s="10" t="s">
        <v>17</v>
      </c>
      <c r="D14" s="36">
        <v>1</v>
      </c>
      <c r="E14" s="12">
        <v>85000</v>
      </c>
      <c r="F14" s="11">
        <f t="shared" si="1"/>
        <v>16150</v>
      </c>
      <c r="G14" s="12">
        <f t="shared" si="2"/>
        <v>101150</v>
      </c>
      <c r="H14" s="11">
        <f t="shared" si="3"/>
        <v>101150</v>
      </c>
      <c r="I14" s="14">
        <v>95000</v>
      </c>
      <c r="J14" s="13">
        <f t="shared" si="4"/>
        <v>18050</v>
      </c>
      <c r="K14" s="14">
        <f t="shared" si="5"/>
        <v>113050</v>
      </c>
      <c r="L14" s="13">
        <f t="shared" si="0"/>
        <v>113050</v>
      </c>
      <c r="M14" s="62">
        <v>90000</v>
      </c>
      <c r="N14" s="66">
        <f t="shared" si="6"/>
        <v>17100</v>
      </c>
      <c r="O14" s="65">
        <f t="shared" si="7"/>
        <v>107100</v>
      </c>
      <c r="P14" s="49">
        <f t="shared" si="8"/>
        <v>107100</v>
      </c>
      <c r="Q14" s="15">
        <f t="shared" si="9"/>
        <v>90000</v>
      </c>
      <c r="R14" s="15">
        <f t="shared" si="10"/>
        <v>17100</v>
      </c>
      <c r="S14" s="16">
        <f t="shared" si="10"/>
        <v>107100</v>
      </c>
      <c r="T14" s="15">
        <f t="shared" si="10"/>
        <v>107100</v>
      </c>
    </row>
    <row r="15" spans="2:20" ht="237" thickBot="1" x14ac:dyDescent="0.3">
      <c r="B15" s="9">
        <v>10</v>
      </c>
      <c r="C15" s="10" t="s">
        <v>18</v>
      </c>
      <c r="D15" s="36">
        <v>1</v>
      </c>
      <c r="E15" s="12">
        <v>19250</v>
      </c>
      <c r="F15" s="11">
        <f t="shared" si="1"/>
        <v>3657.5</v>
      </c>
      <c r="G15" s="12">
        <f t="shared" si="2"/>
        <v>22907.5</v>
      </c>
      <c r="H15" s="11">
        <f t="shared" si="3"/>
        <v>22907.5</v>
      </c>
      <c r="I15" s="14">
        <v>21000</v>
      </c>
      <c r="J15" s="13">
        <f t="shared" si="4"/>
        <v>3990</v>
      </c>
      <c r="K15" s="14">
        <f t="shared" si="5"/>
        <v>24990</v>
      </c>
      <c r="L15" s="13">
        <f t="shared" si="0"/>
        <v>24990</v>
      </c>
      <c r="M15" s="62">
        <v>17500</v>
      </c>
      <c r="N15" s="66">
        <f t="shared" si="6"/>
        <v>3325</v>
      </c>
      <c r="O15" s="65">
        <f t="shared" si="7"/>
        <v>20825</v>
      </c>
      <c r="P15" s="49">
        <f t="shared" si="8"/>
        <v>20825</v>
      </c>
      <c r="Q15" s="15">
        <f t="shared" si="9"/>
        <v>19250</v>
      </c>
      <c r="R15" s="15">
        <f t="shared" si="10"/>
        <v>3657.5</v>
      </c>
      <c r="S15" s="16">
        <f t="shared" si="10"/>
        <v>22907.5</v>
      </c>
      <c r="T15" s="15">
        <f t="shared" si="10"/>
        <v>22907.5</v>
      </c>
    </row>
    <row r="16" spans="2:20" ht="192" thickBot="1" x14ac:dyDescent="0.3">
      <c r="B16" s="9">
        <v>11</v>
      </c>
      <c r="C16" s="10" t="s">
        <v>19</v>
      </c>
      <c r="D16" s="36">
        <v>1</v>
      </c>
      <c r="E16" s="12">
        <v>980000</v>
      </c>
      <c r="F16" s="11">
        <f t="shared" si="1"/>
        <v>186200</v>
      </c>
      <c r="G16" s="12">
        <f t="shared" si="2"/>
        <v>1166200</v>
      </c>
      <c r="H16" s="11">
        <f t="shared" si="3"/>
        <v>1166200</v>
      </c>
      <c r="I16" s="14">
        <v>1023750</v>
      </c>
      <c r="J16" s="13">
        <f t="shared" si="4"/>
        <v>194512.5</v>
      </c>
      <c r="K16" s="14">
        <f t="shared" si="5"/>
        <v>1218262.5</v>
      </c>
      <c r="L16" s="13">
        <f t="shared" si="0"/>
        <v>1218262.5</v>
      </c>
      <c r="M16" s="62">
        <v>1067500</v>
      </c>
      <c r="N16" s="66">
        <f t="shared" si="6"/>
        <v>202825</v>
      </c>
      <c r="O16" s="65">
        <f t="shared" si="7"/>
        <v>1270325</v>
      </c>
      <c r="P16" s="49">
        <f t="shared" si="8"/>
        <v>1270325</v>
      </c>
      <c r="Q16" s="15">
        <f t="shared" si="9"/>
        <v>1023750</v>
      </c>
      <c r="R16" s="15">
        <f t="shared" si="10"/>
        <v>194512.5</v>
      </c>
      <c r="S16" s="16">
        <f t="shared" si="10"/>
        <v>1218262.5</v>
      </c>
      <c r="T16" s="15">
        <f t="shared" si="10"/>
        <v>1218262.5</v>
      </c>
    </row>
    <row r="17" spans="2:20" ht="360.75" thickBot="1" x14ac:dyDescent="0.3">
      <c r="B17" s="9">
        <v>12</v>
      </c>
      <c r="C17" s="10" t="s">
        <v>20</v>
      </c>
      <c r="D17" s="36">
        <v>1</v>
      </c>
      <c r="E17" s="12">
        <v>3500</v>
      </c>
      <c r="F17" s="11">
        <f t="shared" si="1"/>
        <v>665</v>
      </c>
      <c r="G17" s="12">
        <f t="shared" si="2"/>
        <v>4165</v>
      </c>
      <c r="H17" s="11">
        <f t="shared" si="3"/>
        <v>4165</v>
      </c>
      <c r="I17" s="14">
        <v>2900</v>
      </c>
      <c r="J17" s="13">
        <f t="shared" si="4"/>
        <v>551</v>
      </c>
      <c r="K17" s="14">
        <f t="shared" si="5"/>
        <v>3451</v>
      </c>
      <c r="L17" s="13">
        <f t="shared" si="0"/>
        <v>3451</v>
      </c>
      <c r="M17" s="62">
        <v>4100</v>
      </c>
      <c r="N17" s="66">
        <f t="shared" si="6"/>
        <v>779</v>
      </c>
      <c r="O17" s="65">
        <f t="shared" si="7"/>
        <v>4879</v>
      </c>
      <c r="P17" s="49">
        <f t="shared" si="8"/>
        <v>4879</v>
      </c>
      <c r="Q17" s="15">
        <f t="shared" si="9"/>
        <v>3500</v>
      </c>
      <c r="R17" s="15">
        <f t="shared" si="10"/>
        <v>665</v>
      </c>
      <c r="S17" s="16">
        <f t="shared" si="10"/>
        <v>4165</v>
      </c>
      <c r="T17" s="15">
        <f t="shared" si="10"/>
        <v>4165</v>
      </c>
    </row>
    <row r="18" spans="2:20" ht="90.75" thickBot="1" x14ac:dyDescent="0.3">
      <c r="B18" s="9">
        <v>13</v>
      </c>
      <c r="C18" s="10" t="s">
        <v>21</v>
      </c>
      <c r="D18" s="36">
        <v>1</v>
      </c>
      <c r="E18" s="12">
        <v>18400</v>
      </c>
      <c r="F18" s="11">
        <f t="shared" si="1"/>
        <v>3496</v>
      </c>
      <c r="G18" s="12">
        <f t="shared" si="2"/>
        <v>21896</v>
      </c>
      <c r="H18" s="11">
        <f t="shared" si="3"/>
        <v>21896</v>
      </c>
      <c r="I18" s="14">
        <v>27100</v>
      </c>
      <c r="J18" s="13">
        <f t="shared" si="4"/>
        <v>5149</v>
      </c>
      <c r="K18" s="14">
        <f t="shared" si="5"/>
        <v>32249</v>
      </c>
      <c r="L18" s="13">
        <f t="shared" si="0"/>
        <v>32249</v>
      </c>
      <c r="M18" s="62">
        <v>22750</v>
      </c>
      <c r="N18" s="66">
        <f t="shared" si="6"/>
        <v>4322.5</v>
      </c>
      <c r="O18" s="65">
        <f t="shared" si="7"/>
        <v>27072.5</v>
      </c>
      <c r="P18" s="49">
        <f t="shared" si="8"/>
        <v>27072.5</v>
      </c>
      <c r="Q18" s="15">
        <f t="shared" si="9"/>
        <v>22750</v>
      </c>
      <c r="R18" s="15">
        <f t="shared" si="10"/>
        <v>4322.5</v>
      </c>
      <c r="S18" s="16">
        <f t="shared" si="10"/>
        <v>27072.5</v>
      </c>
      <c r="T18" s="15">
        <f t="shared" si="10"/>
        <v>27072.5</v>
      </c>
    </row>
    <row r="19" spans="2:20" ht="147" thickBot="1" x14ac:dyDescent="0.3">
      <c r="B19" s="9">
        <v>14</v>
      </c>
      <c r="C19" s="10" t="s">
        <v>22</v>
      </c>
      <c r="D19" s="36">
        <v>1</v>
      </c>
      <c r="E19" s="12">
        <v>1304400</v>
      </c>
      <c r="F19" s="11">
        <f t="shared" si="1"/>
        <v>247836</v>
      </c>
      <c r="G19" s="12">
        <f t="shared" si="2"/>
        <v>1552236</v>
      </c>
      <c r="H19" s="11">
        <f t="shared" si="3"/>
        <v>1552236</v>
      </c>
      <c r="I19" s="14">
        <v>1040600</v>
      </c>
      <c r="J19" s="13">
        <f t="shared" si="4"/>
        <v>197714</v>
      </c>
      <c r="K19" s="14">
        <f t="shared" si="5"/>
        <v>1238314</v>
      </c>
      <c r="L19" s="13">
        <f t="shared" si="0"/>
        <v>1238314</v>
      </c>
      <c r="M19" s="62">
        <v>1172500</v>
      </c>
      <c r="N19" s="66">
        <f t="shared" si="6"/>
        <v>222775</v>
      </c>
      <c r="O19" s="65">
        <f t="shared" si="7"/>
        <v>1395275</v>
      </c>
      <c r="P19" s="49">
        <f t="shared" si="8"/>
        <v>1395275</v>
      </c>
      <c r="Q19" s="15">
        <f t="shared" si="9"/>
        <v>1172500</v>
      </c>
      <c r="R19" s="15">
        <f t="shared" si="10"/>
        <v>222775</v>
      </c>
      <c r="S19" s="16">
        <f t="shared" si="10"/>
        <v>1395275</v>
      </c>
      <c r="T19" s="15">
        <f t="shared" si="10"/>
        <v>1395275</v>
      </c>
    </row>
    <row r="20" spans="2:20" ht="135.75" thickBot="1" x14ac:dyDescent="0.3">
      <c r="B20" s="9">
        <v>15</v>
      </c>
      <c r="C20" s="10" t="s">
        <v>23</v>
      </c>
      <c r="D20" s="36">
        <v>1</v>
      </c>
      <c r="E20" s="12">
        <v>90500</v>
      </c>
      <c r="F20" s="11">
        <f t="shared" si="1"/>
        <v>17195</v>
      </c>
      <c r="G20" s="12">
        <f t="shared" si="2"/>
        <v>107695</v>
      </c>
      <c r="H20" s="11">
        <f t="shared" si="3"/>
        <v>107695</v>
      </c>
      <c r="I20" s="14">
        <v>77500</v>
      </c>
      <c r="J20" s="13">
        <f t="shared" si="4"/>
        <v>14725</v>
      </c>
      <c r="K20" s="14">
        <f t="shared" si="5"/>
        <v>92225</v>
      </c>
      <c r="L20" s="13">
        <f t="shared" si="0"/>
        <v>92225</v>
      </c>
      <c r="M20" s="62">
        <v>84000</v>
      </c>
      <c r="N20" s="66">
        <f t="shared" si="6"/>
        <v>15960</v>
      </c>
      <c r="O20" s="65">
        <f t="shared" si="7"/>
        <v>99960</v>
      </c>
      <c r="P20" s="49">
        <f t="shared" si="8"/>
        <v>99960</v>
      </c>
      <c r="Q20" s="15">
        <f t="shared" si="9"/>
        <v>84000</v>
      </c>
      <c r="R20" s="15">
        <f t="shared" si="10"/>
        <v>15960</v>
      </c>
      <c r="S20" s="16">
        <f t="shared" si="10"/>
        <v>99960</v>
      </c>
      <c r="T20" s="15">
        <f t="shared" si="10"/>
        <v>99960</v>
      </c>
    </row>
    <row r="21" spans="2:20" ht="237" thickBot="1" x14ac:dyDescent="0.3">
      <c r="B21" s="9">
        <v>16</v>
      </c>
      <c r="C21" s="10" t="s">
        <v>24</v>
      </c>
      <c r="D21" s="36">
        <v>1</v>
      </c>
      <c r="E21" s="12">
        <v>189000</v>
      </c>
      <c r="F21" s="11">
        <f t="shared" si="1"/>
        <v>35910</v>
      </c>
      <c r="G21" s="12">
        <f t="shared" si="2"/>
        <v>224910</v>
      </c>
      <c r="H21" s="11">
        <f t="shared" si="3"/>
        <v>224910</v>
      </c>
      <c r="I21" s="14">
        <v>206000</v>
      </c>
      <c r="J21" s="13">
        <f t="shared" si="4"/>
        <v>39140</v>
      </c>
      <c r="K21" s="14">
        <f t="shared" si="5"/>
        <v>245140</v>
      </c>
      <c r="L21" s="13">
        <f t="shared" si="0"/>
        <v>245140</v>
      </c>
      <c r="M21" s="62">
        <v>172000</v>
      </c>
      <c r="N21" s="66">
        <f t="shared" si="6"/>
        <v>32680</v>
      </c>
      <c r="O21" s="65">
        <f t="shared" si="7"/>
        <v>204680</v>
      </c>
      <c r="P21" s="49">
        <f t="shared" si="8"/>
        <v>204680</v>
      </c>
      <c r="Q21" s="15">
        <f t="shared" si="9"/>
        <v>189000</v>
      </c>
      <c r="R21" s="15">
        <f t="shared" si="10"/>
        <v>35910</v>
      </c>
      <c r="S21" s="16">
        <f t="shared" si="10"/>
        <v>224910</v>
      </c>
      <c r="T21" s="15">
        <f t="shared" si="10"/>
        <v>224910</v>
      </c>
    </row>
    <row r="22" spans="2:20" ht="237" thickBot="1" x14ac:dyDescent="0.3">
      <c r="B22" s="9">
        <v>17</v>
      </c>
      <c r="C22" s="10" t="s">
        <v>25</v>
      </c>
      <c r="D22" s="36">
        <v>1</v>
      </c>
      <c r="E22" s="12">
        <v>250000</v>
      </c>
      <c r="F22" s="11">
        <f t="shared" si="1"/>
        <v>47500</v>
      </c>
      <c r="G22" s="12">
        <f t="shared" si="2"/>
        <v>297500</v>
      </c>
      <c r="H22" s="11">
        <f t="shared" si="3"/>
        <v>297500</v>
      </c>
      <c r="I22" s="14">
        <v>275000</v>
      </c>
      <c r="J22" s="13">
        <f t="shared" si="4"/>
        <v>52250</v>
      </c>
      <c r="K22" s="14">
        <f t="shared" si="5"/>
        <v>327250</v>
      </c>
      <c r="L22" s="13">
        <f t="shared" si="0"/>
        <v>327250</v>
      </c>
      <c r="M22" s="62">
        <v>262500</v>
      </c>
      <c r="N22" s="66">
        <f t="shared" si="6"/>
        <v>49875</v>
      </c>
      <c r="O22" s="65">
        <f t="shared" si="7"/>
        <v>312375</v>
      </c>
      <c r="P22" s="49">
        <f t="shared" si="8"/>
        <v>312375</v>
      </c>
      <c r="Q22" s="15">
        <f t="shared" si="9"/>
        <v>262500</v>
      </c>
      <c r="R22" s="15">
        <f t="shared" si="10"/>
        <v>49875</v>
      </c>
      <c r="S22" s="16">
        <f t="shared" si="10"/>
        <v>312375</v>
      </c>
      <c r="T22" s="15">
        <f t="shared" si="10"/>
        <v>312375</v>
      </c>
    </row>
    <row r="23" spans="2:20" ht="248.25" thickBot="1" x14ac:dyDescent="0.3">
      <c r="B23" s="9">
        <v>18</v>
      </c>
      <c r="C23" s="10" t="s">
        <v>26</v>
      </c>
      <c r="D23" s="36">
        <v>1</v>
      </c>
      <c r="E23" s="12">
        <v>262500</v>
      </c>
      <c r="F23" s="11">
        <f t="shared" si="1"/>
        <v>49875</v>
      </c>
      <c r="G23" s="12">
        <f t="shared" si="2"/>
        <v>312375</v>
      </c>
      <c r="H23" s="11">
        <f t="shared" si="3"/>
        <v>312375</v>
      </c>
      <c r="I23" s="14">
        <v>250000</v>
      </c>
      <c r="J23" s="13">
        <f t="shared" si="4"/>
        <v>47500</v>
      </c>
      <c r="K23" s="14">
        <f t="shared" si="5"/>
        <v>297500</v>
      </c>
      <c r="L23" s="13">
        <f t="shared" si="0"/>
        <v>297500</v>
      </c>
      <c r="M23" s="62">
        <v>275000</v>
      </c>
      <c r="N23" s="66">
        <f t="shared" si="6"/>
        <v>52250</v>
      </c>
      <c r="O23" s="65">
        <f t="shared" si="7"/>
        <v>327250</v>
      </c>
      <c r="P23" s="49">
        <f t="shared" si="8"/>
        <v>327250</v>
      </c>
      <c r="Q23" s="15">
        <f t="shared" si="9"/>
        <v>262500</v>
      </c>
      <c r="R23" s="15">
        <f t="shared" si="10"/>
        <v>49875</v>
      </c>
      <c r="S23" s="16">
        <f t="shared" si="10"/>
        <v>312375</v>
      </c>
      <c r="T23" s="15">
        <f t="shared" si="10"/>
        <v>312375</v>
      </c>
    </row>
    <row r="24" spans="2:20" ht="225.75" thickBot="1" x14ac:dyDescent="0.3">
      <c r="B24" s="9">
        <v>19</v>
      </c>
      <c r="C24" s="10" t="s">
        <v>27</v>
      </c>
      <c r="D24" s="36">
        <v>1</v>
      </c>
      <c r="E24" s="12">
        <v>250000</v>
      </c>
      <c r="F24" s="11">
        <f t="shared" si="1"/>
        <v>47500</v>
      </c>
      <c r="G24" s="12">
        <f t="shared" si="2"/>
        <v>297500</v>
      </c>
      <c r="H24" s="11">
        <f t="shared" si="3"/>
        <v>297500</v>
      </c>
      <c r="I24" s="14">
        <v>241500</v>
      </c>
      <c r="J24" s="13">
        <f t="shared" si="4"/>
        <v>45885</v>
      </c>
      <c r="K24" s="14">
        <f t="shared" si="5"/>
        <v>287385</v>
      </c>
      <c r="L24" s="13">
        <f t="shared" si="0"/>
        <v>287385</v>
      </c>
      <c r="M24" s="62">
        <v>233000</v>
      </c>
      <c r="N24" s="66">
        <f t="shared" si="6"/>
        <v>44270</v>
      </c>
      <c r="O24" s="65">
        <f t="shared" si="7"/>
        <v>277270</v>
      </c>
      <c r="P24" s="49">
        <f t="shared" si="8"/>
        <v>277270</v>
      </c>
      <c r="Q24" s="15">
        <f t="shared" si="9"/>
        <v>241500</v>
      </c>
      <c r="R24" s="15">
        <f t="shared" si="10"/>
        <v>45885</v>
      </c>
      <c r="S24" s="16">
        <f t="shared" si="10"/>
        <v>287385</v>
      </c>
      <c r="T24" s="15">
        <f t="shared" si="10"/>
        <v>287385</v>
      </c>
    </row>
    <row r="25" spans="2:20" ht="248.25" thickBot="1" x14ac:dyDescent="0.3">
      <c r="B25" s="9">
        <v>20</v>
      </c>
      <c r="C25" s="10" t="s">
        <v>28</v>
      </c>
      <c r="D25" s="36">
        <v>1</v>
      </c>
      <c r="E25" s="12">
        <v>241500</v>
      </c>
      <c r="F25" s="11">
        <f t="shared" si="1"/>
        <v>45885</v>
      </c>
      <c r="G25" s="12">
        <f t="shared" si="2"/>
        <v>287385</v>
      </c>
      <c r="H25" s="11">
        <f t="shared" si="3"/>
        <v>287385</v>
      </c>
      <c r="I25" s="14">
        <v>250000</v>
      </c>
      <c r="J25" s="13">
        <f t="shared" si="4"/>
        <v>47500</v>
      </c>
      <c r="K25" s="14">
        <f t="shared" si="5"/>
        <v>297500</v>
      </c>
      <c r="L25" s="13">
        <f t="shared" si="0"/>
        <v>297500</v>
      </c>
      <c r="M25" s="62">
        <v>233000</v>
      </c>
      <c r="N25" s="66">
        <f t="shared" si="6"/>
        <v>44270</v>
      </c>
      <c r="O25" s="65">
        <f t="shared" si="7"/>
        <v>277270</v>
      </c>
      <c r="P25" s="49">
        <f t="shared" si="8"/>
        <v>277270</v>
      </c>
      <c r="Q25" s="15">
        <f t="shared" si="9"/>
        <v>241500</v>
      </c>
      <c r="R25" s="15">
        <f t="shared" si="10"/>
        <v>45885</v>
      </c>
      <c r="S25" s="16">
        <f t="shared" si="10"/>
        <v>287385</v>
      </c>
      <c r="T25" s="15">
        <f t="shared" si="10"/>
        <v>287385</v>
      </c>
    </row>
    <row r="26" spans="2:20" ht="225.75" thickBot="1" x14ac:dyDescent="0.3">
      <c r="B26" s="9">
        <v>21</v>
      </c>
      <c r="C26" s="10" t="s">
        <v>29</v>
      </c>
      <c r="D26" s="36">
        <v>1</v>
      </c>
      <c r="E26" s="12">
        <v>283500</v>
      </c>
      <c r="F26" s="11">
        <f t="shared" si="1"/>
        <v>53865</v>
      </c>
      <c r="G26" s="12">
        <f t="shared" si="2"/>
        <v>337365</v>
      </c>
      <c r="H26" s="11">
        <f t="shared" si="3"/>
        <v>337365</v>
      </c>
      <c r="I26" s="14">
        <v>292000</v>
      </c>
      <c r="J26" s="13">
        <f t="shared" si="4"/>
        <v>55480</v>
      </c>
      <c r="K26" s="14">
        <f t="shared" si="5"/>
        <v>347480</v>
      </c>
      <c r="L26" s="13">
        <f t="shared" si="0"/>
        <v>347480</v>
      </c>
      <c r="M26" s="62">
        <v>275000</v>
      </c>
      <c r="N26" s="66">
        <f t="shared" si="6"/>
        <v>52250</v>
      </c>
      <c r="O26" s="65">
        <f t="shared" si="7"/>
        <v>327250</v>
      </c>
      <c r="P26" s="49">
        <f t="shared" si="8"/>
        <v>327250</v>
      </c>
      <c r="Q26" s="15">
        <f t="shared" si="9"/>
        <v>283500</v>
      </c>
      <c r="R26" s="15">
        <f t="shared" si="10"/>
        <v>53865</v>
      </c>
      <c r="S26" s="16">
        <f t="shared" si="10"/>
        <v>337365</v>
      </c>
      <c r="T26" s="15">
        <f t="shared" si="10"/>
        <v>337365</v>
      </c>
    </row>
    <row r="27" spans="2:20" ht="79.5" thickBot="1" x14ac:dyDescent="0.3">
      <c r="B27" s="9">
        <v>22</v>
      </c>
      <c r="C27" s="10" t="s">
        <v>30</v>
      </c>
      <c r="D27" s="36">
        <v>1</v>
      </c>
      <c r="E27" s="12">
        <v>5000</v>
      </c>
      <c r="F27" s="11">
        <f t="shared" si="1"/>
        <v>950</v>
      </c>
      <c r="G27" s="12">
        <f t="shared" si="2"/>
        <v>5950</v>
      </c>
      <c r="H27" s="11">
        <f t="shared" si="3"/>
        <v>5950</v>
      </c>
      <c r="I27" s="14">
        <v>6000</v>
      </c>
      <c r="J27" s="13">
        <f t="shared" si="4"/>
        <v>1140</v>
      </c>
      <c r="K27" s="14">
        <f t="shared" si="5"/>
        <v>7140</v>
      </c>
      <c r="L27" s="13">
        <f t="shared" si="0"/>
        <v>7140</v>
      </c>
      <c r="M27" s="62">
        <v>7000</v>
      </c>
      <c r="N27" s="66">
        <f t="shared" si="6"/>
        <v>1330</v>
      </c>
      <c r="O27" s="65">
        <f t="shared" si="7"/>
        <v>8330</v>
      </c>
      <c r="P27" s="49">
        <f t="shared" si="8"/>
        <v>8330</v>
      </c>
      <c r="Q27" s="15">
        <f t="shared" si="9"/>
        <v>6000</v>
      </c>
      <c r="R27" s="15">
        <f t="shared" si="10"/>
        <v>1140</v>
      </c>
      <c r="S27" s="16">
        <f t="shared" si="10"/>
        <v>7140</v>
      </c>
      <c r="T27" s="15">
        <f t="shared" si="10"/>
        <v>7140</v>
      </c>
    </row>
    <row r="28" spans="2:20" ht="45.75" thickBot="1" x14ac:dyDescent="0.3">
      <c r="B28" s="9">
        <v>23</v>
      </c>
      <c r="C28" s="10" t="s">
        <v>31</v>
      </c>
      <c r="D28" s="36">
        <v>1</v>
      </c>
      <c r="E28" s="12">
        <v>27000</v>
      </c>
      <c r="F28" s="11">
        <f t="shared" si="1"/>
        <v>5130</v>
      </c>
      <c r="G28" s="12">
        <f t="shared" si="2"/>
        <v>32130</v>
      </c>
      <c r="H28" s="11">
        <f t="shared" si="3"/>
        <v>32130</v>
      </c>
      <c r="I28" s="14">
        <v>33480</v>
      </c>
      <c r="J28" s="13">
        <f t="shared" si="4"/>
        <v>6361.2</v>
      </c>
      <c r="K28" s="14">
        <f t="shared" si="5"/>
        <v>39841.199999999997</v>
      </c>
      <c r="L28" s="13">
        <f t="shared" si="0"/>
        <v>39841.199999999997</v>
      </c>
      <c r="M28" s="62">
        <v>302400</v>
      </c>
      <c r="N28" s="66">
        <f t="shared" si="6"/>
        <v>57456</v>
      </c>
      <c r="O28" s="65">
        <f t="shared" si="7"/>
        <v>359856</v>
      </c>
      <c r="P28" s="49">
        <f t="shared" si="8"/>
        <v>359856</v>
      </c>
      <c r="Q28" s="15">
        <f t="shared" si="9"/>
        <v>120960</v>
      </c>
      <c r="R28" s="15">
        <f t="shared" si="10"/>
        <v>22982.399999999998</v>
      </c>
      <c r="S28" s="16">
        <f t="shared" si="10"/>
        <v>143942.39999999999</v>
      </c>
      <c r="T28" s="15">
        <f t="shared" si="10"/>
        <v>143942.39999999999</v>
      </c>
    </row>
    <row r="29" spans="2:20" ht="158.25" thickBot="1" x14ac:dyDescent="0.3">
      <c r="B29" s="9">
        <v>24</v>
      </c>
      <c r="C29" s="10" t="s">
        <v>32</v>
      </c>
      <c r="D29" s="36">
        <v>1</v>
      </c>
      <c r="E29" s="12">
        <v>81500</v>
      </c>
      <c r="F29" s="11">
        <f t="shared" si="1"/>
        <v>15485</v>
      </c>
      <c r="G29" s="12">
        <f t="shared" si="2"/>
        <v>96985</v>
      </c>
      <c r="H29" s="11">
        <f t="shared" si="3"/>
        <v>96985</v>
      </c>
      <c r="I29" s="14">
        <v>92400</v>
      </c>
      <c r="J29" s="13">
        <f t="shared" si="4"/>
        <v>17556</v>
      </c>
      <c r="K29" s="14">
        <f t="shared" si="5"/>
        <v>109956</v>
      </c>
      <c r="L29" s="13">
        <f t="shared" si="0"/>
        <v>109956</v>
      </c>
      <c r="M29" s="62">
        <v>103300</v>
      </c>
      <c r="N29" s="66">
        <f t="shared" si="6"/>
        <v>19627</v>
      </c>
      <c r="O29" s="65">
        <f t="shared" si="7"/>
        <v>122927</v>
      </c>
      <c r="P29" s="49">
        <f t="shared" si="8"/>
        <v>122927</v>
      </c>
      <c r="Q29" s="15">
        <f t="shared" si="9"/>
        <v>92400</v>
      </c>
      <c r="R29" s="15">
        <f t="shared" si="10"/>
        <v>17556</v>
      </c>
      <c r="S29" s="16">
        <f t="shared" si="10"/>
        <v>109956</v>
      </c>
      <c r="T29" s="15">
        <f t="shared" si="10"/>
        <v>109956</v>
      </c>
    </row>
    <row r="30" spans="2:20" ht="147" thickBot="1" x14ac:dyDescent="0.3">
      <c r="B30" s="9">
        <v>25</v>
      </c>
      <c r="C30" s="10" t="s">
        <v>33</v>
      </c>
      <c r="D30" s="36">
        <v>1</v>
      </c>
      <c r="E30" s="12">
        <v>109000</v>
      </c>
      <c r="F30" s="11">
        <f t="shared" si="1"/>
        <v>20710</v>
      </c>
      <c r="G30" s="12">
        <f t="shared" si="2"/>
        <v>129710</v>
      </c>
      <c r="H30" s="11">
        <f t="shared" si="3"/>
        <v>129710</v>
      </c>
      <c r="I30" s="14">
        <v>132500</v>
      </c>
      <c r="J30" s="13">
        <f t="shared" si="4"/>
        <v>25175</v>
      </c>
      <c r="K30" s="14">
        <f t="shared" si="5"/>
        <v>157675</v>
      </c>
      <c r="L30" s="13">
        <f t="shared" si="0"/>
        <v>157675</v>
      </c>
      <c r="M30" s="62">
        <v>120750</v>
      </c>
      <c r="N30" s="66">
        <f t="shared" si="6"/>
        <v>22942.5</v>
      </c>
      <c r="O30" s="65">
        <f t="shared" si="7"/>
        <v>143692.5</v>
      </c>
      <c r="P30" s="49">
        <f t="shared" si="8"/>
        <v>143692.5</v>
      </c>
      <c r="Q30" s="15">
        <f t="shared" si="9"/>
        <v>120750</v>
      </c>
      <c r="R30" s="15">
        <f t="shared" si="10"/>
        <v>22942.5</v>
      </c>
      <c r="S30" s="16">
        <f t="shared" si="10"/>
        <v>143692.5</v>
      </c>
      <c r="T30" s="15">
        <f t="shared" si="10"/>
        <v>143692.5</v>
      </c>
    </row>
    <row r="31" spans="2:20" ht="180.75" thickBot="1" x14ac:dyDescent="0.3">
      <c r="B31" s="9">
        <v>26</v>
      </c>
      <c r="C31" s="10" t="s">
        <v>34</v>
      </c>
      <c r="D31" s="36">
        <v>1</v>
      </c>
      <c r="E31" s="12">
        <v>615200</v>
      </c>
      <c r="F31" s="11">
        <f t="shared" si="1"/>
        <v>116888</v>
      </c>
      <c r="G31" s="12">
        <f t="shared" si="2"/>
        <v>732088</v>
      </c>
      <c r="H31" s="11">
        <f t="shared" si="3"/>
        <v>732088</v>
      </c>
      <c r="I31" s="14">
        <v>638400</v>
      </c>
      <c r="J31" s="13">
        <f t="shared" si="4"/>
        <v>121296</v>
      </c>
      <c r="K31" s="14">
        <f t="shared" si="5"/>
        <v>759696</v>
      </c>
      <c r="L31" s="13">
        <f t="shared" si="0"/>
        <v>759696</v>
      </c>
      <c r="M31" s="62">
        <v>592000</v>
      </c>
      <c r="N31" s="66">
        <f t="shared" si="6"/>
        <v>112480</v>
      </c>
      <c r="O31" s="65">
        <f t="shared" si="7"/>
        <v>704480</v>
      </c>
      <c r="P31" s="49">
        <f t="shared" si="8"/>
        <v>704480</v>
      </c>
      <c r="Q31" s="15">
        <f t="shared" si="9"/>
        <v>615200</v>
      </c>
      <c r="R31" s="15">
        <f t="shared" si="10"/>
        <v>116888</v>
      </c>
      <c r="S31" s="16">
        <f t="shared" si="10"/>
        <v>732088</v>
      </c>
      <c r="T31" s="15">
        <f t="shared" si="10"/>
        <v>732088</v>
      </c>
    </row>
    <row r="32" spans="2:20" ht="23.25" thickBot="1" x14ac:dyDescent="0.3">
      <c r="B32" s="9">
        <v>27</v>
      </c>
      <c r="C32" s="10" t="s">
        <v>35</v>
      </c>
      <c r="D32" s="36">
        <v>1</v>
      </c>
      <c r="E32" s="12">
        <v>25200</v>
      </c>
      <c r="F32" s="11">
        <f t="shared" si="1"/>
        <v>4788</v>
      </c>
      <c r="G32" s="12">
        <f t="shared" si="2"/>
        <v>29988</v>
      </c>
      <c r="H32" s="11">
        <f t="shared" si="3"/>
        <v>29988</v>
      </c>
      <c r="I32" s="14">
        <v>22600</v>
      </c>
      <c r="J32" s="13">
        <f t="shared" si="4"/>
        <v>4294</v>
      </c>
      <c r="K32" s="14">
        <f t="shared" si="5"/>
        <v>26894</v>
      </c>
      <c r="L32" s="13">
        <f t="shared" si="0"/>
        <v>26894</v>
      </c>
      <c r="M32" s="62">
        <v>27800</v>
      </c>
      <c r="N32" s="66">
        <f t="shared" si="6"/>
        <v>5282</v>
      </c>
      <c r="O32" s="65">
        <f t="shared" si="7"/>
        <v>33082</v>
      </c>
      <c r="P32" s="49">
        <f t="shared" si="8"/>
        <v>33082</v>
      </c>
      <c r="Q32" s="15">
        <f t="shared" si="9"/>
        <v>25200</v>
      </c>
      <c r="R32" s="15">
        <f t="shared" si="10"/>
        <v>4788</v>
      </c>
      <c r="S32" s="16">
        <f t="shared" si="10"/>
        <v>29988</v>
      </c>
      <c r="T32" s="15">
        <f t="shared" si="10"/>
        <v>29988</v>
      </c>
    </row>
    <row r="33" spans="2:20" ht="79.5" thickBot="1" x14ac:dyDescent="0.3">
      <c r="B33" s="9">
        <v>28</v>
      </c>
      <c r="C33" s="10" t="s">
        <v>36</v>
      </c>
      <c r="D33" s="36">
        <v>1</v>
      </c>
      <c r="E33" s="12">
        <v>73500</v>
      </c>
      <c r="F33" s="11">
        <f t="shared" si="1"/>
        <v>13965</v>
      </c>
      <c r="G33" s="12">
        <f t="shared" si="2"/>
        <v>87465</v>
      </c>
      <c r="H33" s="11">
        <f t="shared" si="3"/>
        <v>87465</v>
      </c>
      <c r="I33" s="14">
        <v>78750</v>
      </c>
      <c r="J33" s="13">
        <f t="shared" si="4"/>
        <v>14962.5</v>
      </c>
      <c r="K33" s="14">
        <f t="shared" si="5"/>
        <v>93712.5</v>
      </c>
      <c r="L33" s="13">
        <f t="shared" si="0"/>
        <v>93712.5</v>
      </c>
      <c r="M33" s="62">
        <v>84000</v>
      </c>
      <c r="N33" s="66">
        <f t="shared" si="6"/>
        <v>15960</v>
      </c>
      <c r="O33" s="65">
        <f t="shared" si="7"/>
        <v>99960</v>
      </c>
      <c r="P33" s="49">
        <f t="shared" si="8"/>
        <v>99960</v>
      </c>
      <c r="Q33" s="15">
        <f t="shared" si="9"/>
        <v>78750</v>
      </c>
      <c r="R33" s="15">
        <f t="shared" si="10"/>
        <v>14962.5</v>
      </c>
      <c r="S33" s="16">
        <f t="shared" si="10"/>
        <v>93712.5</v>
      </c>
      <c r="T33" s="15">
        <f t="shared" si="10"/>
        <v>93712.5</v>
      </c>
    </row>
    <row r="34" spans="2:20" ht="23.25" thickBot="1" x14ac:dyDescent="0.3">
      <c r="B34" s="9">
        <v>29</v>
      </c>
      <c r="C34" s="10" t="s">
        <v>37</v>
      </c>
      <c r="D34" s="36">
        <v>1</v>
      </c>
      <c r="E34" s="12">
        <v>1120000</v>
      </c>
      <c r="F34" s="11">
        <f t="shared" si="1"/>
        <v>212800</v>
      </c>
      <c r="G34" s="12">
        <f t="shared" si="2"/>
        <v>1332800</v>
      </c>
      <c r="H34" s="11">
        <f t="shared" si="3"/>
        <v>1332800</v>
      </c>
      <c r="I34" s="14">
        <v>1090000</v>
      </c>
      <c r="J34" s="13">
        <f t="shared" si="4"/>
        <v>207100</v>
      </c>
      <c r="K34" s="14">
        <f t="shared" si="5"/>
        <v>1297100</v>
      </c>
      <c r="L34" s="13">
        <f t="shared" si="0"/>
        <v>1297100</v>
      </c>
      <c r="M34" s="62">
        <v>1150000</v>
      </c>
      <c r="N34" s="66">
        <f>(M34*19%)</f>
        <v>218500</v>
      </c>
      <c r="O34" s="65">
        <f t="shared" si="7"/>
        <v>1368500</v>
      </c>
      <c r="P34" s="49">
        <f t="shared" si="8"/>
        <v>1368500</v>
      </c>
      <c r="Q34" s="15">
        <f t="shared" si="9"/>
        <v>1120000</v>
      </c>
      <c r="R34" s="15">
        <f t="shared" si="10"/>
        <v>212800</v>
      </c>
      <c r="S34" s="16">
        <f t="shared" si="10"/>
        <v>1332800</v>
      </c>
      <c r="T34" s="15">
        <f t="shared" si="10"/>
        <v>1332800</v>
      </c>
    </row>
    <row r="35" spans="2:20" ht="23.25" thickBot="1" x14ac:dyDescent="0.3">
      <c r="B35" s="9">
        <v>30</v>
      </c>
      <c r="C35" s="10" t="s">
        <v>38</v>
      </c>
      <c r="D35" s="36">
        <v>1</v>
      </c>
      <c r="E35" s="12">
        <v>518100</v>
      </c>
      <c r="F35" s="11">
        <f t="shared" si="1"/>
        <v>98439</v>
      </c>
      <c r="G35" s="12">
        <f t="shared" si="2"/>
        <v>616539</v>
      </c>
      <c r="H35" s="11">
        <f t="shared" si="3"/>
        <v>616539</v>
      </c>
      <c r="I35" s="14">
        <v>489900</v>
      </c>
      <c r="J35" s="13">
        <f t="shared" si="4"/>
        <v>93081</v>
      </c>
      <c r="K35" s="14">
        <f t="shared" si="5"/>
        <v>582981</v>
      </c>
      <c r="L35" s="13">
        <f t="shared" si="0"/>
        <v>582981</v>
      </c>
      <c r="M35" s="62">
        <v>504000</v>
      </c>
      <c r="N35" s="66">
        <f t="shared" si="6"/>
        <v>95760</v>
      </c>
      <c r="O35" s="65">
        <f t="shared" si="7"/>
        <v>599760</v>
      </c>
      <c r="P35" s="49">
        <f t="shared" si="8"/>
        <v>599760</v>
      </c>
      <c r="Q35" s="15">
        <f t="shared" si="9"/>
        <v>504000</v>
      </c>
      <c r="R35" s="15">
        <f t="shared" si="10"/>
        <v>95760</v>
      </c>
      <c r="S35" s="16">
        <f t="shared" si="10"/>
        <v>599760</v>
      </c>
      <c r="T35" s="15">
        <f t="shared" si="10"/>
        <v>599760</v>
      </c>
    </row>
    <row r="36" spans="2:20" ht="45.75" thickBot="1" x14ac:dyDescent="0.3">
      <c r="B36" s="9">
        <v>31</v>
      </c>
      <c r="C36" s="10" t="s">
        <v>39</v>
      </c>
      <c r="D36" s="36">
        <v>1</v>
      </c>
      <c r="E36" s="12">
        <v>23400</v>
      </c>
      <c r="F36" s="11">
        <f t="shared" si="1"/>
        <v>4446</v>
      </c>
      <c r="G36" s="12">
        <f t="shared" si="2"/>
        <v>27846</v>
      </c>
      <c r="H36" s="11">
        <f t="shared" si="3"/>
        <v>27846</v>
      </c>
      <c r="I36" s="14">
        <v>19950</v>
      </c>
      <c r="J36" s="13">
        <f t="shared" si="4"/>
        <v>3790.5</v>
      </c>
      <c r="K36" s="14">
        <f t="shared" si="5"/>
        <v>23740.5</v>
      </c>
      <c r="L36" s="13">
        <f t="shared" si="0"/>
        <v>23740.5</v>
      </c>
      <c r="M36" s="62">
        <v>16500</v>
      </c>
      <c r="N36" s="66">
        <f t="shared" si="6"/>
        <v>3135</v>
      </c>
      <c r="O36" s="65">
        <f t="shared" si="7"/>
        <v>19635</v>
      </c>
      <c r="P36" s="49">
        <f t="shared" si="8"/>
        <v>19635</v>
      </c>
      <c r="Q36" s="15">
        <f t="shared" si="9"/>
        <v>19950</v>
      </c>
      <c r="R36" s="15">
        <f t="shared" si="10"/>
        <v>3790.5</v>
      </c>
      <c r="S36" s="16">
        <f t="shared" si="10"/>
        <v>23740.5</v>
      </c>
      <c r="T36" s="15">
        <f t="shared" si="10"/>
        <v>23740.5</v>
      </c>
    </row>
    <row r="37" spans="2:20" ht="180.75" thickBot="1" x14ac:dyDescent="0.3">
      <c r="B37" s="9">
        <v>32</v>
      </c>
      <c r="C37" s="10" t="s">
        <v>40</v>
      </c>
      <c r="D37" s="36">
        <v>1</v>
      </c>
      <c r="E37" s="12">
        <v>108800</v>
      </c>
      <c r="F37" s="11">
        <f t="shared" si="1"/>
        <v>20672</v>
      </c>
      <c r="G37" s="12">
        <f t="shared" si="2"/>
        <v>129472</v>
      </c>
      <c r="H37" s="11">
        <f t="shared" si="3"/>
        <v>129472</v>
      </c>
      <c r="I37" s="14">
        <v>102200</v>
      </c>
      <c r="J37" s="13">
        <f t="shared" si="4"/>
        <v>19418</v>
      </c>
      <c r="K37" s="14">
        <f t="shared" si="5"/>
        <v>121618</v>
      </c>
      <c r="L37" s="13">
        <f t="shared" si="0"/>
        <v>121618</v>
      </c>
      <c r="M37" s="62">
        <v>95600</v>
      </c>
      <c r="N37" s="66">
        <f t="shared" si="6"/>
        <v>18164</v>
      </c>
      <c r="O37" s="65">
        <f t="shared" si="7"/>
        <v>113764</v>
      </c>
      <c r="P37" s="49">
        <f t="shared" si="8"/>
        <v>113764</v>
      </c>
      <c r="Q37" s="15">
        <f t="shared" si="9"/>
        <v>102200</v>
      </c>
      <c r="R37" s="15">
        <f t="shared" si="10"/>
        <v>19418</v>
      </c>
      <c r="S37" s="16">
        <f t="shared" si="10"/>
        <v>121618</v>
      </c>
      <c r="T37" s="15">
        <f t="shared" si="10"/>
        <v>121618</v>
      </c>
    </row>
    <row r="38" spans="2:20" ht="102" thickBot="1" x14ac:dyDescent="0.3">
      <c r="B38" s="9">
        <v>33</v>
      </c>
      <c r="C38" s="10" t="s">
        <v>41</v>
      </c>
      <c r="D38" s="36">
        <v>1</v>
      </c>
      <c r="E38" s="12">
        <v>22680</v>
      </c>
      <c r="F38" s="11">
        <f t="shared" si="1"/>
        <v>4309.2</v>
      </c>
      <c r="G38" s="12">
        <f t="shared" si="2"/>
        <v>26989.200000000001</v>
      </c>
      <c r="H38" s="11">
        <f t="shared" si="3"/>
        <v>26989.200000000001</v>
      </c>
      <c r="I38" s="14">
        <v>26360</v>
      </c>
      <c r="J38" s="13">
        <f t="shared" si="4"/>
        <v>5008.3999999999996</v>
      </c>
      <c r="K38" s="14">
        <f t="shared" si="5"/>
        <v>31368.400000000001</v>
      </c>
      <c r="L38" s="13">
        <f t="shared" si="0"/>
        <v>31368.400000000001</v>
      </c>
      <c r="M38" s="62">
        <v>19000</v>
      </c>
      <c r="N38" s="66">
        <f t="shared" si="6"/>
        <v>3610</v>
      </c>
      <c r="O38" s="65">
        <f t="shared" si="7"/>
        <v>22610</v>
      </c>
      <c r="P38" s="49">
        <f t="shared" si="8"/>
        <v>22610</v>
      </c>
      <c r="Q38" s="15">
        <f t="shared" si="9"/>
        <v>22680</v>
      </c>
      <c r="R38" s="15">
        <f t="shared" si="10"/>
        <v>4309.2</v>
      </c>
      <c r="S38" s="16">
        <f t="shared" si="10"/>
        <v>26989.200000000001</v>
      </c>
      <c r="T38" s="15">
        <f t="shared" si="10"/>
        <v>26989.200000000001</v>
      </c>
    </row>
    <row r="39" spans="2:20" ht="90.75" thickBot="1" x14ac:dyDescent="0.3">
      <c r="B39" s="9">
        <v>34</v>
      </c>
      <c r="C39" s="10" t="s">
        <v>42</v>
      </c>
      <c r="D39" s="36">
        <v>1</v>
      </c>
      <c r="E39" s="12">
        <v>11200</v>
      </c>
      <c r="F39" s="11">
        <f t="shared" si="1"/>
        <v>2128</v>
      </c>
      <c r="G39" s="12">
        <f t="shared" si="2"/>
        <v>13328</v>
      </c>
      <c r="H39" s="11">
        <f t="shared" si="3"/>
        <v>13328</v>
      </c>
      <c r="I39" s="14">
        <v>15680</v>
      </c>
      <c r="J39" s="13">
        <f t="shared" si="4"/>
        <v>2979.2</v>
      </c>
      <c r="K39" s="14">
        <f t="shared" si="5"/>
        <v>18659.2</v>
      </c>
      <c r="L39" s="13">
        <f t="shared" si="0"/>
        <v>18659.2</v>
      </c>
      <c r="M39" s="62">
        <v>13440</v>
      </c>
      <c r="N39" s="66">
        <f t="shared" si="6"/>
        <v>2553.6</v>
      </c>
      <c r="O39" s="65">
        <f t="shared" si="7"/>
        <v>15993.6</v>
      </c>
      <c r="P39" s="49">
        <f t="shared" si="8"/>
        <v>15993.6</v>
      </c>
      <c r="Q39" s="15">
        <f t="shared" si="9"/>
        <v>13440</v>
      </c>
      <c r="R39" s="15">
        <f t="shared" si="10"/>
        <v>2553.6</v>
      </c>
      <c r="S39" s="16">
        <f t="shared" si="10"/>
        <v>15993.6</v>
      </c>
      <c r="T39" s="15">
        <f t="shared" si="10"/>
        <v>15993.6</v>
      </c>
    </row>
    <row r="40" spans="2:20" ht="124.5" thickBot="1" x14ac:dyDescent="0.3">
      <c r="B40" s="9">
        <v>35</v>
      </c>
      <c r="C40" s="10" t="s">
        <v>43</v>
      </c>
      <c r="D40" s="36">
        <v>1</v>
      </c>
      <c r="E40" s="12">
        <v>35700</v>
      </c>
      <c r="F40" s="11">
        <f t="shared" si="1"/>
        <v>6783</v>
      </c>
      <c r="G40" s="12">
        <f t="shared" si="2"/>
        <v>42483</v>
      </c>
      <c r="H40" s="11">
        <f t="shared" si="3"/>
        <v>42483</v>
      </c>
      <c r="I40" s="14">
        <v>41300</v>
      </c>
      <c r="J40" s="13">
        <f t="shared" si="4"/>
        <v>7847</v>
      </c>
      <c r="K40" s="14">
        <f t="shared" si="5"/>
        <v>49147</v>
      </c>
      <c r="L40" s="13">
        <f t="shared" si="0"/>
        <v>49147</v>
      </c>
      <c r="M40" s="62">
        <v>30100</v>
      </c>
      <c r="N40" s="66">
        <f t="shared" si="6"/>
        <v>5719</v>
      </c>
      <c r="O40" s="65">
        <f t="shared" si="7"/>
        <v>35819</v>
      </c>
      <c r="P40" s="49">
        <f t="shared" si="8"/>
        <v>35819</v>
      </c>
      <c r="Q40" s="15">
        <f t="shared" si="9"/>
        <v>35700</v>
      </c>
      <c r="R40" s="15">
        <f t="shared" si="10"/>
        <v>6783</v>
      </c>
      <c r="S40" s="16">
        <f t="shared" si="10"/>
        <v>42483</v>
      </c>
      <c r="T40" s="15">
        <f t="shared" si="10"/>
        <v>42483</v>
      </c>
    </row>
    <row r="41" spans="2:20" ht="45.75" thickBot="1" x14ac:dyDescent="0.3">
      <c r="B41" s="9">
        <v>36</v>
      </c>
      <c r="C41" s="10" t="s">
        <v>44</v>
      </c>
      <c r="D41" s="36">
        <v>1</v>
      </c>
      <c r="E41" s="12">
        <v>46000</v>
      </c>
      <c r="F41" s="11">
        <f t="shared" si="1"/>
        <v>8740</v>
      </c>
      <c r="G41" s="12">
        <f t="shared" si="2"/>
        <v>54740</v>
      </c>
      <c r="H41" s="11">
        <f t="shared" si="3"/>
        <v>54740</v>
      </c>
      <c r="I41" s="14">
        <v>51030</v>
      </c>
      <c r="J41" s="13">
        <f t="shared" si="4"/>
        <v>9695.7000000000007</v>
      </c>
      <c r="K41" s="14">
        <f t="shared" si="5"/>
        <v>60725.7</v>
      </c>
      <c r="L41" s="13">
        <f t="shared" si="0"/>
        <v>60725.7</v>
      </c>
      <c r="M41" s="62">
        <v>56060</v>
      </c>
      <c r="N41" s="66">
        <f t="shared" si="6"/>
        <v>10651.4</v>
      </c>
      <c r="O41" s="65">
        <f t="shared" si="7"/>
        <v>66711.399999999994</v>
      </c>
      <c r="P41" s="49">
        <f t="shared" si="8"/>
        <v>66711.399999999994</v>
      </c>
      <c r="Q41" s="15">
        <f t="shared" si="9"/>
        <v>51030</v>
      </c>
      <c r="R41" s="15">
        <f t="shared" si="10"/>
        <v>9695.6999999999989</v>
      </c>
      <c r="S41" s="16">
        <f t="shared" si="10"/>
        <v>60725.69999999999</v>
      </c>
      <c r="T41" s="15">
        <f t="shared" si="10"/>
        <v>60725.69999999999</v>
      </c>
    </row>
    <row r="42" spans="2:20" ht="158.25" thickBot="1" x14ac:dyDescent="0.3">
      <c r="B42" s="9">
        <v>37</v>
      </c>
      <c r="C42" s="10" t="s">
        <v>45</v>
      </c>
      <c r="D42" s="36">
        <v>1</v>
      </c>
      <c r="E42" s="12">
        <v>144500</v>
      </c>
      <c r="F42" s="11">
        <f t="shared" si="1"/>
        <v>27455</v>
      </c>
      <c r="G42" s="12">
        <f t="shared" si="2"/>
        <v>171955</v>
      </c>
      <c r="H42" s="11">
        <f t="shared" si="3"/>
        <v>171955</v>
      </c>
      <c r="I42" s="14">
        <v>152250</v>
      </c>
      <c r="J42" s="13">
        <f t="shared" si="4"/>
        <v>28927.5</v>
      </c>
      <c r="K42" s="14">
        <f t="shared" si="5"/>
        <v>181177.5</v>
      </c>
      <c r="L42" s="13">
        <f t="shared" si="0"/>
        <v>181177.5</v>
      </c>
      <c r="M42" s="62">
        <v>160000</v>
      </c>
      <c r="N42" s="66">
        <f t="shared" si="6"/>
        <v>30400</v>
      </c>
      <c r="O42" s="65">
        <f t="shared" si="7"/>
        <v>190400</v>
      </c>
      <c r="P42" s="49">
        <f t="shared" si="8"/>
        <v>190400</v>
      </c>
      <c r="Q42" s="15">
        <f t="shared" si="9"/>
        <v>152250</v>
      </c>
      <c r="R42" s="15">
        <f t="shared" si="10"/>
        <v>28927.5</v>
      </c>
      <c r="S42" s="16">
        <f t="shared" si="10"/>
        <v>181177.5</v>
      </c>
      <c r="T42" s="15">
        <f t="shared" si="10"/>
        <v>181177.5</v>
      </c>
    </row>
    <row r="43" spans="2:20" ht="135.75" thickBot="1" x14ac:dyDescent="0.3">
      <c r="B43" s="9">
        <v>38</v>
      </c>
      <c r="C43" s="17" t="s">
        <v>46</v>
      </c>
      <c r="D43" s="36">
        <v>1</v>
      </c>
      <c r="E43" s="12">
        <v>250900</v>
      </c>
      <c r="F43" s="11">
        <f t="shared" si="1"/>
        <v>47671</v>
      </c>
      <c r="G43" s="12">
        <f t="shared" si="2"/>
        <v>298571</v>
      </c>
      <c r="H43" s="11">
        <f t="shared" si="3"/>
        <v>298571</v>
      </c>
      <c r="I43" s="14">
        <v>264600</v>
      </c>
      <c r="J43" s="13">
        <f t="shared" si="4"/>
        <v>50274</v>
      </c>
      <c r="K43" s="14">
        <f t="shared" si="5"/>
        <v>314874</v>
      </c>
      <c r="L43" s="13">
        <f t="shared" si="0"/>
        <v>314874</v>
      </c>
      <c r="M43" s="62">
        <v>278300</v>
      </c>
      <c r="N43" s="66">
        <f t="shared" si="6"/>
        <v>52877</v>
      </c>
      <c r="O43" s="65">
        <f t="shared" si="7"/>
        <v>331177</v>
      </c>
      <c r="P43" s="49">
        <f t="shared" si="8"/>
        <v>331177</v>
      </c>
      <c r="Q43" s="15">
        <f t="shared" si="9"/>
        <v>264600</v>
      </c>
      <c r="R43" s="15">
        <f t="shared" si="10"/>
        <v>50274</v>
      </c>
      <c r="S43" s="16">
        <f t="shared" si="10"/>
        <v>314874</v>
      </c>
      <c r="T43" s="15">
        <f t="shared" si="10"/>
        <v>314874</v>
      </c>
    </row>
    <row r="44" spans="2:20" ht="135.75" thickBot="1" x14ac:dyDescent="0.3">
      <c r="B44" s="9">
        <v>39</v>
      </c>
      <c r="C44" s="17" t="s">
        <v>47</v>
      </c>
      <c r="D44" s="36">
        <v>1</v>
      </c>
      <c r="E44" s="12">
        <v>153300</v>
      </c>
      <c r="F44" s="11">
        <f t="shared" si="1"/>
        <v>29127</v>
      </c>
      <c r="G44" s="12">
        <f t="shared" si="2"/>
        <v>182427</v>
      </c>
      <c r="H44" s="11">
        <f t="shared" si="3"/>
        <v>182427</v>
      </c>
      <c r="I44" s="14">
        <v>145500</v>
      </c>
      <c r="J44" s="13">
        <f t="shared" si="4"/>
        <v>27645</v>
      </c>
      <c r="K44" s="14">
        <f t="shared" si="5"/>
        <v>173145</v>
      </c>
      <c r="L44" s="13">
        <f t="shared" si="0"/>
        <v>173145</v>
      </c>
      <c r="M44" s="62">
        <v>161100</v>
      </c>
      <c r="N44" s="66">
        <f t="shared" si="6"/>
        <v>30609</v>
      </c>
      <c r="O44" s="65">
        <f t="shared" si="7"/>
        <v>191709</v>
      </c>
      <c r="P44" s="49">
        <f t="shared" si="8"/>
        <v>191709</v>
      </c>
      <c r="Q44" s="15">
        <f t="shared" si="9"/>
        <v>153300</v>
      </c>
      <c r="R44" s="15">
        <f t="shared" si="10"/>
        <v>29127</v>
      </c>
      <c r="S44" s="16">
        <f t="shared" si="10"/>
        <v>182427</v>
      </c>
      <c r="T44" s="15">
        <f t="shared" si="10"/>
        <v>182427</v>
      </c>
    </row>
    <row r="45" spans="2:20" ht="113.25" thickBot="1" x14ac:dyDescent="0.3">
      <c r="B45" s="9">
        <v>40</v>
      </c>
      <c r="C45" s="17" t="s">
        <v>48</v>
      </c>
      <c r="D45" s="36">
        <v>1</v>
      </c>
      <c r="E45" s="12">
        <v>315000</v>
      </c>
      <c r="F45" s="11">
        <f t="shared" si="1"/>
        <v>59850</v>
      </c>
      <c r="G45" s="12">
        <f t="shared" si="2"/>
        <v>374850</v>
      </c>
      <c r="H45" s="11">
        <f t="shared" si="3"/>
        <v>374850</v>
      </c>
      <c r="I45" s="14">
        <v>321500</v>
      </c>
      <c r="J45" s="13">
        <f t="shared" si="4"/>
        <v>61085</v>
      </c>
      <c r="K45" s="14">
        <f t="shared" si="5"/>
        <v>382585</v>
      </c>
      <c r="L45" s="13">
        <f t="shared" si="0"/>
        <v>382585</v>
      </c>
      <c r="M45" s="62">
        <v>308500</v>
      </c>
      <c r="N45" s="66">
        <f t="shared" si="6"/>
        <v>58615</v>
      </c>
      <c r="O45" s="65">
        <f t="shared" si="7"/>
        <v>367115</v>
      </c>
      <c r="P45" s="49">
        <f t="shared" si="8"/>
        <v>367115</v>
      </c>
      <c r="Q45" s="15">
        <f t="shared" si="9"/>
        <v>315000</v>
      </c>
      <c r="R45" s="15">
        <f t="shared" si="10"/>
        <v>59850</v>
      </c>
      <c r="S45" s="16">
        <f t="shared" si="10"/>
        <v>374850</v>
      </c>
      <c r="T45" s="15">
        <f t="shared" si="10"/>
        <v>374850</v>
      </c>
    </row>
    <row r="46" spans="2:20" ht="135.75" thickBot="1" x14ac:dyDescent="0.3">
      <c r="B46" s="9">
        <v>41</v>
      </c>
      <c r="C46" s="17" t="s">
        <v>49</v>
      </c>
      <c r="D46" s="36">
        <v>1</v>
      </c>
      <c r="E46" s="12">
        <v>106500</v>
      </c>
      <c r="F46" s="11">
        <f t="shared" si="1"/>
        <v>20235</v>
      </c>
      <c r="G46" s="12">
        <f t="shared" si="2"/>
        <v>126735</v>
      </c>
      <c r="H46" s="11">
        <f t="shared" si="3"/>
        <v>126735</v>
      </c>
      <c r="I46" s="14">
        <v>99750</v>
      </c>
      <c r="J46" s="13">
        <f t="shared" si="4"/>
        <v>18952.5</v>
      </c>
      <c r="K46" s="14">
        <f t="shared" si="5"/>
        <v>118702.5</v>
      </c>
      <c r="L46" s="13">
        <f t="shared" si="0"/>
        <v>118702.5</v>
      </c>
      <c r="M46" s="62">
        <v>93000</v>
      </c>
      <c r="N46" s="66">
        <f t="shared" si="6"/>
        <v>17670</v>
      </c>
      <c r="O46" s="65">
        <f t="shared" si="7"/>
        <v>110670</v>
      </c>
      <c r="P46" s="49">
        <f t="shared" si="8"/>
        <v>110670</v>
      </c>
      <c r="Q46" s="15">
        <f t="shared" si="9"/>
        <v>99750</v>
      </c>
      <c r="R46" s="15">
        <f t="shared" si="10"/>
        <v>18952.5</v>
      </c>
      <c r="S46" s="16">
        <f t="shared" si="10"/>
        <v>118702.5</v>
      </c>
      <c r="T46" s="15">
        <f t="shared" si="10"/>
        <v>118702.5</v>
      </c>
    </row>
    <row r="47" spans="2:20" ht="147" thickBot="1" x14ac:dyDescent="0.3">
      <c r="B47" s="9">
        <v>42</v>
      </c>
      <c r="C47" s="17" t="s">
        <v>50</v>
      </c>
      <c r="D47" s="36">
        <v>1</v>
      </c>
      <c r="E47" s="12">
        <v>101400</v>
      </c>
      <c r="F47" s="11">
        <f t="shared" si="1"/>
        <v>19266</v>
      </c>
      <c r="G47" s="12">
        <f t="shared" si="2"/>
        <v>120666</v>
      </c>
      <c r="H47" s="11">
        <f t="shared" si="3"/>
        <v>120666</v>
      </c>
      <c r="I47" s="14">
        <v>85500</v>
      </c>
      <c r="J47" s="13">
        <f t="shared" si="4"/>
        <v>16245</v>
      </c>
      <c r="K47" s="14">
        <f t="shared" si="5"/>
        <v>101745</v>
      </c>
      <c r="L47" s="13">
        <f t="shared" si="0"/>
        <v>101745</v>
      </c>
      <c r="M47" s="62">
        <v>93450</v>
      </c>
      <c r="N47" s="66">
        <f t="shared" si="6"/>
        <v>17755.5</v>
      </c>
      <c r="O47" s="65">
        <f t="shared" si="7"/>
        <v>111205.5</v>
      </c>
      <c r="P47" s="49">
        <f t="shared" si="8"/>
        <v>111205.5</v>
      </c>
      <c r="Q47" s="15">
        <f t="shared" si="9"/>
        <v>93450</v>
      </c>
      <c r="R47" s="15">
        <f t="shared" si="10"/>
        <v>17755.5</v>
      </c>
      <c r="S47" s="16">
        <f t="shared" si="10"/>
        <v>111205.5</v>
      </c>
      <c r="T47" s="15">
        <f t="shared" si="10"/>
        <v>111205.5</v>
      </c>
    </row>
    <row r="48" spans="2:20" ht="45.75" thickBot="1" x14ac:dyDescent="0.3">
      <c r="B48" s="9">
        <v>43</v>
      </c>
      <c r="C48" s="17" t="s">
        <v>51</v>
      </c>
      <c r="D48" s="36">
        <v>1</v>
      </c>
      <c r="E48" s="12">
        <v>155400</v>
      </c>
      <c r="F48" s="11">
        <f t="shared" si="1"/>
        <v>29526</v>
      </c>
      <c r="G48" s="12">
        <f t="shared" si="2"/>
        <v>184926</v>
      </c>
      <c r="H48" s="11">
        <f t="shared" si="3"/>
        <v>184926</v>
      </c>
      <c r="I48" s="14">
        <v>168800</v>
      </c>
      <c r="J48" s="13">
        <f t="shared" si="4"/>
        <v>32072</v>
      </c>
      <c r="K48" s="14">
        <f t="shared" si="5"/>
        <v>200872</v>
      </c>
      <c r="L48" s="13">
        <f t="shared" si="0"/>
        <v>200872</v>
      </c>
      <c r="M48" s="62">
        <v>142000</v>
      </c>
      <c r="N48" s="66">
        <f t="shared" si="6"/>
        <v>26980</v>
      </c>
      <c r="O48" s="65">
        <f t="shared" si="7"/>
        <v>168980</v>
      </c>
      <c r="P48" s="49">
        <f t="shared" si="8"/>
        <v>168980</v>
      </c>
      <c r="Q48" s="15">
        <f t="shared" si="9"/>
        <v>155400</v>
      </c>
      <c r="R48" s="15">
        <f t="shared" si="10"/>
        <v>29526</v>
      </c>
      <c r="S48" s="16">
        <f t="shared" si="10"/>
        <v>184926</v>
      </c>
      <c r="T48" s="15">
        <f t="shared" si="10"/>
        <v>184926</v>
      </c>
    </row>
    <row r="49" spans="2:20" ht="147" thickBot="1" x14ac:dyDescent="0.3">
      <c r="B49" s="9">
        <v>44</v>
      </c>
      <c r="C49" s="17" t="s">
        <v>52</v>
      </c>
      <c r="D49" s="36">
        <v>1</v>
      </c>
      <c r="E49" s="12">
        <v>93000</v>
      </c>
      <c r="F49" s="11">
        <f t="shared" si="1"/>
        <v>17670</v>
      </c>
      <c r="G49" s="12">
        <f t="shared" si="2"/>
        <v>110670</v>
      </c>
      <c r="H49" s="11">
        <f t="shared" si="3"/>
        <v>110670</v>
      </c>
      <c r="I49" s="14">
        <v>106500</v>
      </c>
      <c r="J49" s="13">
        <f t="shared" si="4"/>
        <v>20235</v>
      </c>
      <c r="K49" s="14">
        <f t="shared" si="5"/>
        <v>126735</v>
      </c>
      <c r="L49" s="13">
        <f t="shared" si="0"/>
        <v>126735</v>
      </c>
      <c r="M49" s="62">
        <v>99750</v>
      </c>
      <c r="N49" s="66">
        <f t="shared" si="6"/>
        <v>18952.5</v>
      </c>
      <c r="O49" s="65">
        <f t="shared" si="7"/>
        <v>118702.5</v>
      </c>
      <c r="P49" s="49">
        <f t="shared" si="8"/>
        <v>118702.5</v>
      </c>
      <c r="Q49" s="15">
        <f t="shared" si="9"/>
        <v>99750</v>
      </c>
      <c r="R49" s="15">
        <f t="shared" si="10"/>
        <v>18952.5</v>
      </c>
      <c r="S49" s="16">
        <f t="shared" si="10"/>
        <v>118702.5</v>
      </c>
      <c r="T49" s="15">
        <f t="shared" si="10"/>
        <v>118702.5</v>
      </c>
    </row>
    <row r="50" spans="2:20" ht="147" thickBot="1" x14ac:dyDescent="0.3">
      <c r="B50" s="9">
        <v>45</v>
      </c>
      <c r="C50" s="17" t="s">
        <v>53</v>
      </c>
      <c r="D50" s="36">
        <v>1</v>
      </c>
      <c r="E50" s="12">
        <v>99750</v>
      </c>
      <c r="F50" s="11">
        <f t="shared" si="1"/>
        <v>18952.5</v>
      </c>
      <c r="G50" s="12">
        <f t="shared" si="2"/>
        <v>118702.5</v>
      </c>
      <c r="H50" s="11">
        <f t="shared" si="3"/>
        <v>118702.5</v>
      </c>
      <c r="I50" s="14">
        <v>93000</v>
      </c>
      <c r="J50" s="13">
        <f t="shared" si="4"/>
        <v>17670</v>
      </c>
      <c r="K50" s="14">
        <f t="shared" si="5"/>
        <v>110670</v>
      </c>
      <c r="L50" s="13">
        <f t="shared" si="0"/>
        <v>110670</v>
      </c>
      <c r="M50" s="62">
        <v>106500</v>
      </c>
      <c r="N50" s="66">
        <f t="shared" si="6"/>
        <v>20235</v>
      </c>
      <c r="O50" s="65">
        <f t="shared" si="7"/>
        <v>126735</v>
      </c>
      <c r="P50" s="49">
        <f t="shared" si="8"/>
        <v>126735</v>
      </c>
      <c r="Q50" s="15">
        <f t="shared" si="9"/>
        <v>99750</v>
      </c>
      <c r="R50" s="15">
        <f t="shared" si="10"/>
        <v>18952.5</v>
      </c>
      <c r="S50" s="16">
        <f t="shared" si="10"/>
        <v>118702.5</v>
      </c>
      <c r="T50" s="15">
        <f t="shared" si="10"/>
        <v>118702.5</v>
      </c>
    </row>
    <row r="51" spans="2:20" ht="90.75" thickBot="1" x14ac:dyDescent="0.3">
      <c r="B51" s="9">
        <v>46</v>
      </c>
      <c r="C51" s="17" t="s">
        <v>54</v>
      </c>
      <c r="D51" s="36">
        <v>1</v>
      </c>
      <c r="E51" s="12">
        <v>52600</v>
      </c>
      <c r="F51" s="11">
        <f t="shared" si="1"/>
        <v>9994</v>
      </c>
      <c r="G51" s="12">
        <f t="shared" si="2"/>
        <v>62594</v>
      </c>
      <c r="H51" s="11">
        <f t="shared" si="3"/>
        <v>62594</v>
      </c>
      <c r="I51" s="14">
        <v>57750</v>
      </c>
      <c r="J51" s="13">
        <f t="shared" si="4"/>
        <v>10972.5</v>
      </c>
      <c r="K51" s="14">
        <f t="shared" si="5"/>
        <v>68722.5</v>
      </c>
      <c r="L51" s="13">
        <f t="shared" si="0"/>
        <v>68722.5</v>
      </c>
      <c r="M51" s="62">
        <v>62900</v>
      </c>
      <c r="N51" s="66">
        <f t="shared" si="6"/>
        <v>11951</v>
      </c>
      <c r="O51" s="65">
        <f t="shared" si="7"/>
        <v>74851</v>
      </c>
      <c r="P51" s="49">
        <f t="shared" si="8"/>
        <v>74851</v>
      </c>
      <c r="Q51" s="15">
        <f t="shared" si="9"/>
        <v>57750</v>
      </c>
      <c r="R51" s="15">
        <f t="shared" si="10"/>
        <v>10972.5</v>
      </c>
      <c r="S51" s="16">
        <f t="shared" si="10"/>
        <v>68722.5</v>
      </c>
      <c r="T51" s="15">
        <f t="shared" si="10"/>
        <v>68722.5</v>
      </c>
    </row>
    <row r="52" spans="2:20" ht="90.75" thickBot="1" x14ac:dyDescent="0.3">
      <c r="B52" s="9">
        <v>47</v>
      </c>
      <c r="C52" s="17" t="s">
        <v>55</v>
      </c>
      <c r="D52" s="36">
        <v>1</v>
      </c>
      <c r="E52" s="12">
        <v>57750</v>
      </c>
      <c r="F52" s="11">
        <f t="shared" si="1"/>
        <v>10972.5</v>
      </c>
      <c r="G52" s="12">
        <f t="shared" si="2"/>
        <v>68722.5</v>
      </c>
      <c r="H52" s="11">
        <f t="shared" si="3"/>
        <v>68722.5</v>
      </c>
      <c r="I52" s="14">
        <v>52600</v>
      </c>
      <c r="J52" s="13">
        <f t="shared" si="4"/>
        <v>9994</v>
      </c>
      <c r="K52" s="14">
        <f t="shared" si="5"/>
        <v>62594</v>
      </c>
      <c r="L52" s="13">
        <f t="shared" si="0"/>
        <v>62594</v>
      </c>
      <c r="M52" s="62">
        <v>62900</v>
      </c>
      <c r="N52" s="66">
        <f t="shared" si="6"/>
        <v>11951</v>
      </c>
      <c r="O52" s="65">
        <f t="shared" si="7"/>
        <v>74851</v>
      </c>
      <c r="P52" s="49">
        <f t="shared" si="8"/>
        <v>74851</v>
      </c>
      <c r="Q52" s="15">
        <f t="shared" si="9"/>
        <v>57750</v>
      </c>
      <c r="R52" s="15">
        <f t="shared" si="10"/>
        <v>10972.5</v>
      </c>
      <c r="S52" s="16">
        <f t="shared" si="10"/>
        <v>68722.5</v>
      </c>
      <c r="T52" s="15">
        <f t="shared" si="10"/>
        <v>68722.5</v>
      </c>
    </row>
    <row r="53" spans="2:20" ht="34.5" thickBot="1" x14ac:dyDescent="0.3">
      <c r="B53" s="9">
        <v>48</v>
      </c>
      <c r="C53" s="17" t="s">
        <v>56</v>
      </c>
      <c r="D53" s="36">
        <v>1</v>
      </c>
      <c r="E53" s="12">
        <v>44000</v>
      </c>
      <c r="F53" s="11">
        <f t="shared" si="1"/>
        <v>8360</v>
      </c>
      <c r="G53" s="12">
        <f t="shared" si="2"/>
        <v>52360</v>
      </c>
      <c r="H53" s="11">
        <f t="shared" si="3"/>
        <v>52360</v>
      </c>
      <c r="I53" s="14">
        <v>50500</v>
      </c>
      <c r="J53" s="13">
        <f t="shared" si="4"/>
        <v>9595</v>
      </c>
      <c r="K53" s="14">
        <f t="shared" si="5"/>
        <v>60095</v>
      </c>
      <c r="L53" s="13">
        <f t="shared" si="0"/>
        <v>60095</v>
      </c>
      <c r="M53" s="62">
        <v>47250</v>
      </c>
      <c r="N53" s="66">
        <f t="shared" si="6"/>
        <v>8977.5</v>
      </c>
      <c r="O53" s="65">
        <f t="shared" si="7"/>
        <v>56227.5</v>
      </c>
      <c r="P53" s="49">
        <f t="shared" si="8"/>
        <v>56227.5</v>
      </c>
      <c r="Q53" s="15">
        <f t="shared" si="9"/>
        <v>47250</v>
      </c>
      <c r="R53" s="15">
        <f t="shared" si="10"/>
        <v>8977.5</v>
      </c>
      <c r="S53" s="16">
        <f t="shared" si="10"/>
        <v>56227.5</v>
      </c>
      <c r="T53" s="15">
        <f t="shared" si="10"/>
        <v>56227.5</v>
      </c>
    </row>
    <row r="54" spans="2:20" ht="147" thickBot="1" x14ac:dyDescent="0.3">
      <c r="B54" s="9">
        <v>49</v>
      </c>
      <c r="C54" s="17" t="s">
        <v>57</v>
      </c>
      <c r="D54" s="36">
        <v>1</v>
      </c>
      <c r="E54" s="12">
        <v>93000</v>
      </c>
      <c r="F54" s="11">
        <f t="shared" si="1"/>
        <v>17670</v>
      </c>
      <c r="G54" s="12">
        <f t="shared" si="2"/>
        <v>110670</v>
      </c>
      <c r="H54" s="11">
        <f t="shared" si="3"/>
        <v>110670</v>
      </c>
      <c r="I54" s="14">
        <v>106500</v>
      </c>
      <c r="J54" s="13">
        <f t="shared" si="4"/>
        <v>20235</v>
      </c>
      <c r="K54" s="14">
        <f t="shared" si="5"/>
        <v>126735</v>
      </c>
      <c r="L54" s="13">
        <f t="shared" si="0"/>
        <v>126735</v>
      </c>
      <c r="M54" s="62">
        <v>99750</v>
      </c>
      <c r="N54" s="66">
        <f t="shared" si="6"/>
        <v>18952.5</v>
      </c>
      <c r="O54" s="65">
        <f t="shared" si="7"/>
        <v>118702.5</v>
      </c>
      <c r="P54" s="49">
        <f t="shared" si="8"/>
        <v>118702.5</v>
      </c>
      <c r="Q54" s="15">
        <f t="shared" si="9"/>
        <v>99750</v>
      </c>
      <c r="R54" s="15">
        <f t="shared" si="10"/>
        <v>18952.5</v>
      </c>
      <c r="S54" s="16">
        <f t="shared" si="10"/>
        <v>118702.5</v>
      </c>
      <c r="T54" s="15">
        <f t="shared" si="10"/>
        <v>118702.5</v>
      </c>
    </row>
    <row r="55" spans="2:20" ht="124.5" thickBot="1" x14ac:dyDescent="0.3">
      <c r="B55" s="9">
        <v>50</v>
      </c>
      <c r="C55" s="17" t="s">
        <v>58</v>
      </c>
      <c r="D55" s="36">
        <v>1</v>
      </c>
      <c r="E55" s="12">
        <v>85500</v>
      </c>
      <c r="F55" s="11">
        <f t="shared" si="1"/>
        <v>16245</v>
      </c>
      <c r="G55" s="12">
        <f t="shared" si="2"/>
        <v>101745</v>
      </c>
      <c r="H55" s="11">
        <f t="shared" si="3"/>
        <v>101745</v>
      </c>
      <c r="I55" s="14">
        <v>93450</v>
      </c>
      <c r="J55" s="13">
        <f t="shared" si="4"/>
        <v>17755.5</v>
      </c>
      <c r="K55" s="14">
        <f t="shared" si="5"/>
        <v>111205.5</v>
      </c>
      <c r="L55" s="13">
        <f t="shared" si="0"/>
        <v>111205.5</v>
      </c>
      <c r="M55" s="62">
        <v>101400</v>
      </c>
      <c r="N55" s="66">
        <f t="shared" si="6"/>
        <v>19266</v>
      </c>
      <c r="O55" s="65">
        <f t="shared" si="7"/>
        <v>120666</v>
      </c>
      <c r="P55" s="49">
        <f t="shared" si="8"/>
        <v>120666</v>
      </c>
      <c r="Q55" s="15">
        <f t="shared" si="9"/>
        <v>93450</v>
      </c>
      <c r="R55" s="15">
        <f t="shared" si="10"/>
        <v>17755.5</v>
      </c>
      <c r="S55" s="16">
        <f t="shared" si="10"/>
        <v>111205.5</v>
      </c>
      <c r="T55" s="15">
        <f t="shared" si="10"/>
        <v>111205.5</v>
      </c>
    </row>
    <row r="56" spans="2:20" ht="124.5" thickBot="1" x14ac:dyDescent="0.3">
      <c r="B56" s="9">
        <v>51</v>
      </c>
      <c r="C56" s="17" t="s">
        <v>59</v>
      </c>
      <c r="D56" s="36">
        <v>1</v>
      </c>
      <c r="E56" s="12">
        <v>101400</v>
      </c>
      <c r="F56" s="11">
        <f t="shared" si="1"/>
        <v>19266</v>
      </c>
      <c r="G56" s="12">
        <f t="shared" si="2"/>
        <v>120666</v>
      </c>
      <c r="H56" s="11">
        <f t="shared" si="3"/>
        <v>120666</v>
      </c>
      <c r="I56" s="14">
        <v>93450</v>
      </c>
      <c r="J56" s="13">
        <f t="shared" si="4"/>
        <v>17755.5</v>
      </c>
      <c r="K56" s="14">
        <f t="shared" si="5"/>
        <v>111205.5</v>
      </c>
      <c r="L56" s="13">
        <f t="shared" si="0"/>
        <v>111205.5</v>
      </c>
      <c r="M56" s="62">
        <v>85500</v>
      </c>
      <c r="N56" s="66">
        <f t="shared" si="6"/>
        <v>16245</v>
      </c>
      <c r="O56" s="65">
        <f t="shared" si="7"/>
        <v>101745</v>
      </c>
      <c r="P56" s="49">
        <f t="shared" si="8"/>
        <v>101745</v>
      </c>
      <c r="Q56" s="15">
        <f t="shared" si="9"/>
        <v>93450</v>
      </c>
      <c r="R56" s="15">
        <f t="shared" si="10"/>
        <v>17755.5</v>
      </c>
      <c r="S56" s="16">
        <f t="shared" si="10"/>
        <v>111205.5</v>
      </c>
      <c r="T56" s="15">
        <f t="shared" si="10"/>
        <v>111205.5</v>
      </c>
    </row>
    <row r="57" spans="2:20" ht="34.5" thickBot="1" x14ac:dyDescent="0.3">
      <c r="B57" s="9">
        <v>52</v>
      </c>
      <c r="C57" s="17" t="s">
        <v>60</v>
      </c>
      <c r="D57" s="36">
        <v>1</v>
      </c>
      <c r="E57" s="12">
        <v>52500</v>
      </c>
      <c r="F57" s="11">
        <f t="shared" si="1"/>
        <v>9975</v>
      </c>
      <c r="G57" s="12">
        <f t="shared" si="2"/>
        <v>62475</v>
      </c>
      <c r="H57" s="11">
        <f t="shared" si="3"/>
        <v>62475</v>
      </c>
      <c r="I57" s="14">
        <v>47000</v>
      </c>
      <c r="J57" s="13">
        <f t="shared" si="4"/>
        <v>8930</v>
      </c>
      <c r="K57" s="14">
        <f t="shared" si="5"/>
        <v>55930</v>
      </c>
      <c r="L57" s="13">
        <f t="shared" si="0"/>
        <v>55930</v>
      </c>
      <c r="M57" s="62">
        <v>58000</v>
      </c>
      <c r="N57" s="66">
        <f t="shared" si="6"/>
        <v>11020</v>
      </c>
      <c r="O57" s="65">
        <f t="shared" si="7"/>
        <v>69020</v>
      </c>
      <c r="P57" s="49">
        <f t="shared" si="8"/>
        <v>69020</v>
      </c>
      <c r="Q57" s="15">
        <f t="shared" si="9"/>
        <v>52500</v>
      </c>
      <c r="R57" s="15">
        <f t="shared" si="10"/>
        <v>9975</v>
      </c>
      <c r="S57" s="16">
        <f t="shared" si="10"/>
        <v>62475</v>
      </c>
      <c r="T57" s="15">
        <f t="shared" si="10"/>
        <v>62475</v>
      </c>
    </row>
    <row r="58" spans="2:20" ht="90.75" thickBot="1" x14ac:dyDescent="0.3">
      <c r="B58" s="9">
        <v>53</v>
      </c>
      <c r="C58" s="17" t="s">
        <v>61</v>
      </c>
      <c r="D58" s="36">
        <v>1</v>
      </c>
      <c r="E58" s="12">
        <v>129400</v>
      </c>
      <c r="F58" s="11">
        <f t="shared" si="1"/>
        <v>24586</v>
      </c>
      <c r="G58" s="12">
        <f t="shared" si="2"/>
        <v>153986</v>
      </c>
      <c r="H58" s="11">
        <f t="shared" si="3"/>
        <v>153986</v>
      </c>
      <c r="I58" s="14">
        <v>110000</v>
      </c>
      <c r="J58" s="13">
        <f t="shared" si="4"/>
        <v>20900</v>
      </c>
      <c r="K58" s="14">
        <f t="shared" si="5"/>
        <v>130900</v>
      </c>
      <c r="L58" s="13">
        <f t="shared" si="0"/>
        <v>130900</v>
      </c>
      <c r="M58" s="62">
        <v>90600</v>
      </c>
      <c r="N58" s="66">
        <f t="shared" si="6"/>
        <v>17214</v>
      </c>
      <c r="O58" s="65">
        <f t="shared" si="7"/>
        <v>107814</v>
      </c>
      <c r="P58" s="49">
        <f t="shared" si="8"/>
        <v>107814</v>
      </c>
      <c r="Q58" s="15">
        <f t="shared" si="9"/>
        <v>110000</v>
      </c>
      <c r="R58" s="15">
        <f t="shared" si="10"/>
        <v>20900</v>
      </c>
      <c r="S58" s="16">
        <f t="shared" si="10"/>
        <v>130900</v>
      </c>
      <c r="T58" s="15">
        <f t="shared" si="10"/>
        <v>130900</v>
      </c>
    </row>
    <row r="59" spans="2:20" ht="113.25" thickBot="1" x14ac:dyDescent="0.3">
      <c r="B59" s="9">
        <v>54</v>
      </c>
      <c r="C59" s="17" t="s">
        <v>62</v>
      </c>
      <c r="D59" s="36">
        <v>1</v>
      </c>
      <c r="E59" s="12">
        <v>155000</v>
      </c>
      <c r="F59" s="11">
        <f t="shared" si="1"/>
        <v>29450</v>
      </c>
      <c r="G59" s="12">
        <f t="shared" si="2"/>
        <v>184450</v>
      </c>
      <c r="H59" s="11">
        <f t="shared" si="3"/>
        <v>184450</v>
      </c>
      <c r="I59" s="14">
        <v>149000</v>
      </c>
      <c r="J59" s="13">
        <f t="shared" si="4"/>
        <v>28310</v>
      </c>
      <c r="K59" s="14">
        <f t="shared" si="5"/>
        <v>177310</v>
      </c>
      <c r="L59" s="13">
        <f t="shared" si="0"/>
        <v>177310</v>
      </c>
      <c r="M59" s="62">
        <v>152000</v>
      </c>
      <c r="N59" s="66">
        <f t="shared" si="6"/>
        <v>28880</v>
      </c>
      <c r="O59" s="65">
        <f t="shared" si="7"/>
        <v>180880</v>
      </c>
      <c r="P59" s="49">
        <f t="shared" si="8"/>
        <v>180880</v>
      </c>
      <c r="Q59" s="15">
        <f t="shared" si="9"/>
        <v>152000</v>
      </c>
      <c r="R59" s="15">
        <f t="shared" si="10"/>
        <v>28880</v>
      </c>
      <c r="S59" s="16">
        <f t="shared" si="10"/>
        <v>180880</v>
      </c>
      <c r="T59" s="15">
        <f t="shared" si="10"/>
        <v>180880</v>
      </c>
    </row>
    <row r="60" spans="2:20" x14ac:dyDescent="0.25">
      <c r="B60" s="37"/>
      <c r="C60" s="37"/>
      <c r="D60" s="18" t="s">
        <v>63</v>
      </c>
      <c r="E60" s="19"/>
      <c r="F60" s="19"/>
      <c r="G60" s="20"/>
      <c r="H60" s="21">
        <f>SUM(H6:H59)</f>
        <v>17345059.199999999</v>
      </c>
      <c r="I60" s="22"/>
      <c r="J60" s="22"/>
      <c r="K60" s="23"/>
      <c r="L60" s="24">
        <f>SUM(L6:L59)</f>
        <v>17253393.5</v>
      </c>
      <c r="M60" s="63"/>
      <c r="N60" s="58"/>
      <c r="O60" s="50"/>
      <c r="P60" s="50"/>
      <c r="Q60" s="25"/>
      <c r="R60" s="25"/>
      <c r="S60" s="26" t="s">
        <v>63</v>
      </c>
      <c r="T60" s="27">
        <f>SUM(T6:T59)</f>
        <v>17488370.899999999</v>
      </c>
    </row>
    <row r="61" spans="2:20" x14ac:dyDescent="0.25">
      <c r="B61" s="37"/>
      <c r="C61" s="37"/>
      <c r="D61" s="18" t="s">
        <v>64</v>
      </c>
      <c r="E61" s="28"/>
      <c r="F61" s="28"/>
      <c r="G61" s="20"/>
      <c r="H61" s="29">
        <f>+H60*0.19</f>
        <v>3295561.2479999997</v>
      </c>
      <c r="I61" s="30"/>
      <c r="J61" s="30"/>
      <c r="K61" s="23"/>
      <c r="L61" s="31">
        <f>+L60*0.19</f>
        <v>3278144.7650000001</v>
      </c>
      <c r="M61" s="63"/>
      <c r="N61" s="58"/>
      <c r="O61" s="51"/>
      <c r="P61" s="51"/>
      <c r="Q61" s="32"/>
      <c r="R61" s="32"/>
      <c r="S61" s="26" t="s">
        <v>64</v>
      </c>
      <c r="T61" s="32">
        <f>+T60*0.19</f>
        <v>3322790.4709999999</v>
      </c>
    </row>
    <row r="62" spans="2:20" x14ac:dyDescent="0.25">
      <c r="B62" s="37"/>
      <c r="C62" s="37"/>
      <c r="D62" s="18" t="s">
        <v>65</v>
      </c>
      <c r="E62" s="33"/>
      <c r="F62" s="33"/>
      <c r="G62" s="20"/>
      <c r="H62" s="34">
        <f>+H60+H61</f>
        <v>20640620.447999999</v>
      </c>
      <c r="I62" s="35"/>
      <c r="J62" s="35"/>
      <c r="K62" s="23"/>
      <c r="L62" s="24">
        <f>SUM(L6:L59)</f>
        <v>17253393.5</v>
      </c>
      <c r="M62" s="63"/>
      <c r="N62" s="58"/>
      <c r="O62" s="52"/>
      <c r="P62" s="50">
        <f>SUM(P6:P59)</f>
        <v>17866660</v>
      </c>
      <c r="Q62" s="27"/>
      <c r="R62" s="27"/>
      <c r="S62" s="26" t="s">
        <v>65</v>
      </c>
      <c r="T62" s="27">
        <f>+T60+T61</f>
        <v>20811161.370999999</v>
      </c>
    </row>
  </sheetData>
  <mergeCells count="14">
    <mergeCell ref="B60:C62"/>
    <mergeCell ref="Q3:Q5"/>
    <mergeCell ref="R3:R5"/>
    <mergeCell ref="S3:S5"/>
    <mergeCell ref="T3:T5"/>
    <mergeCell ref="E4:H4"/>
    <mergeCell ref="I4:L4"/>
    <mergeCell ref="M4:P4"/>
    <mergeCell ref="B3:B5"/>
    <mergeCell ref="C3:C5"/>
    <mergeCell ref="D3:D5"/>
    <mergeCell ref="E3:H3"/>
    <mergeCell ref="I3:L3"/>
    <mergeCell ref="M3:P3"/>
  </mergeCells>
  <dataValidations count="1">
    <dataValidation type="whole" operator="greaterThan" allowBlank="1" showInputMessage="1" showErrorMessage="1" sqref="D6:D59 B6:B59" xr:uid="{22BC7D2E-564D-44A4-B115-329282258276}">
      <formula1>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UNIFORMES</vt:lpstr>
      <vt:lpstr>PROMEDIO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Jake Stephania TINJACÁ NIÑO</cp:lastModifiedBy>
  <cp:revision/>
  <dcterms:created xsi:type="dcterms:W3CDTF">2024-06-27T15:46:05Z</dcterms:created>
  <dcterms:modified xsi:type="dcterms:W3CDTF">2025-08-06T03:16:27Z</dcterms:modified>
  <cp:category/>
  <cp:contentStatus/>
</cp:coreProperties>
</file>