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embeddings/oleObject2.bin" ContentType="application/vnd.openxmlformats-officedocument.oleObject"/>
  <Override PartName="/xl/drawings/drawing4.xml" ContentType="application/vnd.openxmlformats-officedocument.drawing+xml"/>
  <Override PartName="/xl/embeddings/oleObject3.bin" ContentType="application/vnd.openxmlformats-officedocument.oleObject"/>
  <Override PartName="/xl/drawings/drawing5.xml" ContentType="application/vnd.openxmlformats-officedocument.drawing+xml"/>
  <Override PartName="/xl/embeddings/oleObject4.bin" ContentType="application/vnd.openxmlformats-officedocument.oleObject"/>
  <Override PartName="/xl/drawings/drawing6.xml" ContentType="application/vnd.openxmlformats-officedocument.drawing+xml"/>
  <Override PartName="/xl/embeddings/oleObject5.bin" ContentType="application/vnd.openxmlformats-officedocument.oleObject"/>
  <Override PartName="/xl/drawings/drawing7.xml" ContentType="application/vnd.openxmlformats-officedocument.drawing+xml"/>
  <Override PartName="/xl/embeddings/oleObject6.bin" ContentType="application/vnd.openxmlformats-officedocument.oleObject"/>
  <Override PartName="/xl/drawings/drawing8.xml" ContentType="application/vnd.openxmlformats-officedocument.drawing+xml"/>
  <Override PartName="/xl/embeddings/oleObject7.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GABRIELA LUCIA ARIAS\Desktop\IP-DT-SUC-007-2025-35 MILL-MANTEN-VR3\"/>
    </mc:Choice>
  </mc:AlternateContent>
  <xr:revisionPtr revIDLastSave="0" documentId="13_ncr:1_{51D54016-A025-4F4C-8339-F674551EF8B2}" xr6:coauthVersionLast="47" xr6:coauthVersionMax="47" xr10:uidLastSave="{00000000-0000-0000-0000-000000000000}"/>
  <bookViews>
    <workbookView xWindow="-110" yWindow="-110" windowWidth="19420" windowHeight="10300" xr2:uid="{9629CE3B-FEA1-4C28-9DDD-B59CC60DA33D}"/>
  </bookViews>
  <sheets>
    <sheet name="PRES. MANT-SEDE INVIAS-SUCRE -2" sheetId="2" r:id="rId1"/>
    <sheet name="Hoja1" sheetId="11" r:id="rId2"/>
    <sheet name="CRONOGRAMA " sheetId="10" r:id="rId3"/>
    <sheet name="LUMINARIA T8" sheetId="1" state="hidden" r:id="rId4"/>
    <sheet name="PANEL 18W" sheetId="3" state="hidden" r:id="rId5"/>
    <sheet name="LAMPARA 40W SOLAR" sheetId="4" state="hidden" r:id="rId6"/>
    <sheet name="SANITARIO" sheetId="6" state="hidden" r:id="rId7"/>
    <sheet name="LAVAMANOS" sheetId="7" state="hidden" r:id="rId8"/>
    <sheet name="ORINAL" sheetId="8" state="hidden" r:id="rId9"/>
    <sheet name="Estuco Acrilico" sheetId="9" state="hidden"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s>
  <definedNames>
    <definedName name="\A">#REF!</definedName>
    <definedName name="\L">#REF!</definedName>
    <definedName name="\P">#REF!</definedName>
    <definedName name="\s">#REF!</definedName>
    <definedName name="\X">[0]!err</definedName>
    <definedName name="\Z">[0]!err</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#REF!</definedName>
    <definedName name="__________PJ50">#REF!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#REF!</definedName>
    <definedName name="_________PJ50" localSheetId="9">#REF!</definedName>
    <definedName name="_________PJ50" localSheetId="5">#REF!</definedName>
    <definedName name="_________PJ50" localSheetId="7">#REF!</definedName>
    <definedName name="_________PJ50" localSheetId="3">#REF!</definedName>
    <definedName name="_________PJ50" localSheetId="8">#REF!</definedName>
    <definedName name="_________PJ50" localSheetId="4">#REF!</definedName>
    <definedName name="_________PJ50" localSheetId="6">#REF!</definedName>
    <definedName name="_________PJ50">#REF!</definedName>
    <definedName name="_________SBC1">[1]INV!$A$12:$D$15</definedName>
    <definedName name="_________SBC3">[1]INV!$F$12:$I$15</definedName>
    <definedName name="_________SBC5">[1]INV!$K$12:$N$15</definedName>
    <definedName name="________a1" localSheetId="2" hidden="1">{"TAB1",#N/A,TRUE,"GENERAL";"TAB2",#N/A,TRUE,"GENERAL";"TAB3",#N/A,TRUE,"GENERAL";"TAB4",#N/A,TRUE,"GENERAL";"TAB5",#N/A,TRUE,"GENERAL"}</definedName>
    <definedName name="________a1" hidden="1">{"TAB1",#N/A,TRUE,"GENERAL";"TAB2",#N/A,TRUE,"GENERAL";"TAB3",#N/A,TRUE,"GENERAL";"TAB4",#N/A,TRUE,"GENERAL";"TAB5",#N/A,TRUE,"GENERAL"}</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#REF!</definedName>
    <definedName name="________oa55">#REF!</definedName>
    <definedName name="________PJ50" localSheetId="9">#REF!</definedName>
    <definedName name="________PJ50" localSheetId="5">#REF!</definedName>
    <definedName name="________PJ50" localSheetId="7">#REF!</definedName>
    <definedName name="________PJ50" localSheetId="3">#REF!</definedName>
    <definedName name="________PJ50" localSheetId="8">#REF!</definedName>
    <definedName name="________PJ50" localSheetId="4">#REF!</definedName>
    <definedName name="________PJ50" localSheetId="6">#REF!</definedName>
    <definedName name="________PJ50">#REF!</definedName>
    <definedName name="________r" hidden="1">{"TAB1",#N/A,TRUE,"GENERAL";"TAB2",#N/A,TRUE,"GENERAL";"TAB3",#N/A,TRUE,"GENERAL";"TAB4",#N/A,TRUE,"GENERAL";"TAB5",#N/A,TRUE,"GENERAL"}</definedName>
    <definedName name="________r4r" hidden="1">{"via1",#N/A,TRUE,"general";"via2",#N/A,TRUE,"general";"via3",#N/A,TRUE,"general"}</definedName>
    <definedName name="________SBC1">[1]INV!$A$12:$D$15</definedName>
    <definedName name="________SBC3">[1]INV!$F$12:$I$15</definedName>
    <definedName name="________SBC5">[1]INV!$K$12:$N$15</definedName>
    <definedName name="________v2" localSheetId="2" hidden="1">{"via1",#N/A,TRUE,"general";"via2",#N/A,TRUE,"general";"via3",#N/A,TRUE,"general"}</definedName>
    <definedName name="________v2" hidden="1">{"via1",#N/A,TRUE,"general";"via2",#N/A,TRUE,"general";"via3",#N/A,TRUE,"general"}</definedName>
    <definedName name="________v4" localSheetId="2" hidden="1">{"TAB1",#N/A,TRUE,"GENERAL";"TAB2",#N/A,TRUE,"GENERAL";"TAB3",#N/A,TRUE,"GENERAL";"TAB4",#N/A,TRUE,"GENERAL";"TAB5",#N/A,TRUE,"GENERAL"}</definedName>
    <definedName name="________v4" hidden="1">{"TAB1",#N/A,TRUE,"GENERAL";"TAB2",#N/A,TRUE,"GENERAL";"TAB3",#N/A,TRUE,"GENERAL";"TAB4",#N/A,TRUE,"GENERAL";"TAB5",#N/A,TRUE,"GENERAL"}</definedName>
    <definedName name="________v5" localSheetId="2" hidden="1">{"TAB1",#N/A,TRUE,"GENERAL";"TAB2",#N/A,TRUE,"GENERAL";"TAB3",#N/A,TRUE,"GENERAL";"TAB4",#N/A,TRUE,"GENERAL";"TAB5",#N/A,TRUE,"GENERAL"}</definedName>
    <definedName name="________v5" hidden="1">{"TAB1",#N/A,TRUE,"GENERAL";"TAB2",#N/A,TRUE,"GENERAL";"TAB3",#N/A,TRUE,"GENERAL";"TAB4",#N/A,TRUE,"GENERAL";"TAB5",#N/A,TRUE,"GENERAL"}</definedName>
    <definedName name="________v6" localSheetId="2" hidden="1">{"TAB1",#N/A,TRUE,"GENERAL";"TAB2",#N/A,TRUE,"GENERAL";"TAB3",#N/A,TRUE,"GENERAL";"TAB4",#N/A,TRUE,"GENERAL";"TAB5",#N/A,TRUE,"GENERAL"}</definedName>
    <definedName name="________v6" hidden="1">{"TAB1",#N/A,TRUE,"GENERAL";"TAB2",#N/A,TRUE,"GENERAL";"TAB3",#N/A,TRUE,"GENERAL";"TAB4",#N/A,TRUE,"GENERAL";"TAB5",#N/A,TRUE,"GENERAL"}</definedName>
    <definedName name="________v7" localSheetId="2" hidden="1">{"via1",#N/A,TRUE,"general";"via2",#N/A,TRUE,"general";"via3",#N/A,TRUE,"general"}</definedName>
    <definedName name="________v7" hidden="1">{"via1",#N/A,TRUE,"general";"via2",#N/A,TRUE,"general";"via3",#N/A,TRUE,"general"}</definedName>
    <definedName name="________v8" localSheetId="2" hidden="1">{"TAB1",#N/A,TRUE,"GENERAL";"TAB2",#N/A,TRUE,"GENERAL";"TAB3",#N/A,TRUE,"GENERAL";"TAB4",#N/A,TRUE,"GENERAL";"TAB5",#N/A,TRUE,"GENERAL"}</definedName>
    <definedName name="________v8" hidden="1">{"TAB1",#N/A,TRUE,"GENERAL";"TAB2",#N/A,TRUE,"GENERAL";"TAB3",#N/A,TRUE,"GENERAL";"TAB4",#N/A,TRUE,"GENERAL";"TAB5",#N/A,TRUE,"GENERAL"}</definedName>
    <definedName name="________x1" localSheetId="2" hidden="1">{"TAB1",#N/A,TRUE,"GENERAL";"TAB2",#N/A,TRUE,"GENERAL";"TAB3",#N/A,TRUE,"GENERAL";"TAB4",#N/A,TRUE,"GENERAL";"TAB5",#N/A,TRUE,"GENERAL"}</definedName>
    <definedName name="________x1" hidden="1">{"TAB1",#N/A,TRUE,"GENERAL";"TAB2",#N/A,TRUE,"GENERAL";"TAB3",#N/A,TRUE,"GENERAL";"TAB4",#N/A,TRUE,"GENERAL";"TAB5",#N/A,TRUE,"GENERAL"}</definedName>
    <definedName name="________x2" localSheetId="2" hidden="1">{"via1",#N/A,TRUE,"general";"via2",#N/A,TRUE,"general";"via3",#N/A,TRUE,"general"}</definedName>
    <definedName name="________x2" hidden="1">{"via1",#N/A,TRUE,"general";"via2",#N/A,TRUE,"general";"via3",#N/A,TRUE,"general"}</definedName>
    <definedName name="________x3" localSheetId="2" hidden="1">{"via1",#N/A,TRUE,"general";"via2",#N/A,TRUE,"general";"via3",#N/A,TRUE,"general"}</definedName>
    <definedName name="________x3" hidden="1">{"via1",#N/A,TRUE,"general";"via2",#N/A,TRUE,"general";"via3",#N/A,TRUE,"general"}</definedName>
    <definedName name="________x4" localSheetId="2" hidden="1">{"via1",#N/A,TRUE,"general";"via2",#N/A,TRUE,"general";"via3",#N/A,TRUE,"general"}</definedName>
    <definedName name="________x4" hidden="1">{"via1",#N/A,TRUE,"general";"via2",#N/A,TRUE,"general";"via3",#N/A,TRUE,"general"}</definedName>
    <definedName name="________x5" localSheetId="2" hidden="1">{"TAB1",#N/A,TRUE,"GENERAL";"TAB2",#N/A,TRUE,"GENERAL";"TAB3",#N/A,TRUE,"GENERAL";"TAB4",#N/A,TRUE,"GENERAL";"TAB5",#N/A,TRUE,"GENERAL"}</definedName>
    <definedName name="________x5" hidden="1">{"TAB1",#N/A,TRUE,"GENERAL";"TAB2",#N/A,TRUE,"GENERAL";"TAB3",#N/A,TRUE,"GENERAL";"TAB4",#N/A,TRUE,"GENERAL";"TAB5",#N/A,TRUE,"GENERAL"}</definedName>
    <definedName name="________x6" localSheetId="2" hidden="1">{"TAB1",#N/A,TRUE,"GENERAL";"TAB2",#N/A,TRUE,"GENERAL";"TAB3",#N/A,TRUE,"GENERAL";"TAB4",#N/A,TRUE,"GENERAL";"TAB5",#N/A,TRUE,"GENERAL"}</definedName>
    <definedName name="________x6" hidden="1">{"TAB1",#N/A,TRUE,"GENERAL";"TAB2",#N/A,TRUE,"GENERAL";"TAB3",#N/A,TRUE,"GENERAL";"TAB4",#N/A,TRUE,"GENERAL";"TAB5",#N/A,TRUE,"GENERAL"}</definedName>
    <definedName name="________x7" localSheetId="2" hidden="1">{"TAB1",#N/A,TRUE,"GENERAL";"TAB2",#N/A,TRUE,"GENERAL";"TAB3",#N/A,TRUE,"GENERAL";"TAB4",#N/A,TRUE,"GENERAL";"TAB5",#N/A,TRUE,"GENERAL"}</definedName>
    <definedName name="________x7" hidden="1">{"TAB1",#N/A,TRUE,"GENERAL";"TAB2",#N/A,TRUE,"GENERAL";"TAB3",#N/A,TRUE,"GENERAL";"TAB4",#N/A,TRUE,"GENERAL";"TAB5",#N/A,TRUE,"GENERAL"}</definedName>
    <definedName name="________y2" localSheetId="2" hidden="1">{"TAB1",#N/A,TRUE,"GENERAL";"TAB2",#N/A,TRUE,"GENERAL";"TAB3",#N/A,TRUE,"GENERAL";"TAB4",#N/A,TRUE,"GENERAL";"TAB5",#N/A,TRUE,"GENERAL"}</definedName>
    <definedName name="________y2" hidden="1">{"TAB1",#N/A,TRUE,"GENERAL";"TAB2",#N/A,TRUE,"GENERAL";"TAB3",#N/A,TRUE,"GENERAL";"TAB4",#N/A,TRUE,"GENERAL";"TAB5",#N/A,TRUE,"GENERAL"}</definedName>
    <definedName name="________y3" localSheetId="2" hidden="1">{"via1",#N/A,TRUE,"general";"via2",#N/A,TRUE,"general";"via3",#N/A,TRUE,"general"}</definedName>
    <definedName name="________y3" hidden="1">{"via1",#N/A,TRUE,"general";"via2",#N/A,TRUE,"general";"via3",#N/A,TRUE,"general"}</definedName>
    <definedName name="________y4" localSheetId="2" hidden="1">{"via1",#N/A,TRUE,"general";"via2",#N/A,TRUE,"general";"via3",#N/A,TRUE,"general"}</definedName>
    <definedName name="________y4" hidden="1">{"via1",#N/A,TRUE,"general";"via2",#N/A,TRUE,"general";"via3",#N/A,TRUE,"general"}</definedName>
    <definedName name="________y5" localSheetId="2" hidden="1">{"TAB1",#N/A,TRUE,"GENERAL";"TAB2",#N/A,TRUE,"GENERAL";"TAB3",#N/A,TRUE,"GENERAL";"TAB4",#N/A,TRUE,"GENERAL";"TAB5",#N/A,TRUE,"GENERAL"}</definedName>
    <definedName name="________y5" hidden="1">{"TAB1",#N/A,TRUE,"GENERAL";"TAB2",#N/A,TRUE,"GENERAL";"TAB3",#N/A,TRUE,"GENERAL";"TAB4",#N/A,TRUE,"GENERAL";"TAB5",#N/A,TRUE,"GENERAL"}</definedName>
    <definedName name="________y6" localSheetId="2" hidden="1">{"via1",#N/A,TRUE,"general";"via2",#N/A,TRUE,"general";"via3",#N/A,TRUE,"general"}</definedName>
    <definedName name="________y6" hidden="1">{"via1",#N/A,TRUE,"general";"via2",#N/A,TRUE,"general";"via3",#N/A,TRUE,"general"}</definedName>
    <definedName name="________y7" localSheetId="2" hidden="1">{"via1",#N/A,TRUE,"general";"via2",#N/A,TRUE,"general";"via3",#N/A,TRUE,"general"}</definedName>
    <definedName name="________y7" hidden="1">{"via1",#N/A,TRUE,"general";"via2",#N/A,TRUE,"general";"via3",#N/A,TRUE,"general"}</definedName>
    <definedName name="________z1" localSheetId="2" hidden="1">{"TAB1",#N/A,TRUE,"GENERAL";"TAB2",#N/A,TRUE,"GENERAL";"TAB3",#N/A,TRUE,"GENERAL";"TAB4",#N/A,TRUE,"GENERAL";"TAB5",#N/A,TRUE,"GENERAL"}</definedName>
    <definedName name="________z1" hidden="1">{"TAB1",#N/A,TRUE,"GENERAL";"TAB2",#N/A,TRUE,"GENERAL";"TAB3",#N/A,TRUE,"GENERAL";"TAB4",#N/A,TRUE,"GENERAL";"TAB5",#N/A,TRUE,"GENERAL"}</definedName>
    <definedName name="________z2" localSheetId="2" hidden="1">{"via1",#N/A,TRUE,"general";"via2",#N/A,TRUE,"general";"via3",#N/A,TRUE,"general"}</definedName>
    <definedName name="________z2" hidden="1">{"via1",#N/A,TRUE,"general";"via2",#N/A,TRUE,"general";"via3",#N/A,TRUE,"general"}</definedName>
    <definedName name="________z4" localSheetId="2" hidden="1">{"TAB1",#N/A,TRUE,"GENERAL";"TAB2",#N/A,TRUE,"GENERAL";"TAB3",#N/A,TRUE,"GENERAL";"TAB4",#N/A,TRUE,"GENERAL";"TAB5",#N/A,TRUE,"GENERAL"}</definedName>
    <definedName name="________z4" hidden="1">{"TAB1",#N/A,TRUE,"GENERAL";"TAB2",#N/A,TRUE,"GENERAL";"TAB3",#N/A,TRUE,"GENERAL";"TAB4",#N/A,TRUE,"GENERAL";"TAB5",#N/A,TRUE,"GENERAL"}</definedName>
    <definedName name="________z5" localSheetId="2" hidden="1">{"via1",#N/A,TRUE,"general";"via2",#N/A,TRUE,"general";"via3",#N/A,TRUE,"general"}</definedName>
    <definedName name="________z5" hidden="1">{"via1",#N/A,TRUE,"general";"via2",#N/A,TRUE,"general";"via3",#N/A,TRUE,"general"}</definedName>
    <definedName name="________z6" localSheetId="2" hidden="1">{"TAB1",#N/A,TRUE,"GENERAL";"TAB2",#N/A,TRUE,"GENERAL";"TAB3",#N/A,TRUE,"GENERAL";"TAB4",#N/A,TRUE,"GENERAL";"TAB5",#N/A,TRUE,"GENERAL"}</definedName>
    <definedName name="________z6" hidden="1">{"TAB1",#N/A,TRUE,"GENERAL";"TAB2",#N/A,TRUE,"GENERAL";"TAB3",#N/A,TRUE,"GENERAL";"TAB4",#N/A,TRUE,"GENERAL";"TAB5",#N/A,TRUE,"GENERAL"}</definedName>
    <definedName name="_______a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2" hidden="1">{"via1",#N/A,TRUE,"general";"via2",#N/A,TRUE,"general";"via3",#N/A,TRUE,"general"}</definedName>
    <definedName name="_______a4" hidden="1">{"via1",#N/A,TRUE,"general";"via2",#N/A,TRUE,"general";"via3",#N/A,TRUE,"general"}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2" hidden="1">{"via1",#N/A,TRUE,"general";"via2",#N/A,TRUE,"general";"via3",#N/A,TRUE,"general"}</definedName>
    <definedName name="_______b7"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2" hidden="1">{"via1",#N/A,TRUE,"general";"via2",#N/A,TRUE,"general";"via3",#N/A,TRUE,"general"}</definedName>
    <definedName name="_______g3"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2" hidden="1">{"via1",#N/A,TRUE,"general";"via2",#N/A,TRUE,"general";"via3",#N/A,TRUE,"general"}</definedName>
    <definedName name="_______gtr4"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2" hidden="1">{"via1",#N/A,TRUE,"general";"via2",#N/A,TRUE,"general";"via3",#N/A,TRUE,"general"}</definedName>
    <definedName name="_______h6" hidden="1">{"via1",#N/A,TRUE,"general";"via2",#N/A,TRUE,"general";"via3",#N/A,TRUE,"general"}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2" hidden="1">{"via1",#N/A,TRUE,"general";"via2",#N/A,TRUE,"general";"via3",#N/A,TRUE,"general"}</definedName>
    <definedName name="_______h8"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2" hidden="1">{"via1",#N/A,TRUE,"general";"via2",#N/A,TRUE,"general";"via3",#N/A,TRUE,"general"}</definedName>
    <definedName name="_______i7" hidden="1">{"via1",#N/A,TRUE,"general";"via2",#N/A,TRUE,"general";"via3",#N/A,TRUE,"general"}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2" hidden="1">{"via1",#N/A,TRUE,"general";"via2",#N/A,TRUE,"general";"via3",#N/A,TRUE,"general"}</definedName>
    <definedName name="_______i8" hidden="1">{"via1",#N/A,TRUE,"general";"via2",#N/A,TRUE,"general";"via3",#N/A,TRUE,"general"}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2" hidden="1">{"via1",#N/A,TRUE,"general";"via2",#N/A,TRUE,"general";"via3",#N/A,TRUE,"general"}</definedName>
    <definedName name="_______k4"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2" hidden="1">{"via1",#N/A,TRUE,"general";"via2",#N/A,TRUE,"general";"via3",#N/A,TRUE,"general"}</definedName>
    <definedName name="_______k7"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2" hidden="1">{"via1",#N/A,TRUE,"general";"via2",#N/A,TRUE,"general";"via3",#N/A,TRUE,"general"}</definedName>
    <definedName name="_______m3" hidden="1">{"via1",#N/A,TRUE,"general";"via2",#N/A,TRUE,"general";"via3",#N/A,TRUE,"general"}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2" hidden="1">{"via1",#N/A,TRUE,"general";"via2",#N/A,TRUE,"general";"via3",#N/A,TRUE,"general"}</definedName>
    <definedName name="_______m5" hidden="1">{"via1",#N/A,TRUE,"general";"via2",#N/A,TRUE,"general";"via3",#N/A,TRUE,"general"}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2" hidden="1">{"via1",#N/A,TRUE,"general";"via2",#N/A,TRUE,"general";"via3",#N/A,TRUE,"general"}</definedName>
    <definedName name="_______m8"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MA2">#REF!</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2" hidden="1">{"via1",#N/A,TRUE,"general";"via2",#N/A,TRUE,"general";"via3",#N/A,TRUE,"general"}</definedName>
    <definedName name="_______n4" hidden="1">{"via1",#N/A,TRUE,"general";"via2",#N/A,TRUE,"general";"via3",#N/A,TRUE,"general"}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2" hidden="1">{"via1",#N/A,TRUE,"general";"via2",#N/A,TRUE,"general";"via3",#N/A,TRUE,"general"}</definedName>
    <definedName name="_______nyn7"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2" hidden="1">{"via1",#N/A,TRUE,"general";"via2",#N/A,TRUE,"general";"via3",#N/A,TRUE,"general"}</definedName>
    <definedName name="_______o8" hidden="1">{"via1",#N/A,TRUE,"general";"via2",#N/A,TRUE,"general";"via3",#N/A,TRUE,"general"}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2" hidden="1">{"via1",#N/A,TRUE,"general";"via2",#N/A,TRUE,"general";"via3",#N/A,TRUE,"general"}</definedName>
    <definedName name="_______p6"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PJ50" localSheetId="2">#REF!</definedName>
    <definedName name="_______PJ50" localSheetId="9">#REF!</definedName>
    <definedName name="_______PJ50" localSheetId="5">#REF!</definedName>
    <definedName name="_______PJ50" localSheetId="7">#REF!</definedName>
    <definedName name="_______PJ50" localSheetId="3">#REF!</definedName>
    <definedName name="_______PJ50" localSheetId="8">#REF!</definedName>
    <definedName name="_______PJ50" localSheetId="4">#REF!</definedName>
    <definedName name="_______PJ50" localSheetId="6">#REF!</definedName>
    <definedName name="_______PJ50">#REF!</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2" hidden="1">{"via1",#N/A,TRUE,"general";"via2",#N/A,TRUE,"general";"via3",#N/A,TRUE,"general"}</definedName>
    <definedName name="_______r4r"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2" hidden="1">{"via1",#N/A,TRUE,"general";"via2",#N/A,TRUE,"general";"via3",#N/A,TRUE,"general"}</definedName>
    <definedName name="_______s4"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2" hidden="1">{"via1",#N/A,TRUE,"general";"via2",#N/A,TRUE,"general";"via3",#N/A,TRUE,"general"}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2" hidden="1">{"via1",#N/A,TRUE,"general";"via2",#N/A,TRUE,"general";"via3",#N/A,TRUE,"general"}</definedName>
    <definedName name="_______t4" hidden="1">{"via1",#N/A,TRUE,"general";"via2",#N/A,TRUE,"general";"via3",#N/A,TRUE,"general"}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2" hidden="1">{"via1",#N/A,TRUE,"general";"via2",#N/A,TRUE,"general";"via3",#N/A,TRUE,"general"}</definedName>
    <definedName name="_______t6" hidden="1">{"via1",#N/A,TRUE,"general";"via2",#N/A,TRUE,"general";"via3",#N/A,TRUE,"general"}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2" hidden="1">{"via1",#N/A,TRUE,"general";"via2",#N/A,TRUE,"general";"via3",#N/A,TRUE,"general"}</definedName>
    <definedName name="_______t7" hidden="1">{"via1",#N/A,TRUE,"general";"via2",#N/A,TRUE,"general";"via3",#N/A,TRUE,"general"}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2" hidden="1">{"via1",#N/A,TRUE,"general";"via2",#N/A,TRUE,"general";"via3",#N/A,TRUE,"general"}</definedName>
    <definedName name="_______t88" hidden="1">{"via1",#N/A,TRUE,"general";"via2",#N/A,TRUE,"general";"via3",#N/A,TRUE,"general"}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2" hidden="1">{"via1",#N/A,TRUE,"general";"via2",#N/A,TRUE,"general";"via3",#N/A,TRUE,"general"}</definedName>
    <definedName name="_______t99" hidden="1">{"via1",#N/A,TRUE,"general";"via2",#N/A,TRUE,"general";"via3",#N/A,TRUE,"general"}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2" hidden="1">{"via1",#N/A,TRUE,"general";"via2",#N/A,TRUE,"general";"via3",#N/A,TRUE,"general"}</definedName>
    <definedName name="_______u7" hidden="1">{"via1",#N/A,TRUE,"general";"via2",#N/A,TRUE,"general";"via3",#N/A,TRUE,"general"}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2" hidden="1">{"via1",#N/A,TRUE,"general";"via2",#N/A,TRUE,"general";"via3",#N/A,TRUE,"general"}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localSheetId="2" hidden="1">{"via1",#N/A,TRUE,"general";"via2",#N/A,TRUE,"general";"via3",#N/A,TRUE,"general"}</definedName>
    <definedName name="_______x8" hidden="1">{"via1",#N/A,TRUE,"general";"via2",#N/A,TRUE,"general";"via3",#N/A,TRUE,"general"}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2">#REF!</definedName>
    <definedName name="______PJ50" localSheetId="9">#REF!</definedName>
    <definedName name="______PJ50" localSheetId="5">#REF!</definedName>
    <definedName name="______PJ50" localSheetId="7">#REF!</definedName>
    <definedName name="______PJ50" localSheetId="3">#REF!</definedName>
    <definedName name="______PJ50" localSheetId="8">#REF!</definedName>
    <definedName name="______PJ50" localSheetId="4">#REF!</definedName>
    <definedName name="______PJ50" localSheetId="6">#REF!</definedName>
    <definedName name="______PJ50">#REF!</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localSheetId="2" hidden="1">{"via1",#N/A,TRUE,"general";"via2",#N/A,TRUE,"general";"via3",#N/A,TRUE,"general"}</definedName>
    <definedName name="______v2" hidden="1">{"via1",#N/A,TRUE,"general";"via2",#N/A,TRUE,"general";"via3",#N/A,TRUE,"general"}</definedName>
    <definedName name="______v3"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2" hidden="1">{"via1",#N/A,TRUE,"general";"via2",#N/A,TRUE,"general";"via3",#N/A,TRUE,"general"}</definedName>
    <definedName name="______v7" hidden="1">{"via1",#N/A,TRUE,"general";"via2",#N/A,TRUE,"general";"via3",#N/A,TRUE,"general"}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2" hidden="1">{"via1",#N/A,TRUE,"general";"via2",#N/A,TRUE,"general";"via3",#N/A,TRUE,"general"}</definedName>
    <definedName name="______x2"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2" hidden="1">{"via1",#N/A,TRUE,"general";"via2",#N/A,TRUE,"general";"via3",#N/A,TRUE,"general"}</definedName>
    <definedName name="______y3"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2" hidden="1">{"via1",#N/A,TRUE,"general";"via2",#N/A,TRUE,"general";"via3",#N/A,TRUE,"general"}</definedName>
    <definedName name="______y6"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2" hidden="1">{"via1",#N/A,TRUE,"general";"via2",#N/A,TRUE,"general";"via3",#N/A,TRUE,"general"}</definedName>
    <definedName name="______z2"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2" hidden="1">{"via1",#N/A,TRUE,"general";"via2",#N/A,TRUE,"general";"via3",#N/A,TRUE,"general"}</definedName>
    <definedName name="______z5" hidden="1">{"via1",#N/A,TRUE,"general";"via2",#N/A,TRUE,"general";"via3",#N/A,TRUE,"general"}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2" hidden="1">{"via1",#N/A,TRUE,"general";"via2",#N/A,TRUE,"general";"via3",#N/A,TRUE,"general"}</definedName>
    <definedName name="_____a4" hidden="1">{"via1",#N/A,TRUE,"general";"via2",#N/A,TRUE,"general";"via3",#N/A,TRUE,"general"}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AFC1">[1]INV!$A$25:$D$28</definedName>
    <definedName name="_____AFC3">[1]INV!$F$25:$I$28</definedName>
    <definedName name="_____AFC5">[1]INV!$K$25:$N$28</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2" hidden="1">{"via1",#N/A,TRUE,"general";"via2",#N/A,TRUE,"general";"via3",#N/A,TRUE,"general"}</definedName>
    <definedName name="_____b7"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2" hidden="1">{"via1",#N/A,TRUE,"general";"via2",#N/A,TRUE,"general";"via3",#N/A,TRUE,"general"}</definedName>
    <definedName name="_____g3"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2" hidden="1">{"via1",#N/A,TRUE,"general";"via2",#N/A,TRUE,"general";"via3",#N/A,TRUE,"general"}</definedName>
    <definedName name="_____gtr4"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2" hidden="1">{"via1",#N/A,TRUE,"general";"via2",#N/A,TRUE,"general";"via3",#N/A,TRUE,"general"}</definedName>
    <definedName name="_____h6" hidden="1">{"via1",#N/A,TRUE,"general";"via2",#N/A,TRUE,"general";"via3",#N/A,TRUE,"general"}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2" hidden="1">{"via1",#N/A,TRUE,"general";"via2",#N/A,TRUE,"general";"via3",#N/A,TRUE,"general"}</definedName>
    <definedName name="_____h8"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2" hidden="1">{"via1",#N/A,TRUE,"general";"via2",#N/A,TRUE,"general";"via3",#N/A,TRUE,"general"}</definedName>
    <definedName name="_____i7" hidden="1">{"via1",#N/A,TRUE,"general";"via2",#N/A,TRUE,"general";"via3",#N/A,TRUE,"general"}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2" hidden="1">{"via1",#N/A,TRUE,"general";"via2",#N/A,TRUE,"general";"via3",#N/A,TRUE,"general"}</definedName>
    <definedName name="_____i8" hidden="1">{"via1",#N/A,TRUE,"general";"via2",#N/A,TRUE,"general";"via3",#N/A,TRUE,"general"}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2" hidden="1">{"via1",#N/A,TRUE,"general";"via2",#N/A,TRUE,"general";"via3",#N/A,TRUE,"general"}</definedName>
    <definedName name="_____k4"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2" hidden="1">{"via1",#N/A,TRUE,"general";"via2",#N/A,TRUE,"general";"via3",#N/A,TRUE,"general"}</definedName>
    <definedName name="_____k7"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2" hidden="1">{"via1",#N/A,TRUE,"general";"via2",#N/A,TRUE,"general";"via3",#N/A,TRUE,"general"}</definedName>
    <definedName name="_____m3" hidden="1">{"via1",#N/A,TRUE,"general";"via2",#N/A,TRUE,"general";"via3",#N/A,TRUE,"general"}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2" hidden="1">{"via1",#N/A,TRUE,"general";"via2",#N/A,TRUE,"general";"via3",#N/A,TRUE,"general"}</definedName>
    <definedName name="_____m5" hidden="1">{"via1",#N/A,TRUE,"general";"via2",#N/A,TRUE,"general";"via3",#N/A,TRUE,"general"}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2" hidden="1">{"via1",#N/A,TRUE,"general";"via2",#N/A,TRUE,"general";"via3",#N/A,TRUE,"general"}</definedName>
    <definedName name="_____m8"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MA2">#REF!</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2" hidden="1">{"via1",#N/A,TRUE,"general";"via2",#N/A,TRUE,"general";"via3",#N/A,TRUE,"general"}</definedName>
    <definedName name="_____n4" hidden="1">{"via1",#N/A,TRUE,"general";"via2",#N/A,TRUE,"general";"via3",#N/A,TRUE,"general"}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2" hidden="1">{"via1",#N/A,TRUE,"general";"via2",#N/A,TRUE,"general";"via3",#N/A,TRUE,"general"}</definedName>
    <definedName name="_____nyn7"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2" hidden="1">{"via1",#N/A,TRUE,"general";"via2",#N/A,TRUE,"general";"via3",#N/A,TRUE,"general"}</definedName>
    <definedName name="_____o8" hidden="1">{"via1",#N/A,TRUE,"general";"via2",#N/A,TRUE,"general";"via3",#N/A,TRUE,"general"}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p6" localSheetId="2" hidden="1">{"via1",#N/A,TRUE,"general";"via2",#N/A,TRUE,"general";"via3",#N/A,TRUE,"general"}</definedName>
    <definedName name="_____p6"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PJ50" localSheetId="2">#REF!</definedName>
    <definedName name="_____PJ50" localSheetId="9">#REF!</definedName>
    <definedName name="_____PJ50" localSheetId="5">#REF!</definedName>
    <definedName name="_____PJ50" localSheetId="7">#REF!</definedName>
    <definedName name="_____PJ50" localSheetId="3">#REF!</definedName>
    <definedName name="_____PJ50" localSheetId="8">#REF!</definedName>
    <definedName name="_____PJ50" localSheetId="4">#REF!</definedName>
    <definedName name="_____PJ50" localSheetId="6">#REF!</definedName>
    <definedName name="_____PJ50">#REF!</definedName>
    <definedName name="_____pj51">#REF!</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2" hidden="1">{"via1",#N/A,TRUE,"general";"via2",#N/A,TRUE,"general";"via3",#N/A,TRUE,"general"}</definedName>
    <definedName name="_____r4r"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2" hidden="1">{"via1",#N/A,TRUE,"general";"via2",#N/A,TRUE,"general";"via3",#N/A,TRUE,"general"}</definedName>
    <definedName name="_____s4"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2" hidden="1">{"via1",#N/A,TRUE,"general";"via2",#N/A,TRUE,"general";"via3",#N/A,TRUE,"general"}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2" hidden="1">{"via1",#N/A,TRUE,"general";"via2",#N/A,TRUE,"general";"via3",#N/A,TRUE,"general"}</definedName>
    <definedName name="_____t4" hidden="1">{"via1",#N/A,TRUE,"general";"via2",#N/A,TRUE,"general";"via3",#N/A,TRUE,"general"}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2" hidden="1">{"via1",#N/A,TRUE,"general";"via2",#N/A,TRUE,"general";"via3",#N/A,TRUE,"general"}</definedName>
    <definedName name="_____t6" hidden="1">{"via1",#N/A,TRUE,"general";"via2",#N/A,TRUE,"general";"via3",#N/A,TRUE,"general"}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2" hidden="1">{"via1",#N/A,TRUE,"general";"via2",#N/A,TRUE,"general";"via3",#N/A,TRUE,"general"}</definedName>
    <definedName name="_____t7" hidden="1">{"via1",#N/A,TRUE,"general";"via2",#N/A,TRUE,"general";"via3",#N/A,TRUE,"general"}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2" hidden="1">{"via1",#N/A,TRUE,"general";"via2",#N/A,TRUE,"general";"via3",#N/A,TRUE,"general"}</definedName>
    <definedName name="_____t88" hidden="1">{"via1",#N/A,TRUE,"general";"via2",#N/A,TRUE,"general";"via3",#N/A,TRUE,"general"}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2" hidden="1">{"via1",#N/A,TRUE,"general";"via2",#N/A,TRUE,"general";"via3",#N/A,TRUE,"general"}</definedName>
    <definedName name="_____t99" hidden="1">{"via1",#N/A,TRUE,"general";"via2",#N/A,TRUE,"general";"via3",#N/A,TRUE,"general"}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2" hidden="1">{"via1",#N/A,TRUE,"general";"via2",#N/A,TRUE,"general";"via3",#N/A,TRUE,"general"}</definedName>
    <definedName name="_____u7" hidden="1">{"via1",#N/A,TRUE,"general";"via2",#N/A,TRUE,"general";"via3",#N/A,TRUE,"general"}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2" hidden="1">{"via1",#N/A,TRUE,"general";"via2",#N/A,TRUE,"general";"via3",#N/A,TRUE,"general"}</definedName>
    <definedName name="_____v2" hidden="1">{"via1",#N/A,TRUE,"general";"via2",#N/A,TRUE,"general";"via3",#N/A,TRUE,"general"}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2" hidden="1">{"via1",#N/A,TRUE,"general";"via2",#N/A,TRUE,"general";"via3",#N/A,TRUE,"general"}</definedName>
    <definedName name="_____v7" hidden="1">{"via1",#N/A,TRUE,"general";"via2",#N/A,TRUE,"general";"via3",#N/A,TRUE,"general"}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2" hidden="1">{"via1",#N/A,TRUE,"general";"via2",#N/A,TRUE,"general";"via3",#N/A,TRUE,"general"}</definedName>
    <definedName name="_____vfv4" hidden="1">{"via1",#N/A,TRUE,"general";"via2",#N/A,TRUE,"general";"via3",#N/A,TRUE,"general"}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2" hidden="1">{"via1",#N/A,TRUE,"general";"via2",#N/A,TRUE,"general";"via3",#N/A,TRUE,"general"}</definedName>
    <definedName name="_____x2"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2" hidden="1">{"via1",#N/A,TRUE,"general";"via2",#N/A,TRUE,"general";"via3",#N/A,TRUE,"general"}</definedName>
    <definedName name="_____x8" hidden="1">{"via1",#N/A,TRUE,"general";"via2",#N/A,TRUE,"general";"via3",#N/A,TRUE,"general"}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xlfn.BAHTTEXT" hidden="1">#NAME?</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2" hidden="1">{"via1",#N/A,TRUE,"general";"via2",#N/A,TRUE,"general";"via3",#N/A,TRUE,"general"}</definedName>
    <definedName name="_____y3"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2" hidden="1">{"via1",#N/A,TRUE,"general";"via2",#N/A,TRUE,"general";"via3",#N/A,TRUE,"general"}</definedName>
    <definedName name="_____y6"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2" hidden="1">{"via1",#N/A,TRUE,"general";"via2",#N/A,TRUE,"general";"via3",#N/A,TRUE,"general"}</definedName>
    <definedName name="_____z2"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2" hidden="1">{"via1",#N/A,TRUE,"general";"via2",#N/A,TRUE,"general";"via3",#N/A,TRUE,"general"}</definedName>
    <definedName name="_____z5" hidden="1">{"via1",#N/A,TRUE,"general";"via2",#N/A,TRUE,"general";"via3",#N/A,TRUE,"general"}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2" hidden="1">{"via1",#N/A,TRUE,"general";"via2",#N/A,TRUE,"general";"via3",#N/A,TRUE,"general"}</definedName>
    <definedName name="____a4" hidden="1">{"via1",#N/A,TRUE,"general";"via2",#N/A,TRUE,"general";"via3",#N/A,TRUE,"general"}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AFC1">[1]INV!$A$25:$D$28</definedName>
    <definedName name="____AFC3">[1]INV!$F$25:$I$28</definedName>
    <definedName name="____AFC5">[1]INV!$K$25:$N$28</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2" hidden="1">{"via1",#N/A,TRUE,"general";"via2",#N/A,TRUE,"general";"via3",#N/A,TRUE,"general"}</definedName>
    <definedName name="____b7"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2" hidden="1">{"via1",#N/A,TRUE,"general";"via2",#N/A,TRUE,"general";"via3",#N/A,TRUE,"general"}</definedName>
    <definedName name="____g3"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2" hidden="1">{"via1",#N/A,TRUE,"general";"via2",#N/A,TRUE,"general";"via3",#N/A,TRUE,"general"}</definedName>
    <definedName name="____gtr4"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2" hidden="1">{"via1",#N/A,TRUE,"general";"via2",#N/A,TRUE,"general";"via3",#N/A,TRUE,"general"}</definedName>
    <definedName name="____h6" hidden="1">{"via1",#N/A,TRUE,"general";"via2",#N/A,TRUE,"general";"via3",#N/A,TRUE,"general"}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2" hidden="1">{"via1",#N/A,TRUE,"general";"via2",#N/A,TRUE,"general";"via3",#N/A,TRUE,"general"}</definedName>
    <definedName name="____h8"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2" hidden="1">{"via1",#N/A,TRUE,"general";"via2",#N/A,TRUE,"general";"via3",#N/A,TRUE,"general"}</definedName>
    <definedName name="____i7" hidden="1">{"via1",#N/A,TRUE,"general";"via2",#N/A,TRUE,"general";"via3",#N/A,TRUE,"general"}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2" hidden="1">{"via1",#N/A,TRUE,"general";"via2",#N/A,TRUE,"general";"via3",#N/A,TRUE,"general"}</definedName>
    <definedName name="____i8" hidden="1">{"via1",#N/A,TRUE,"general";"via2",#N/A,TRUE,"general";"via3",#N/A,TRUE,"general"}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2" hidden="1">{"via1",#N/A,TRUE,"general";"via2",#N/A,TRUE,"general";"via3",#N/A,TRUE,"general"}</definedName>
    <definedName name="____k4"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2" hidden="1">{"via1",#N/A,TRUE,"general";"via2",#N/A,TRUE,"general";"via3",#N/A,TRUE,"general"}</definedName>
    <definedName name="____k7"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2" hidden="1">{"via1",#N/A,TRUE,"general";"via2",#N/A,TRUE,"general";"via3",#N/A,TRUE,"general"}</definedName>
    <definedName name="____m3" hidden="1">{"via1",#N/A,TRUE,"general";"via2",#N/A,TRUE,"general";"via3",#N/A,TRUE,"general"}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2" hidden="1">{"via1",#N/A,TRUE,"general";"via2",#N/A,TRUE,"general";"via3",#N/A,TRUE,"general"}</definedName>
    <definedName name="____m5" hidden="1">{"via1",#N/A,TRUE,"general";"via2",#N/A,TRUE,"general";"via3",#N/A,TRUE,"general"}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2" hidden="1">{"via1",#N/A,TRUE,"general";"via2",#N/A,TRUE,"general";"via3",#N/A,TRUE,"general"}</definedName>
    <definedName name="____m8"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MA2">#REF!</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2" hidden="1">{"via1",#N/A,TRUE,"general";"via2",#N/A,TRUE,"general";"via3",#N/A,TRUE,"general"}</definedName>
    <definedName name="____n4" hidden="1">{"via1",#N/A,TRUE,"general";"via2",#N/A,TRUE,"general";"via3",#N/A,TRUE,"general"}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2" hidden="1">{"via1",#N/A,TRUE,"general";"via2",#N/A,TRUE,"general";"via3",#N/A,TRUE,"general"}</definedName>
    <definedName name="____nyn7"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2" hidden="1">{"via1",#N/A,TRUE,"general";"via2",#N/A,TRUE,"general";"via3",#N/A,TRUE,"general"}</definedName>
    <definedName name="____o8" hidden="1">{"via1",#N/A,TRUE,"general";"via2",#N/A,TRUE,"general";"via3",#N/A,TRUE,"general"}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p6" localSheetId="2" hidden="1">{"via1",#N/A,TRUE,"general";"via2",#N/A,TRUE,"general";"via3",#N/A,TRUE,"general"}</definedName>
    <definedName name="____p6"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PJ50" localSheetId="2">#REF!</definedName>
    <definedName name="____PJ50" localSheetId="9">#REF!</definedName>
    <definedName name="____PJ50" localSheetId="5">#REF!</definedName>
    <definedName name="____PJ50" localSheetId="7">#REF!</definedName>
    <definedName name="____PJ50" localSheetId="3">#REF!</definedName>
    <definedName name="____PJ50" localSheetId="8">#REF!</definedName>
    <definedName name="____PJ50" localSheetId="4">#REF!</definedName>
    <definedName name="____PJ50" localSheetId="6">#REF!</definedName>
    <definedName name="____PJ50">#REF!</definedName>
    <definedName name="____pj51">#REF!</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2" hidden="1">{"via1",#N/A,TRUE,"general";"via2",#N/A,TRUE,"general";"via3",#N/A,TRUE,"general"}</definedName>
    <definedName name="____r4r"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2" hidden="1">{"via1",#N/A,TRUE,"general";"via2",#N/A,TRUE,"general";"via3",#N/A,TRUE,"general"}</definedName>
    <definedName name="____s4"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2" hidden="1">{"via1",#N/A,TRUE,"general";"via2",#N/A,TRUE,"general";"via3",#N/A,TRUE,"general"}</definedName>
    <definedName name="____s7" hidden="1">{"via1",#N/A,TRUE,"general";"via2",#N/A,TRUE,"general";"via3",#N/A,TRUE,"general"}</definedName>
    <definedName name="____SBC1">[1]INV!$A$12:$D$15</definedName>
    <definedName name="____SBC3">[1]INV!$F$12:$I$15</definedName>
    <definedName name="____SBC5">[1]INV!$K$12:$N$15</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2" hidden="1">{"via1",#N/A,TRUE,"general";"via2",#N/A,TRUE,"general";"via3",#N/A,TRUE,"general"}</definedName>
    <definedName name="____t4" hidden="1">{"via1",#N/A,TRUE,"general";"via2",#N/A,TRUE,"general";"via3",#N/A,TRUE,"general"}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2" hidden="1">{"via1",#N/A,TRUE,"general";"via2",#N/A,TRUE,"general";"via3",#N/A,TRUE,"general"}</definedName>
    <definedName name="____t6" hidden="1">{"via1",#N/A,TRUE,"general";"via2",#N/A,TRUE,"general";"via3",#N/A,TRUE,"general"}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2" hidden="1">{"via1",#N/A,TRUE,"general";"via2",#N/A,TRUE,"general";"via3",#N/A,TRUE,"general"}</definedName>
    <definedName name="____t7" hidden="1">{"via1",#N/A,TRUE,"general";"via2",#N/A,TRUE,"general";"via3",#N/A,TRUE,"general"}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2" hidden="1">{"via1",#N/A,TRUE,"general";"via2",#N/A,TRUE,"general";"via3",#N/A,TRUE,"general"}</definedName>
    <definedName name="____t88" hidden="1">{"via1",#N/A,TRUE,"general";"via2",#N/A,TRUE,"general";"via3",#N/A,TRUE,"general"}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2" hidden="1">{"via1",#N/A,TRUE,"general";"via2",#N/A,TRUE,"general";"via3",#N/A,TRUE,"general"}</definedName>
    <definedName name="____t99" hidden="1">{"via1",#N/A,TRUE,"general";"via2",#N/A,TRUE,"general";"via3",#N/A,TRUE,"general"}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2" hidden="1">{"via1",#N/A,TRUE,"general";"via2",#N/A,TRUE,"general";"via3",#N/A,TRUE,"general"}</definedName>
    <definedName name="____u7" hidden="1">{"via1",#N/A,TRUE,"general";"via2",#N/A,TRUE,"general";"via3",#N/A,TRUE,"general"}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2" hidden="1">{"via1",#N/A,TRUE,"general";"via2",#N/A,TRUE,"general";"via3",#N/A,TRUE,"general"}</definedName>
    <definedName name="____v2" hidden="1">{"via1",#N/A,TRUE,"general";"via2",#N/A,TRUE,"general";"via3",#N/A,TRUE,"general"}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2" hidden="1">{"via1",#N/A,TRUE,"general";"via2",#N/A,TRUE,"general";"via3",#N/A,TRUE,"general"}</definedName>
    <definedName name="____v7" hidden="1">{"via1",#N/A,TRUE,"general";"via2",#N/A,TRUE,"general";"via3",#N/A,TRUE,"general"}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2" hidden="1">{"via1",#N/A,TRUE,"general";"via2",#N/A,TRUE,"general";"via3",#N/A,TRUE,"general"}</definedName>
    <definedName name="____vfv4" hidden="1">{"via1",#N/A,TRUE,"general";"via2",#N/A,TRUE,"general";"via3",#N/A,TRUE,"general"}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2" hidden="1">{"via1",#N/A,TRUE,"general";"via2",#N/A,TRUE,"general";"via3",#N/A,TRUE,"general"}</definedName>
    <definedName name="____x2"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2" hidden="1">{"via1",#N/A,TRUE,"general";"via2",#N/A,TRUE,"general";"via3",#N/A,TRUE,"general"}</definedName>
    <definedName name="____x8" hidden="1">{"via1",#N/A,TRUE,"general";"via2",#N/A,TRUE,"general";"via3",#N/A,TRUE,"general"}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xlfn.BAHTTEXT" hidden="1">#NAME?</definedName>
    <definedName name="____xz2">#REF!</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2" hidden="1">{"via1",#N/A,TRUE,"general";"via2",#N/A,TRUE,"general";"via3",#N/A,TRUE,"general"}</definedName>
    <definedName name="____y3"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2" hidden="1">{"via1",#N/A,TRUE,"general";"via2",#N/A,TRUE,"general";"via3",#N/A,TRUE,"general"}</definedName>
    <definedName name="____y6"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2" hidden="1">{"via1",#N/A,TRUE,"general";"via2",#N/A,TRUE,"general";"via3",#N/A,TRUE,"general"}</definedName>
    <definedName name="____z2"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2" hidden="1">{"via1",#N/A,TRUE,"general";"via2",#N/A,TRUE,"general";"via3",#N/A,TRUE,"general"}</definedName>
    <definedName name="____z5" hidden="1">{"via1",#N/A,TRUE,"general";"via2",#N/A,TRUE,"general";"via3",#N/A,TRUE,"general"}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1">#N/A</definedName>
    <definedName name="___A17000">#REF!</definedName>
    <definedName name="___A20000">#REF!</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2" hidden="1">{"via1",#N/A,TRUE,"general";"via2",#N/A,TRUE,"general";"via3",#N/A,TRUE,"general"}</definedName>
    <definedName name="___a4" hidden="1">{"via1",#N/A,TRUE,"general";"via2",#N/A,TRUE,"general";"via3",#N/A,TRUE,"general"}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AFC1">[1]INV!$A$25:$D$28</definedName>
    <definedName name="___AFC3">[1]INV!$F$25:$I$28</definedName>
    <definedName name="___AFC5">[1]INV!$K$25:$N$28</definedName>
    <definedName name="___APU221">#REF!</definedName>
    <definedName name="___APU465">[2]!absc</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2" hidden="1">{"via1",#N/A,TRUE,"general";"via2",#N/A,TRUE,"general";"via3",#N/A,TRUE,"general"}</definedName>
    <definedName name="___b7"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2" hidden="1">{"via1",#N/A,TRUE,"general";"via2",#N/A,TRUE,"general";"via3",#N/A,TRUE,"general"}</definedName>
    <definedName name="___g3"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2" hidden="1">{"via1",#N/A,TRUE,"general";"via2",#N/A,TRUE,"general";"via3",#N/A,TRUE,"general"}</definedName>
    <definedName name="___gtr4"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2" hidden="1">{"via1",#N/A,TRUE,"general";"via2",#N/A,TRUE,"general";"via3",#N/A,TRUE,"general"}</definedName>
    <definedName name="___h6" hidden="1">{"via1",#N/A,TRUE,"general";"via2",#N/A,TRUE,"general";"via3",#N/A,TRUE,"general"}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2" hidden="1">{"via1",#N/A,TRUE,"general";"via2",#N/A,TRUE,"general";"via3",#N/A,TRUE,"general"}</definedName>
    <definedName name="___h8"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2" hidden="1">{"via1",#N/A,TRUE,"general";"via2",#N/A,TRUE,"general";"via3",#N/A,TRUE,"general"}</definedName>
    <definedName name="___i7" hidden="1">{"via1",#N/A,TRUE,"general";"via2",#N/A,TRUE,"general";"via3",#N/A,TRUE,"general"}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2" hidden="1">{"via1",#N/A,TRUE,"general";"via2",#N/A,TRUE,"general";"via3",#N/A,TRUE,"general"}</definedName>
    <definedName name="___i8" hidden="1">{"via1",#N/A,TRUE,"general";"via2",#N/A,TRUE,"general";"via3",#N/A,TRUE,"general"}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IPC2002">#REF!</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2" hidden="1">{"via1",#N/A,TRUE,"general";"via2",#N/A,TRUE,"general";"via3",#N/A,TRUE,"general"}</definedName>
    <definedName name="___k4"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2" hidden="1">{"via1",#N/A,TRUE,"general";"via2",#N/A,TRUE,"general";"via3",#N/A,TRUE,"general"}</definedName>
    <definedName name="___k7"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2" hidden="1">{"via1",#N/A,TRUE,"general";"via2",#N/A,TRUE,"general";"via3",#N/A,TRUE,"general"}</definedName>
    <definedName name="___m3" hidden="1">{"via1",#N/A,TRUE,"general";"via2",#N/A,TRUE,"general";"via3",#N/A,TRUE,"general"}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2" hidden="1">{"via1",#N/A,TRUE,"general";"via2",#N/A,TRUE,"general";"via3",#N/A,TRUE,"general"}</definedName>
    <definedName name="___m5" hidden="1">{"via1",#N/A,TRUE,"general";"via2",#N/A,TRUE,"general";"via3",#N/A,TRUE,"general"}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2" hidden="1">{"via1",#N/A,TRUE,"general";"via2",#N/A,TRUE,"general";"via3",#N/A,TRUE,"general"}</definedName>
    <definedName name="___m8"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MA2">#REF!</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2" hidden="1">{"via1",#N/A,TRUE,"general";"via2",#N/A,TRUE,"general";"via3",#N/A,TRUE,"general"}</definedName>
    <definedName name="___n4" hidden="1">{"via1",#N/A,TRUE,"general";"via2",#N/A,TRUE,"general";"via3",#N/A,TRUE,"general"}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2" hidden="1">{"via1",#N/A,TRUE,"general";"via2",#N/A,TRUE,"general";"via3",#N/A,TRUE,"general"}</definedName>
    <definedName name="___nyn7"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2" hidden="1">{"via1",#N/A,TRUE,"general";"via2",#N/A,TRUE,"general";"via3",#N/A,TRUE,"general"}</definedName>
    <definedName name="___o8" hidden="1">{"via1",#N/A,TRUE,"general";"via2",#N/A,TRUE,"general";"via3",#N/A,TRUE,"general"}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p6" localSheetId="2" hidden="1">{"via1",#N/A,TRUE,"general";"via2",#N/A,TRUE,"general";"via3",#N/A,TRUE,"general"}</definedName>
    <definedName name="___p6"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PJ50" localSheetId="2">#REF!</definedName>
    <definedName name="___PJ50" localSheetId="9">#REF!</definedName>
    <definedName name="___PJ50" localSheetId="5">#REF!</definedName>
    <definedName name="___PJ50" localSheetId="7">#REF!</definedName>
    <definedName name="___PJ50" localSheetId="3">#REF!</definedName>
    <definedName name="___PJ50" localSheetId="8">#REF!</definedName>
    <definedName name="___PJ50" localSheetId="4">#REF!</definedName>
    <definedName name="___PJ50" localSheetId="6">#REF!</definedName>
    <definedName name="___PJ50">#REF!</definedName>
    <definedName name="___pj51">#REF!</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2" hidden="1">{"via1",#N/A,TRUE,"general";"via2",#N/A,TRUE,"general";"via3",#N/A,TRUE,"general"}</definedName>
    <definedName name="___r4r" hidden="1">{"via1",#N/A,TRUE,"general";"via2",#N/A,TRUE,"general";"via3",#N/A,TRUE,"general"}</definedName>
    <definedName name="___rc">#REF!</definedName>
    <definedName name="___rtu6" localSheetId="2" hidden="1">{"via1",#N/A,TRUE,"general";"via2",#N/A,TRUE,"general";"via3",#N/A,TRUE,"general"}</definedName>
    <definedName name="___rtu6"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2" hidden="1">{"via1",#N/A,TRUE,"general";"via2",#N/A,TRUE,"general";"via3",#N/A,TRUE,"general"}</definedName>
    <definedName name="___s4"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2" hidden="1">{"via1",#N/A,TRUE,"general";"via2",#N/A,TRUE,"general";"via3",#N/A,TRUE,"general"}</definedName>
    <definedName name="___s7" hidden="1">{"via1",#N/A,TRUE,"general";"via2",#N/A,TRUE,"general";"via3",#N/A,TRUE,"general"}</definedName>
    <definedName name="___SBC1">[1]INV!$A$12:$D$15</definedName>
    <definedName name="___SBC3">[1]INV!$F$12:$I$15</definedName>
    <definedName name="___SBC5">[1]INV!$K$12:$N$15</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2" hidden="1">{"via1",#N/A,TRUE,"general";"via2",#N/A,TRUE,"general";"via3",#N/A,TRUE,"general"}</definedName>
    <definedName name="___t4" hidden="1">{"via1",#N/A,TRUE,"general";"via2",#N/A,TRUE,"general";"via3",#N/A,TRUE,"general"}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2" hidden="1">{"via1",#N/A,TRUE,"general";"via2",#N/A,TRUE,"general";"via3",#N/A,TRUE,"general"}</definedName>
    <definedName name="___t6" hidden="1">{"via1",#N/A,TRUE,"general";"via2",#N/A,TRUE,"general";"via3",#N/A,TRUE,"general"}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2" hidden="1">{"via1",#N/A,TRUE,"general";"via2",#N/A,TRUE,"general";"via3",#N/A,TRUE,"general"}</definedName>
    <definedName name="___t7" hidden="1">{"via1",#N/A,TRUE,"general";"via2",#N/A,TRUE,"general";"via3",#N/A,TRUE,"general"}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2" hidden="1">{"via1",#N/A,TRUE,"general";"via2",#N/A,TRUE,"general";"via3",#N/A,TRUE,"general"}</definedName>
    <definedName name="___t88" hidden="1">{"via1",#N/A,TRUE,"general";"via2",#N/A,TRUE,"general";"via3",#N/A,TRUE,"general"}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2" hidden="1">{"via1",#N/A,TRUE,"general";"via2",#N/A,TRUE,"general";"via3",#N/A,TRUE,"general"}</definedName>
    <definedName name="___t99" hidden="1">{"via1",#N/A,TRUE,"general";"via2",#N/A,TRUE,"general";"via3",#N/A,TRUE,"general"}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2" hidden="1">{"via1",#N/A,TRUE,"general";"via2",#N/A,TRUE,"general";"via3",#N/A,TRUE,"general"}</definedName>
    <definedName name="___u7" hidden="1">{"via1",#N/A,TRUE,"general";"via2",#N/A,TRUE,"general";"via3",#N/A,TRUE,"general"}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#N/A</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4">#N/A</definedName>
    <definedName name="___v5">#N/A</definedName>
    <definedName name="___v6">#N/A</definedName>
    <definedName name="___v7">Scheduled_Payment+Extra_Payment</definedName>
    <definedName name="___v8">#N/A</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2" hidden="1">{"via1",#N/A,TRUE,"general";"via2",#N/A,TRUE,"general";"via3",#N/A,TRUE,"general"}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Scheduled_Payment+Extra_Payment</definedName>
    <definedName name="___X7">#N/A</definedName>
    <definedName name="___x8" localSheetId="2" hidden="1">{"via1",#N/A,TRUE,"general";"via2",#N/A,TRUE,"general";"via3",#N/A,TRUE,"general"}</definedName>
    <definedName name="___x8" hidden="1">{"via1",#N/A,TRUE,"general";"via2",#N/A,TRUE,"general";"via3",#N/A,TRUE,"general"}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xlfn.BAHTTEXT" hidden="1">#NAME?</definedName>
    <definedName name="___xz2">#REF!</definedName>
    <definedName name="___y1">#N/A</definedName>
    <definedName name="___y2">#N/A</definedName>
    <definedName name="___y3">#N/A</definedName>
    <definedName name="___y4">#N/A</definedName>
    <definedName name="___y5">#N/A</definedName>
    <definedName name="___y6">Scheduled_Payment+Extra_Payment</definedName>
    <definedName name="___y7">#N/A</definedName>
    <definedName name="___y8" localSheetId="2" hidden="1">{"via1",#N/A,TRUE,"general";"via2",#N/A,TRUE,"general";"via3",#N/A,TRUE,"general"}</definedName>
    <definedName name="___y8" hidden="1">{"via1",#N/A,TRUE,"general";"via2",#N/A,TRUE,"general";"via3",#N/A,TRUE,"general"}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1">#N/A</definedName>
    <definedName name="___z2">#N/A</definedName>
    <definedName name="___z3" localSheetId="2" hidden="1">{"via1",#N/A,TRUE,"general";"via2",#N/A,TRUE,"general";"via3",#N/A,TRUE,"general"}</definedName>
    <definedName name="___z3" hidden="1">{"via1",#N/A,TRUE,"general";"via2",#N/A,TRUE,"general";"via3",#N/A,TRUE,"general"}</definedName>
    <definedName name="___z4">#N/A</definedName>
    <definedName name="___z5">#N/A</definedName>
    <definedName name="___z6">Scheduled_Payment+Extra_Payment</definedName>
    <definedName name="___z7">#N/A</definedName>
    <definedName name="__123Graph_A" hidden="1">[3]G.G!#REF!</definedName>
    <definedName name="__123Graph_AGraph2" hidden="1">[3]G.G!#REF!</definedName>
    <definedName name="__123Graph_X" hidden="1">[3]G.G!#REF!</definedName>
    <definedName name="__23" localSheetId="9">#REF!</definedName>
    <definedName name="__23" localSheetId="5">#REF!</definedName>
    <definedName name="__23" localSheetId="7">#REF!</definedName>
    <definedName name="__23" localSheetId="3">#REF!</definedName>
    <definedName name="__23" localSheetId="8">#REF!</definedName>
    <definedName name="__23" localSheetId="4">#REF!</definedName>
    <definedName name="__23" localSheetId="6">#REF!</definedName>
    <definedName name="__23">#REF!</definedName>
    <definedName name="__A1">#N/A</definedName>
    <definedName name="__A17000">#REF!</definedName>
    <definedName name="__A20000">#REF!</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2" hidden="1">{"via1",#N/A,TRUE,"general";"via2",#N/A,TRUE,"general";"via3",#N/A,TRUE,"general"}</definedName>
    <definedName name="__a4" hidden="1">{"via1",#N/A,TRUE,"general";"via2",#N/A,TRUE,"general";"via3",#N/A,TRUE,"general"}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APU221">#REF!</definedName>
    <definedName name="__APU465">[2]!absc</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2" hidden="1">{"via1",#N/A,TRUE,"general";"via2",#N/A,TRUE,"general";"via3",#N/A,TRUE,"general"}</definedName>
    <definedName name="__b7"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2" hidden="1">{"via1",#N/A,TRUE,"general";"via2",#N/A,TRUE,"general";"via3",#N/A,TRUE,"general"}</definedName>
    <definedName name="__g3"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2" hidden="1">{"via1",#N/A,TRUE,"general";"via2",#N/A,TRUE,"general";"via3",#N/A,TRUE,"general"}</definedName>
    <definedName name="__gtr4"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2" hidden="1">{"via1",#N/A,TRUE,"general";"via2",#N/A,TRUE,"general";"via3",#N/A,TRUE,"general"}</definedName>
    <definedName name="__h6" hidden="1">{"via1",#N/A,TRUE,"general";"via2",#N/A,TRUE,"general";"via3",#N/A,TRUE,"general"}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2" hidden="1">{"via1",#N/A,TRUE,"general";"via2",#N/A,TRUE,"general";"via3",#N/A,TRUE,"general"}</definedName>
    <definedName name="__h8"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2" hidden="1">{"via1",#N/A,TRUE,"general";"via2",#N/A,TRUE,"general";"via3",#N/A,TRUE,"general"}</definedName>
    <definedName name="__i7" hidden="1">{"via1",#N/A,TRUE,"general";"via2",#N/A,TRUE,"general";"via3",#N/A,TRUE,"general"}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2" hidden="1">{"via1",#N/A,TRUE,"general";"via2",#N/A,TRUE,"general";"via3",#N/A,TRUE,"general"}</definedName>
    <definedName name="__i8" hidden="1">{"via1",#N/A,TRUE,"general";"via2",#N/A,TRUE,"general";"via3",#N/A,TRUE,"general"}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IPC2002">#REF!</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2" hidden="1">{"via1",#N/A,TRUE,"general";"via2",#N/A,TRUE,"general";"via3",#N/A,TRUE,"general"}</definedName>
    <definedName name="__k4"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2" hidden="1">{"via1",#N/A,TRUE,"general";"via2",#N/A,TRUE,"general";"via3",#N/A,TRUE,"general"}</definedName>
    <definedName name="__k7"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2" hidden="1">{"via1",#N/A,TRUE,"general";"via2",#N/A,TRUE,"general";"via3",#N/A,TRUE,"general"}</definedName>
    <definedName name="__m3" hidden="1">{"via1",#N/A,TRUE,"general";"via2",#N/A,TRUE,"general";"via3",#N/A,TRUE,"general"}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2" hidden="1">{"via1",#N/A,TRUE,"general";"via2",#N/A,TRUE,"general";"via3",#N/A,TRUE,"general"}</definedName>
    <definedName name="__m5" hidden="1">{"via1",#N/A,TRUE,"general";"via2",#N/A,TRUE,"general";"via3",#N/A,TRUE,"general"}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2" hidden="1">{"via1",#N/A,TRUE,"general";"via2",#N/A,TRUE,"general";"via3",#N/A,TRUE,"general"}</definedName>
    <definedName name="__m8"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MA2">#REF!</definedName>
    <definedName name="__mun2">[4]PESOS!#REF!</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2" hidden="1">{"via1",#N/A,TRUE,"general";"via2",#N/A,TRUE,"general";"via3",#N/A,TRUE,"general"}</definedName>
    <definedName name="__n4" hidden="1">{"via1",#N/A,TRUE,"general";"via2",#N/A,TRUE,"general";"via3",#N/A,TRUE,"general"}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2" hidden="1">{"via1",#N/A,TRUE,"general";"via2",#N/A,TRUE,"general";"via3",#N/A,TRUE,"general"}</definedName>
    <definedName name="__nyn7"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2" hidden="1">{"via1",#N/A,TRUE,"general";"via2",#N/A,TRUE,"general";"via3",#N/A,TRUE,"general"}</definedName>
    <definedName name="__o8" hidden="1">{"via1",#N/A,TRUE,"general";"via2",#N/A,TRUE,"general";"via3",#N/A,TRUE,"general"}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p6" localSheetId="2" hidden="1">{"via1",#N/A,TRUE,"general";"via2",#N/A,TRUE,"general";"via3",#N/A,TRUE,"general"}</definedName>
    <definedName name="__p6"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PJ50" localSheetId="2">#REF!</definedName>
    <definedName name="__PJ50" localSheetId="9">#REF!</definedName>
    <definedName name="__PJ50" localSheetId="5">#REF!</definedName>
    <definedName name="__PJ50" localSheetId="7">#REF!</definedName>
    <definedName name="__PJ50" localSheetId="3">#REF!</definedName>
    <definedName name="__PJ50" localSheetId="8">#REF!</definedName>
    <definedName name="__PJ50" localSheetId="4">#REF!</definedName>
    <definedName name="__PJ50" localSheetId="6">#REF!</definedName>
    <definedName name="__PJ50">#REF!</definedName>
    <definedName name="__pj51">#REF!</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2" hidden="1">{"via1",#N/A,TRUE,"general";"via2",#N/A,TRUE,"general";"via3",#N/A,TRUE,"general"}</definedName>
    <definedName name="__r4r" hidden="1">{"via1",#N/A,TRUE,"general";"via2",#N/A,TRUE,"general";"via3",#N/A,TRUE,"general"}</definedName>
    <definedName name="__rc">#REF!</definedName>
    <definedName name="__ref4">#REF!</definedName>
    <definedName name="__rtu6" localSheetId="2" hidden="1">{"via1",#N/A,TRUE,"general";"via2",#N/A,TRUE,"general";"via3",#N/A,TRUE,"general"}</definedName>
    <definedName name="__rtu6"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2" hidden="1">{"via1",#N/A,TRUE,"general";"via2",#N/A,TRUE,"general";"via3",#N/A,TRUE,"general"}</definedName>
    <definedName name="__s4"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2" hidden="1">{"via1",#N/A,TRUE,"general";"via2",#N/A,TRUE,"general";"via3",#N/A,TRUE,"general"}</definedName>
    <definedName name="__s7" hidden="1">{"via1",#N/A,TRUE,"general";"via2",#N/A,TRUE,"general";"via3",#N/A,TRUE,"general"}</definedName>
    <definedName name="__SBC1">[1]INV!$A$12:$D$15</definedName>
    <definedName name="__SBC3">[1]INV!$F$12:$I$15</definedName>
    <definedName name="__SBC5">[1]INV!$K$12:$N$15</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2" hidden="1">{"via1",#N/A,TRUE,"general";"via2",#N/A,TRUE,"general";"via3",#N/A,TRUE,"general"}</definedName>
    <definedName name="__t4" hidden="1">{"via1",#N/A,TRUE,"general";"via2",#N/A,TRUE,"general";"via3",#N/A,TRUE,"general"}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2" hidden="1">{"via1",#N/A,TRUE,"general";"via2",#N/A,TRUE,"general";"via3",#N/A,TRUE,"general"}</definedName>
    <definedName name="__t6" hidden="1">{"via1",#N/A,TRUE,"general";"via2",#N/A,TRUE,"general";"via3",#N/A,TRUE,"general"}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2" hidden="1">{"via1",#N/A,TRUE,"general";"via2",#N/A,TRUE,"general";"via3",#N/A,TRUE,"general"}</definedName>
    <definedName name="__t7" hidden="1">{"via1",#N/A,TRUE,"general";"via2",#N/A,TRUE,"general";"via3",#N/A,TRUE,"general"}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2" hidden="1">{"via1",#N/A,TRUE,"general";"via2",#N/A,TRUE,"general";"via3",#N/A,TRUE,"general"}</definedName>
    <definedName name="__t88" hidden="1">{"via1",#N/A,TRUE,"general";"via2",#N/A,TRUE,"general";"via3",#N/A,TRUE,"general"}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2"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2" hidden="1">{"via1",#N/A,TRUE,"general";"via2",#N/A,TRUE,"general";"via3",#N/A,TRUE,"general"}</definedName>
    <definedName name="__u7" hidden="1">{"via1",#N/A,TRUE,"general";"via2",#N/A,TRUE,"general";"via3",#N/A,TRUE,"general"}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#N/A</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4">#N/A</definedName>
    <definedName name="__v5">#N/A</definedName>
    <definedName name="__v6">#N/A</definedName>
    <definedName name="__v7">Scheduled_Payment+Extra_Payment</definedName>
    <definedName name="__v8">#N/A</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2" hidden="1">{"via1",#N/A,TRUE,"general";"via2",#N/A,TRUE,"general";"via3",#N/A,TRUE,"general"}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Scheduled_Payment+Extra_Payment</definedName>
    <definedName name="__X7">#N/A</definedName>
    <definedName name="__x8" localSheetId="2" hidden="1">{"via1",#N/A,TRUE,"general";"via2",#N/A,TRUE,"general";"via3",#N/A,TRUE,"general"}</definedName>
    <definedName name="__x8" hidden="1">{"via1",#N/A,TRUE,"general";"via2",#N/A,TRUE,"general";"via3",#N/A,TRUE,"general"}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Scheduled_Payment+Extra_Payment</definedName>
    <definedName name="__y7">#N/A</definedName>
    <definedName name="__y8" localSheetId="2" hidden="1">{"via1",#N/A,TRUE,"general";"via2",#N/A,TRUE,"general";"via3",#N/A,TRUE,"general"}</definedName>
    <definedName name="__y8" hidden="1">{"via1",#N/A,TRUE,"general";"via2",#N/A,TRUE,"general";"via3",#N/A,TRUE,"general"}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_z1">#N/A</definedName>
    <definedName name="__z2">#N/A</definedName>
    <definedName name="__z3">#N/A</definedName>
    <definedName name="__z4">#N/A</definedName>
    <definedName name="__z5">#N/A</definedName>
    <definedName name="__z6">Scheduled_Payment+Extra_Payment</definedName>
    <definedName name="__z7">#N/A</definedName>
    <definedName name="_02_DER_K13_000_–_K13_650">[5]EST2!#REF!</definedName>
    <definedName name="_02_DER_K15_700_–_K16_100">[5]EST2!#REF!</definedName>
    <definedName name="_03_K15_140_–_K20_540">[5]EST2!#REF!</definedName>
    <definedName name="_04">[5]EST2!#REF!</definedName>
    <definedName name="_05_DER_K35_250_–_K35_605.41">[5]EST2!#REF!</definedName>
    <definedName name="_05_IZQ_K25_695_–_K35_327.62">[5]EST2!#REF!</definedName>
    <definedName name="_05_IZQ_K35_420_–_K36_462.29">[5]EST2!#REF!</definedName>
    <definedName name="_06_K41_785.67_–_K48_083.55">[5]EST2!#REF!</definedName>
    <definedName name="_07_DER_K48_000_–_K49_563.19">[5]EST2!#REF!</definedName>
    <definedName name="_07_IZQ_K49_320_–_K52_112.74">[5]EST2!#REF!</definedName>
    <definedName name="_08_DER_K57_040_–_K61_476.50">[5]EST2!#REF!</definedName>
    <definedName name="_08_IZQ_K52_300_–_K57_577.97">[5]EST2!#REF!</definedName>
    <definedName name="_08_K24_723__A_K55_717.28">[5]EST2!#REF!</definedName>
    <definedName name="_09_K61_520_A_K61_144">[5]EST2!#REF!</definedName>
    <definedName name="_10_PR64_500_–_PR_69_541.49">[5]EST2!#REF!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#REF!</definedName>
    <definedName name="_APU465">[2]!absc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ill" localSheetId="2" hidden="1">#REF!</definedName>
    <definedName name="_Fill" hidden="1">#REF!</definedName>
    <definedName name="_xlnm._FilterDatabase" hidden="1">'[6]46W9'!#REF!</definedName>
    <definedName name="_FS01">[0]!err</definedName>
    <definedName name="_G1">#N/A</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PC2002" localSheetId="2">#REF!</definedName>
    <definedName name="_IPC2002" localSheetId="9">#REF!</definedName>
    <definedName name="_IPC2002" localSheetId="5">#REF!</definedName>
    <definedName name="_IPC2002" localSheetId="7">#REF!</definedName>
    <definedName name="_IPC2002" localSheetId="3">#REF!</definedName>
    <definedName name="_IPC2002" localSheetId="8">#REF!</definedName>
    <definedName name="_IPC2002" localSheetId="4">#REF!</definedName>
    <definedName name="_IPC2002" localSheetId="6">#REF!</definedName>
    <definedName name="_IPC2002">#REF!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#REF!</definedName>
    <definedName name="_mun2">[4]PESOS!#REF!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rder1" hidden="1">0</definedName>
    <definedName name="_Order2" hidden="1">0</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 localSheetId="9">#REF!</definedName>
    <definedName name="_PJ50" localSheetId="5">#REF!</definedName>
    <definedName name="_PJ50" localSheetId="7">#REF!</definedName>
    <definedName name="_PJ50" localSheetId="3">#REF!</definedName>
    <definedName name="_PJ50" localSheetId="8">#REF!</definedName>
    <definedName name="_PJ50" localSheetId="4">#REF!</definedName>
    <definedName name="_PJ50" localSheetId="6">#REF!</definedName>
    <definedName name="_PJ50">#REF!</definedName>
    <definedName name="_pj51">#REF!</definedName>
    <definedName name="_PRE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c">#REF!</definedName>
    <definedName name="_ref4">#REF!</definedName>
    <definedName name="_rf8">#REF!</definedName>
    <definedName name="_RF9">#REF!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2" hidden="1">{"TAB1",#N/A,TRUE,"GENERAL";"TAB2",#N/A,TRUE,"GENERAL";"TAB3",#N/A,TRUE,"GENERAL";"TAB4",#N/A,TRUE,"GENERAL";"TAB5",#N/A,TRUE,"GENERAL"}</definedName>
    <definedName name="A">'[7]RESUMEN -1'!$D$13:$E$13</definedName>
    <definedName name="A_impresión_IM" localSheetId="2">#REF!</definedName>
    <definedName name="A_impresión_IM" localSheetId="9">#REF!</definedName>
    <definedName name="A_impresión_IM" localSheetId="5">#REF!</definedName>
    <definedName name="A_impresión_IM" localSheetId="7">#REF!</definedName>
    <definedName name="A_impresión_IM" localSheetId="3">#REF!</definedName>
    <definedName name="A_impresión_IM" localSheetId="8">#REF!</definedName>
    <definedName name="A_impresión_IM" localSheetId="4">#REF!</definedName>
    <definedName name="A_impresión_IM" localSheetId="6">#REF!</definedName>
    <definedName name="A_impresión_IM">#REF!</definedName>
    <definedName name="A000">[2]!absc</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[0]!err</definedName>
    <definedName name="aa" localSheetId="9">'[8]PU (2)'!#REF!</definedName>
    <definedName name="aa" localSheetId="5">'[8]PU (2)'!#REF!</definedName>
    <definedName name="aa" localSheetId="7">'[8]PU (2)'!#REF!</definedName>
    <definedName name="aa" localSheetId="3">'[8]PU (2)'!#REF!</definedName>
    <definedName name="aa" localSheetId="8">'[8]PU (2)'!#REF!</definedName>
    <definedName name="aa" localSheetId="4">'[8]PU (2)'!#REF!</definedName>
    <definedName name="aa" localSheetId="6">'[8]PU (2)'!#REF!</definedName>
    <definedName name="aa">'[8]PU (2)'!#REF!</definedName>
    <definedName name="AAA" localSheetId="2">[0]!err</definedName>
    <definedName name="AAA" localSheetId="9">'[8]PU (2)'!#REF!</definedName>
    <definedName name="AAA" localSheetId="5">'[8]PU (2)'!#REF!</definedName>
    <definedName name="AAA" localSheetId="7">'[8]PU (2)'!#REF!</definedName>
    <definedName name="AAA" localSheetId="3">'[8]PU (2)'!#REF!</definedName>
    <definedName name="AAA" localSheetId="8">'[8]PU (2)'!#REF!</definedName>
    <definedName name="AAA" localSheetId="4">'[8]PU (2)'!#REF!</definedName>
    <definedName name="AAA" localSheetId="6">'[8]PU (2)'!#REF!</definedName>
    <definedName name="AAA">'[8]PU (2)'!#REF!</definedName>
    <definedName name="AAAA">'[8]PU (2)'!$F$10</definedName>
    <definedName name="AAAAA">#REF!</definedName>
    <definedName name="aaaaaa">[9]otros!$C$5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c">#REF!</definedName>
    <definedName name="ABG">[1]AASHTO!$A$2:$F$5</definedName>
    <definedName name="absc" localSheetId="2">#N/A</definedName>
    <definedName name="absc" localSheetId="9">[10]!absc</definedName>
    <definedName name="absc" localSheetId="5">[10]!absc</definedName>
    <definedName name="absc" localSheetId="7">[10]!absc</definedName>
    <definedName name="absc" localSheetId="3">[10]!absc</definedName>
    <definedName name="absc" localSheetId="8">[10]!absc</definedName>
    <definedName name="absc" localSheetId="4">[10]!absc</definedName>
    <definedName name="absc" localSheetId="6">[10]!absc</definedName>
    <definedName name="absc">[10]!absc</definedName>
    <definedName name="absc_">[11]!absc</definedName>
    <definedName name="absc_1">[11]!absc</definedName>
    <definedName name="absc1">[2]!absc</definedName>
    <definedName name="AccessDatabase" localSheetId="2" hidden="1">"C:\C-314\VOLUMENES\volfin4.mdb"</definedName>
    <definedName name="AccessDatabase" hidden="1">"A:\SAIN.mdb"</definedName>
    <definedName name="ad">#REF!</definedName>
    <definedName name="ADFGSDB" localSheetId="2" hidden="1">{"via1",#N/A,TRUE,"general";"via2",#N/A,TRUE,"general";"via3",#N/A,TRUE,"general"}</definedName>
    <definedName name="ADFGSDB" hidden="1">{"via1",#N/A,TRUE,"general";"via2",#N/A,TRUE,"general";"via3",#N/A,TRUE,"general"}</definedName>
    <definedName name="ADI">#REF!</definedName>
    <definedName name="ADM">[9]otros!$C$2</definedName>
    <definedName name="administrador">[12]Informacion!$B$15</definedName>
    <definedName name="ADMINISTRADOR_VIAL__ARMANDO_SANCHEZ_SANCHEZ">[13]INDICMICROEMP!$A$20</definedName>
    <definedName name="adoc1">[2]!absc</definedName>
    <definedName name="ADOC125">[2]!absc</definedName>
    <definedName name="adoq" localSheetId="2">[2]!absc</definedName>
    <definedName name="adoq" localSheetId="9">[14]!absc</definedName>
    <definedName name="adoq" localSheetId="5">[14]!absc</definedName>
    <definedName name="adoq" localSheetId="7">[14]!absc</definedName>
    <definedName name="adoq" localSheetId="3">[14]!absc</definedName>
    <definedName name="adoq" localSheetId="8">[14]!absc</definedName>
    <definedName name="adoq" localSheetId="4">[14]!absc</definedName>
    <definedName name="adoq" localSheetId="6">[14]!absc</definedName>
    <definedName name="adoq">[14]!absc</definedName>
    <definedName name="ads">#REF!</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c">[15]!absc</definedName>
    <definedName name="ANCLAJE">'[16]MC SF GAVIONES'!#REF!</definedName>
    <definedName name="ANE">'[17]ANEXO 7'!#REF!</definedName>
    <definedName name="anscount" hidden="1">1</definedName>
    <definedName name="Antic" localSheetId="2">[18]BASES!$B$33</definedName>
    <definedName name="ANTIC" localSheetId="9">'[19]1'!#REF!</definedName>
    <definedName name="ANTIC" localSheetId="5">'[19]1'!#REF!</definedName>
    <definedName name="ANTIC" localSheetId="7">'[19]1'!#REF!</definedName>
    <definedName name="ANTIC" localSheetId="3">'[19]1'!#REF!</definedName>
    <definedName name="ANTIC" localSheetId="8">'[19]1'!#REF!</definedName>
    <definedName name="ANTIC" localSheetId="4">'[19]1'!#REF!</definedName>
    <definedName name="ANTIC" localSheetId="6">'[19]1'!#REF!</definedName>
    <definedName name="ANTIC">'[19]1'!#REF!</definedName>
    <definedName name="ANTICIPO">[18]BASES!$B$33</definedName>
    <definedName name="AÑO">[9]PRESUPUESTO!$D$13</definedName>
    <definedName name="AÑOWUIE">'[20]Res-Accide-10'!$R$2:$R$7</definedName>
    <definedName name="ao">#REF!</definedName>
    <definedName name="APU">[2]!absc</definedName>
    <definedName name="APU_directos">#REF!</definedName>
    <definedName name="APU221.1">#REF!</definedName>
    <definedName name="APU221.2">#REF!</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2">'CRONOGRAMA '!$B$1:$F$15</definedName>
    <definedName name="_xlnm.Print_Area" localSheetId="9">#REF!</definedName>
    <definedName name="_xlnm.Print_Area" localSheetId="5">#REF!</definedName>
    <definedName name="_xlnm.Print_Area" localSheetId="7">#REF!</definedName>
    <definedName name="_xlnm.Print_Area" localSheetId="3">#REF!</definedName>
    <definedName name="_xlnm.Print_Area" localSheetId="8">#REF!</definedName>
    <definedName name="_xlnm.Print_Area" localSheetId="4">#REF!</definedName>
    <definedName name="_xlnm.Print_Area" localSheetId="0">'PRES. MANT-SEDE INVIAS-SUCRE -2'!$A$1:$F$48</definedName>
    <definedName name="_xlnm.Print_Area" localSheetId="6">#REF!</definedName>
    <definedName name="_xlnm.Print_Area">#REF!</definedName>
    <definedName name="armuve">[0]!err</definedName>
    <definedName name="as">#REF!</definedName>
    <definedName name="asasdasd">#N/A</definedName>
    <definedName name="ASB">[1]AASHTO!$A$8:$F$11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[0]!err</definedName>
    <definedName name="asdfñk">#N/A</definedName>
    <definedName name="ASFALTO">'[21]5.2'!$D$21</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u">#REF!</definedName>
    <definedName name="aur">#REF!</definedName>
    <definedName name="auto1" localSheetId="9">#REF!</definedName>
    <definedName name="auto1" localSheetId="5">#REF!</definedName>
    <definedName name="auto1" localSheetId="7">#REF!</definedName>
    <definedName name="auto1" localSheetId="3">#REF!</definedName>
    <definedName name="auto1" localSheetId="8">#REF!</definedName>
    <definedName name="auto1" localSheetId="4">#REF!</definedName>
    <definedName name="auto1" localSheetId="6">#REF!</definedName>
    <definedName name="auto1">#REF!</definedName>
    <definedName name="auto123">#REF!</definedName>
    <definedName name="auto2" localSheetId="9">#REF!</definedName>
    <definedName name="auto2" localSheetId="5">#REF!</definedName>
    <definedName name="auto2" localSheetId="7">#REF!</definedName>
    <definedName name="auto2" localSheetId="3">#REF!</definedName>
    <definedName name="auto2" localSheetId="8">#REF!</definedName>
    <definedName name="auto2" localSheetId="4">#REF!</definedName>
    <definedName name="auto2" localSheetId="6">#REF!</definedName>
    <definedName name="auto2">#REF!</definedName>
    <definedName name="AUTO22">#REF!</definedName>
    <definedName name="av">#REF!</definedName>
    <definedName name="AW">#REF!</definedName>
    <definedName name="ax">#REF!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_impresión_IM">#REF!</definedName>
    <definedName name="base">#REF!</definedName>
    <definedName name="base_VaR">#REF!</definedName>
    <definedName name="BASEDATOS">#REF!</definedName>
    <definedName name="_xlnm.Database" localSheetId="9">#REF!</definedName>
    <definedName name="_xlnm.Database" localSheetId="5">#REF!</definedName>
    <definedName name="_xlnm.Database" localSheetId="7">#REF!</definedName>
    <definedName name="_xlnm.Database" localSheetId="3">#REF!</definedName>
    <definedName name="_xlnm.Database" localSheetId="8">#REF!</definedName>
    <definedName name="_xlnm.Database" localSheetId="4">#REF!</definedName>
    <definedName name="_xlnm.Database" localSheetId="6">#REF!</definedName>
    <definedName name="_xlnm.Database">#REF!</definedName>
    <definedName name="bb">#REF!</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h">#REF!</definedName>
    <definedName name="bgvfcdx" localSheetId="2" hidden="1">{"via1",#N/A,TRUE,"general";"via2",#N/A,TRUE,"general";"via3",#N/A,TRUE,"general"}</definedName>
    <definedName name="bgvfcdx" hidden="1">{"via1",#N/A,TRUE,"general";"via2",#N/A,TRUE,"general";"via3",#N/A,TRUE,"general"}</definedName>
    <definedName name="BHT">#REF!</definedName>
    <definedName name="bimestre">'[22]ESTADO RED'!$E$8</definedName>
    <definedName name="bl">#REF!</definedName>
    <definedName name="bn">#REF!</definedName>
    <definedName name="bnm">#REF!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Titles">#REF!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w">#REF!</definedName>
    <definedName name="by" localSheetId="2" hidden="1">{"via1",#N/A,TRUE,"general";"via2",#N/A,TRUE,"general";"via3",#N/A,TRUE,"general"}</definedName>
    <definedName name="by" hidden="1">{"via1",#N/A,TRUE,"general";"via2",#N/A,TRUE,"general";"via3",#N/A,TRUE,"general"}</definedName>
    <definedName name="C_" localSheetId="2">#REF!</definedName>
    <definedName name="C_" localSheetId="9">#REF!</definedName>
    <definedName name="C_" localSheetId="5">#REF!</definedName>
    <definedName name="C_" localSheetId="7">#REF!</definedName>
    <definedName name="C_" localSheetId="3">#REF!</definedName>
    <definedName name="C_" localSheetId="8">#REF!</definedName>
    <definedName name="C_" localSheetId="4">#REF!</definedName>
    <definedName name="C_" localSheetId="6">#REF!</definedName>
    <definedName name="C_">#REF!</definedName>
    <definedName name="CAB">#REF!</definedName>
    <definedName name="CANT" localSheetId="9">#REF!</definedName>
    <definedName name="CANT" localSheetId="5">#REF!</definedName>
    <definedName name="CANT" localSheetId="7">#REF!</definedName>
    <definedName name="CANT" localSheetId="3">#REF!</definedName>
    <definedName name="CANT" localSheetId="8">#REF!</definedName>
    <definedName name="CANT" localSheetId="4">#REF!</definedName>
    <definedName name="CANT" localSheetId="6">#REF!</definedName>
    <definedName name="CANT">#REF!</definedName>
    <definedName name="CASA" hidden="1">{"PRES REHAB ARM-PER POR ITEMS  KM A KM",#N/A,TRUE,"Rehabilitacion Arm-Per"}</definedName>
    <definedName name="causa">#REF!</definedName>
    <definedName name="cc" localSheetId="2">#REF!</definedName>
    <definedName name="cc" localSheetId="9">'[8]PU (2)'!#REF!</definedName>
    <definedName name="cc" localSheetId="5">'[8]PU (2)'!#REF!</definedName>
    <definedName name="cc" localSheetId="7">'[8]PU (2)'!#REF!</definedName>
    <definedName name="cc" localSheetId="3">'[8]PU (2)'!#REF!</definedName>
    <definedName name="cc" localSheetId="8">'[8]PU (2)'!#REF!</definedName>
    <definedName name="cc" localSheetId="4">'[8]PU (2)'!#REF!</definedName>
    <definedName name="cc" localSheetId="6">'[8]PU (2)'!#REF!</definedName>
    <definedName name="cc">'[8]PU (2)'!#REF!</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'[23]A. P. U.'!#REF!</definedName>
    <definedName name="ccto210" localSheetId="2">#REF!</definedName>
    <definedName name="ccto210" localSheetId="9">#REF!</definedName>
    <definedName name="ccto210" localSheetId="5">#REF!</definedName>
    <definedName name="ccto210" localSheetId="7">#REF!</definedName>
    <definedName name="ccto210" localSheetId="3">#REF!</definedName>
    <definedName name="ccto210" localSheetId="8">#REF!</definedName>
    <definedName name="ccto210" localSheetId="4">#REF!</definedName>
    <definedName name="ccto210" localSheetId="6">#REF!</definedName>
    <definedName name="ccto210">#REF!</definedName>
    <definedName name="cd">[24]Hoja1!$C$81</definedName>
    <definedName name="cdcdc" localSheetId="2" hidden="1">{"via1",#N/A,TRUE,"general";"via2",#N/A,TRUE,"general";"via3",#N/A,TRUE,"general"}</definedName>
    <definedName name="cdcdc" hidden="1">{"via1",#N/A,TRUE,"general";"via2",#N/A,TRUE,"general";"via3",#N/A,TRUE,"general"}</definedName>
    <definedName name="CDctrl">[18]CDItem!$G$8</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[25]Insum!$A$3:$H$63</definedName>
    <definedName name="CIRCUITOS">[26]Circuitos!$C$2:$C$891</definedName>
    <definedName name="clase">#REF!</definedName>
    <definedName name="co">#REF!</definedName>
    <definedName name="COMPROBANTE_DE_PAGO">#REF!</definedName>
    <definedName name="Consultor">'[27]Datos básicos'!$B$2</definedName>
    <definedName name="Contratante">'[27]Datos básicos'!$B$1</definedName>
    <definedName name="Contrato">'[27]Datos básicos'!$B$3</definedName>
    <definedName name="COPIA">[0]!err</definedName>
    <definedName name="copiao4">[0]!err</definedName>
    <definedName name="corri">[0]!err</definedName>
    <definedName name="COSTODIRECTO">#REF!</definedName>
    <definedName name="COSTOS">[28]TARIFAS!$A$1:$F$52</definedName>
    <definedName name="cp">#REF!</definedName>
    <definedName name="Criticos">#REF!</definedName>
    <definedName name="CTA">#REF!</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[29]Hoja4!$1:$1048576</definedName>
    <definedName name="CUNET" localSheetId="2" hidden="1">{"via1",#N/A,TRUE,"general";"via2",#N/A,TRUE,"general";"via3",#N/A,TRUE,"general"}</definedName>
    <definedName name="CUNET" hidden="1">{"via1",#N/A,TRUE,"general";"via2",#N/A,TRUE,"general";"via3",#N/A,TRUE,"general"}</definedName>
    <definedName name="cv" localSheetId="2"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cx">#REF!</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percápita">[30]Sanitario!$AC$9:$AD$9</definedName>
    <definedName name="dario">'[31]GPI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os">#REF!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 localSheetId="9">#REF!</definedName>
    <definedName name="DD" localSheetId="5">#REF!</definedName>
    <definedName name="DD" localSheetId="7">#REF!</definedName>
    <definedName name="DD" localSheetId="3">#REF!</definedName>
    <definedName name="DD" localSheetId="8">#REF!</definedName>
    <definedName name="DD" localSheetId="4">#REF!</definedName>
    <definedName name="DD" localSheetId="6">#REF!</definedName>
    <definedName name="DD">#REF!</definedName>
    <definedName name="ddd" localSheetId="2" hidden="1">{"via1",#N/A,TRUE,"general";"via2",#N/A,TRUE,"general";"via3",#N/A,TRUE,"general"}</definedName>
    <definedName name="ddd" hidden="1">{"via1",#N/A,TRUE,"general";"via2",#N/A,TRUE,"general";"via3",#N/A,TRUE,"general"}</definedName>
    <definedName name="DDDD">#N/A</definedName>
    <definedName name="ddddt" localSheetId="2" hidden="1">{"via1",#N/A,TRUE,"general";"via2",#N/A,TRUE,"general";"via3",#N/A,TRUE,"general"}</definedName>
    <definedName name="ddddt" hidden="1">{"via1",#N/A,TRUE,"general";"via2",#N/A,TRUE,"general";"via3",#N/A,TRUE,"general"}</definedName>
    <definedName name="ddee">#REF!</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[32]DIST!$C$7:$D$2942</definedName>
    <definedName name="DEX">#REF!</definedName>
    <definedName name="df">#REF!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gsdggh">#REF!</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#REF!</definedName>
    <definedName name="DIA">[9]PRESUPUESTO!$B$13</definedName>
    <definedName name="diego">#REF!</definedName>
    <definedName name="diego1">#REF!</definedName>
    <definedName name="dj">#REF!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[30]Sanitario!$AC$8:$AD$8</definedName>
    <definedName name="drf">#REF!</definedName>
    <definedName name="dry" localSheetId="2" hidden="1">{"via1",#N/A,TRUE,"general";"via2",#N/A,TRUE,"general";"via3",#N/A,TRUE,"general"}</definedName>
    <definedName name="dry" hidden="1">{"via1",#N/A,TRUE,"general";"via2",#N/A,TRUE,"general";"via3",#N/A,TRUE,"general"}</definedName>
    <definedName name="DS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t">#REF!</definedName>
    <definedName name="dtrhj" localSheetId="2" hidden="1">{"via1",#N/A,TRUE,"general";"via2",#N/A,TRUE,"general";"via3",#N/A,TRUE,"general"}</definedName>
    <definedName name="dtrhj" hidden="1">{"via1",#N/A,TRUE,"general";"via2",#N/A,TRUE,"general";"via3",#N/A,TRUE,"general"}</definedName>
    <definedName name="DTS">#REF!</definedName>
    <definedName name="Dv">[30]Sanitario!$AC$7:$AD$7</definedName>
    <definedName name="dxfgg" localSheetId="2" hidden="1">{"via1",#N/A,TRUE,"general";"via2",#N/A,TRUE,"general";"via3",#N/A,TRUE,"general"}</definedName>
    <definedName name="dxfgg" hidden="1">{"via1",#N/A,TRUE,"general";"via2",#N/A,TRUE,"general";"via3",#N/A,TRUE,"general"}</definedName>
    <definedName name="E_03">#REF!</definedName>
    <definedName name="e3e33" localSheetId="2"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[13]INDICMICROEMP!$A$20</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[9]PRESUPUESTO!$E$7</definedName>
    <definedName name="el">#REF!</definedName>
    <definedName name="emanto">#REF!</definedName>
    <definedName name="emanto_51">#REF!</definedName>
    <definedName name="eme">[0]!err</definedName>
    <definedName name="End_Bal">#REF!</definedName>
    <definedName name="ENTRADASP">#REF!</definedName>
    <definedName name="EQUI" localSheetId="2">[11]EQUIPOS!$1:$1048576</definedName>
    <definedName name="EQUI">[33]Equipo!$A$7:$A$118</definedName>
    <definedName name="EQUIPO" localSheetId="2">#REF!</definedName>
    <definedName name="EQUIPO" localSheetId="9">#REF!</definedName>
    <definedName name="EQUIPO" localSheetId="5">#REF!</definedName>
    <definedName name="EQUIPO" localSheetId="7">#REF!</definedName>
    <definedName name="EQUIPO" localSheetId="3">#REF!</definedName>
    <definedName name="EQUIPO" localSheetId="8">#REF!</definedName>
    <definedName name="EQUIPO" localSheetId="4">#REF!</definedName>
    <definedName name="EQUIPO" localSheetId="6">#REF!</definedName>
    <definedName name="EQUIPO">#REF!</definedName>
    <definedName name="eqw" localSheetId="2" hidden="1">{"via1",#N/A,TRUE,"general";"via2",#N/A,TRUE,"general";"via3",#N/A,TRUE,"general"}</definedName>
    <definedName name="eqw" hidden="1">{"via1",#N/A,TRUE,"general";"via2",#N/A,TRUE,"general";"via3",#N/A,TRUE,"general"}</definedName>
    <definedName name="er">#REF!</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[34]TARIF2002!#REF!</definedName>
    <definedName name="ERROR5">[34]TARIF2002!#REF!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[0]!err</definedName>
    <definedName name="ESPECIFICACION" localSheetId="2">#REF!</definedName>
    <definedName name="ESPECIFICACION" localSheetId="9">#REF!</definedName>
    <definedName name="ESPECIFICACION" localSheetId="5">#REF!</definedName>
    <definedName name="ESPECIFICACION" localSheetId="7">#REF!</definedName>
    <definedName name="ESPECIFICACION" localSheetId="3">#REF!</definedName>
    <definedName name="ESPECIFICACION" localSheetId="8">#REF!</definedName>
    <definedName name="ESPECIFICACION" localSheetId="4">#REF!</definedName>
    <definedName name="ESPECIFICACION" localSheetId="6">#REF!</definedName>
    <definedName name="ESPECIFICACION">#REF!</definedName>
    <definedName name="Especificación" localSheetId="9">#REF!</definedName>
    <definedName name="Especificación" localSheetId="5">#REF!</definedName>
    <definedName name="Especificación" localSheetId="7">#REF!</definedName>
    <definedName name="Especificación" localSheetId="3">#REF!</definedName>
    <definedName name="Especificación" localSheetId="8">#REF!</definedName>
    <definedName name="Especificación" localSheetId="4">#REF!</definedName>
    <definedName name="Especificación" localSheetId="6">#REF!</definedName>
    <definedName name="Especificación">#REF!</definedName>
    <definedName name="etertgg" localSheetId="2" hidden="1">{"via1",#N/A,TRUE,"general";"via2",#N/A,TRUE,"general";"via3",#N/A,TRUE,"general"}</definedName>
    <definedName name="etertgg" hidden="1">{"via1",#N/A,TRUE,"general";"via2",#N/A,TRUE,"general";"via3",#N/A,TRUE,"general"}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[31]SKJ452!#REF!</definedName>
    <definedName name="Excel_BuiltIn_Print_Titles_10_51">#REF!</definedName>
    <definedName name="Excel_BuiltIn_Print_Titles_11">[31]ITA878!#REF!</definedName>
    <definedName name="Excel_BuiltIn_Print_Titles_11_51">#REF!</definedName>
    <definedName name="Excel_BuiltIn_Print_Titles_12">'[31]AEA-944'!#REF!</definedName>
    <definedName name="Excel_BuiltIn_Print_Titles_12_51">#REF!</definedName>
    <definedName name="Excel_BuiltIn_Print_Titles_13">'[31]DUB-823'!#REF!</definedName>
    <definedName name="Excel_BuiltIn_Print_Titles_13_51">#REF!</definedName>
    <definedName name="Excel_BuiltIn_Print_Titles_14">'[31]GPI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[31]XXJ617!#REF!</definedName>
    <definedName name="Excel_BuiltIn_Print_Titles_19_51">#REF!</definedName>
    <definedName name="Excel_BuiltIn_Print_Titles_20">#REF!</definedName>
    <definedName name="Excel_BuiltIn_Print_Titles_20_51">#REF!</definedName>
    <definedName name="Excel_BuiltIn_Print_Titles_21">[31]SNG_855!#REF!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'[31]VEA 374'!#REF!</definedName>
    <definedName name="Excel_BuiltIn_Print_Titles_5_51">#REF!</definedName>
    <definedName name="Excel_BuiltIn_Print_Titles_5_XX">'[31]VEA 374'!#REF!</definedName>
    <definedName name="Excel_BuiltIn_Print_Titles_5_XX_51">#REF!</definedName>
    <definedName name="Excel_BuiltIn_Print_Titles_6">#REF!</definedName>
    <definedName name="Excel_BuiltIn_Print_Titles_6_51">#REF!</definedName>
    <definedName name="Excel_BuiltIn_Print_Titles_7">[31]HFB024!#REF!</definedName>
    <definedName name="Excel_BuiltIn_Print_Titles_7_51">#REF!</definedName>
    <definedName name="Excel_BuiltIn_Print_Titles_8">#REF!</definedName>
    <definedName name="Excel_BuiltIn_Print_Titles_8_51">#REF!</definedName>
    <definedName name="Excel_BuiltIn_Print_Titles_9">[31]PAJ825!#REF!</definedName>
    <definedName name="Excel_BuiltIn_Print_Titles_9_51">#REF!</definedName>
    <definedName name="EXCROC" localSheetId="2">'[35]Análisis de precios'!$H$52</definedName>
    <definedName name="EXCROC">'[36]Análisis de precios'!$H$52</definedName>
    <definedName name="Extra_Pay">#REF!</definedName>
    <definedName name="F201.1" localSheetId="9">#REF!</definedName>
    <definedName name="F201.1" localSheetId="5">#REF!</definedName>
    <definedName name="F201.1" localSheetId="7">#REF!</definedName>
    <definedName name="F201.1" localSheetId="3">#REF!</definedName>
    <definedName name="F201.1" localSheetId="8">#REF!</definedName>
    <definedName name="F201.1" localSheetId="4">#REF!</definedName>
    <definedName name="F201.1" localSheetId="6">#REF!</definedName>
    <definedName name="F201.1">#REF!</definedName>
    <definedName name="F201.2" localSheetId="9">#REF!</definedName>
    <definedName name="F201.2" localSheetId="5">#REF!</definedName>
    <definedName name="F201.2" localSheetId="7">#REF!</definedName>
    <definedName name="F201.2" localSheetId="3">#REF!</definedName>
    <definedName name="F201.2" localSheetId="8">#REF!</definedName>
    <definedName name="F201.2" localSheetId="4">#REF!</definedName>
    <definedName name="F201.2" localSheetId="6">#REF!</definedName>
    <definedName name="F201.2">#REF!</definedName>
    <definedName name="F201.3" localSheetId="9">#REF!</definedName>
    <definedName name="F201.3" localSheetId="5">#REF!</definedName>
    <definedName name="F201.3" localSheetId="7">#REF!</definedName>
    <definedName name="F201.3" localSheetId="3">#REF!</definedName>
    <definedName name="F201.3" localSheetId="8">#REF!</definedName>
    <definedName name="F201.3" localSheetId="4">#REF!</definedName>
    <definedName name="F201.3" localSheetId="6">#REF!</definedName>
    <definedName name="F201.3">#REF!</definedName>
    <definedName name="F210.2" localSheetId="9">#REF!</definedName>
    <definedName name="F210.2" localSheetId="5">#REF!</definedName>
    <definedName name="F210.2" localSheetId="7">#REF!</definedName>
    <definedName name="F210.2" localSheetId="3">#REF!</definedName>
    <definedName name="F210.2" localSheetId="8">#REF!</definedName>
    <definedName name="F210.2" localSheetId="4">#REF!</definedName>
    <definedName name="F210.2" localSheetId="6">#REF!</definedName>
    <definedName name="F210.2">#REF!</definedName>
    <definedName name="F210.3" localSheetId="9">#REF!</definedName>
    <definedName name="F210.3" localSheetId="5">#REF!</definedName>
    <definedName name="F210.3" localSheetId="7">#REF!</definedName>
    <definedName name="F210.3" localSheetId="3">#REF!</definedName>
    <definedName name="F210.3" localSheetId="8">#REF!</definedName>
    <definedName name="F210.3" localSheetId="4">#REF!</definedName>
    <definedName name="F210.3" localSheetId="6">#REF!</definedName>
    <definedName name="F210.3">#REF!</definedName>
    <definedName name="F211.1" localSheetId="9">#REF!</definedName>
    <definedName name="F211.1" localSheetId="5">#REF!</definedName>
    <definedName name="F211.1" localSheetId="7">#REF!</definedName>
    <definedName name="F211.1" localSheetId="3">#REF!</definedName>
    <definedName name="F211.1" localSheetId="8">#REF!</definedName>
    <definedName name="F211.1" localSheetId="4">#REF!</definedName>
    <definedName name="F211.1" localSheetId="6">#REF!</definedName>
    <definedName name="F211.1">#REF!</definedName>
    <definedName name="F220.1" localSheetId="9">#REF!</definedName>
    <definedName name="F220.1" localSheetId="5">#REF!</definedName>
    <definedName name="F220.1" localSheetId="7">#REF!</definedName>
    <definedName name="F220.1" localSheetId="3">#REF!</definedName>
    <definedName name="F220.1" localSheetId="8">#REF!</definedName>
    <definedName name="F220.1" localSheetId="4">#REF!</definedName>
    <definedName name="F220.1" localSheetId="6">#REF!</definedName>
    <definedName name="F220.1">#REF!</definedName>
    <definedName name="fa">#REF!</definedName>
    <definedName name="FAC" hidden="1">#REF!</definedName>
    <definedName name="fb">#REF!</definedName>
    <definedName name="fd">'[23]A. P. U.'!#REF!</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cha">[27]Datos!$B$5</definedName>
    <definedName name="fer">'[37]Res-Accide-10'!#REF!</definedName>
    <definedName name="ferfer" localSheetId="2" hidden="1">{"via1",#N/A,TRUE,"general";"via2",#N/A,TRUE,"general";"via3",#N/A,TRUE,"general"}</definedName>
    <definedName name="ferfer" hidden="1">{"via1",#N/A,TRUE,"general";"via2",#N/A,TRUE,"general";"via3",#N/A,TRUE,"general"}</definedName>
    <definedName name="ff">#REF!</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NANCIACION">[0]!err</definedName>
    <definedName name="fk">#REF!</definedName>
    <definedName name="flq">#REF!</definedName>
    <definedName name="fm">#REF!</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u">#REF!</definedName>
    <definedName name="Full_Print">#REF!</definedName>
    <definedName name="fv">#REF!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b">#REF!</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hidden="1">{"via1",#N/A,TRUE,"general";"via2",#N/A,TRUE,"general";"via3",#N/A,TRUE,"general"}</definedName>
    <definedName name="Geotex">#REF!</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t">#REF!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#N/A</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#N/A</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L">Scheduled_Payment+Extra_Payment</definedName>
    <definedName name="GM">#N/A</definedName>
    <definedName name="gmt">#REF!</definedName>
    <definedName name="gn">#REF!</definedName>
    <definedName name="gnm">#REF!</definedName>
    <definedName name="gñ">#REF!</definedName>
    <definedName name="gp">#REF!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9">#REF!</definedName>
    <definedName name="GRUPO1" localSheetId="5">#REF!</definedName>
    <definedName name="GRUPO1" localSheetId="7">#REF!</definedName>
    <definedName name="GRUPO1" localSheetId="3">#REF!</definedName>
    <definedName name="GRUPO1" localSheetId="8">#REF!</definedName>
    <definedName name="GRUPO1" localSheetId="4">#REF!</definedName>
    <definedName name="GRUPO1" localSheetId="6">#REF!</definedName>
    <definedName name="GRUPO1">#REF!</definedName>
    <definedName name="GRUPO123">#REF!</definedName>
    <definedName name="GRUPO13">#REF!</definedName>
    <definedName name="GRUPO2" localSheetId="9">#REF!</definedName>
    <definedName name="GRUPO2" localSheetId="5">#REF!</definedName>
    <definedName name="GRUPO2" localSheetId="7">#REF!</definedName>
    <definedName name="GRUPO2" localSheetId="3">#REF!</definedName>
    <definedName name="GRUPO2" localSheetId="8">#REF!</definedName>
    <definedName name="GRUPO2" localSheetId="4">#REF!</definedName>
    <definedName name="GRUPO2" localSheetId="6">#REF!</definedName>
    <definedName name="GRUPO2">#REF!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[38]BASE!$C$4:$H$255</definedName>
    <definedName name="gte">#REF!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y">#REF!</definedName>
    <definedName name="h">[30]perfil!$AG$10:$AG$111</definedName>
    <definedName name="h9h" localSheetId="2" hidden="1">{"via1",#N/A,TRUE,"general";"via2",#N/A,TRUE,"general";"via3",#N/A,TRUE,"general"}</definedName>
    <definedName name="h9h" hidden="1">{"via1",#N/A,TRUE,"general";"via2",#N/A,TRUE,"general";"via3",#N/A,TRUE,"general"}</definedName>
    <definedName name="ha">#REF!</definedName>
    <definedName name="hab___viv">[30]Sanitario!$AC$6:$AD$6</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j">#REF!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[0]!err</definedName>
    <definedName name="hl">#REF!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1" localSheetId="9">#REF!</definedName>
    <definedName name="HOJA1" localSheetId="5">#REF!</definedName>
    <definedName name="HOJA1" localSheetId="7">#REF!</definedName>
    <definedName name="HOJA1" localSheetId="3">#REF!</definedName>
    <definedName name="HOJA1" localSheetId="8">#REF!</definedName>
    <definedName name="HOJA1" localSheetId="4">#REF!</definedName>
    <definedName name="HOJA1" localSheetId="6">#REF!</definedName>
    <definedName name="HOJA1">#REF!</definedName>
    <definedName name="hp">#REF!</definedName>
    <definedName name="hqi">#REF!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hidden="1">{"via1",#N/A,TRUE,"general";"via2",#N/A,TRUE,"general";"via3",#N/A,TRUE,"general"}</definedName>
    <definedName name="ht">#REF!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2" hidden="1">{"via1",#N/A,TRUE,"general";"via2",#N/A,TRUE,"general";"via3",#N/A,TRUE,"general"}</definedName>
    <definedName name="htryrt7" hidden="1">{"via1",#N/A,TRUE,"general";"via2",#N/A,TRUE,"general";"via3",#N/A,TRUE,"general"}</definedName>
    <definedName name="HU">#REF!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2" hidden="1">{"via1",#N/A,TRUE,"general";"via2",#N/A,TRUE,"general";"via3",#N/A,TRUE,"general"}</definedName>
    <definedName name="hytirs" hidden="1">{"via1",#N/A,TRUE,"general";"via2",#N/A,TRUE,"general";"via3",#N/A,TRUE,"general"}</definedName>
    <definedName name="I" localSheetId="2">#REF!</definedName>
    <definedName name="I" localSheetId="9">#REF!</definedName>
    <definedName name="I" localSheetId="5">#REF!</definedName>
    <definedName name="I" localSheetId="7">#REF!</definedName>
    <definedName name="I" localSheetId="3">#REF!</definedName>
    <definedName name="I" localSheetId="8">#REF!</definedName>
    <definedName name="I" localSheetId="4">#REF!</definedName>
    <definedName name="I" localSheetId="6">#REF!</definedName>
    <definedName name="I">#REF!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d">#REF!</definedName>
    <definedName name="IF" localSheetId="2">'[23]A. P. U.'!#REF!</definedName>
    <definedName name="IF" localSheetId="9">'[39]A. P. U.'!#REF!</definedName>
    <definedName name="IF" localSheetId="5">'[39]A. P. U.'!#REF!</definedName>
    <definedName name="IF" localSheetId="7">'[39]A. P. U.'!#REF!</definedName>
    <definedName name="IF" localSheetId="3">'[39]A. P. U.'!#REF!</definedName>
    <definedName name="IF" localSheetId="8">'[39]A. P. U.'!#REF!</definedName>
    <definedName name="IF" localSheetId="4">'[39]A. P. U.'!#REF!</definedName>
    <definedName name="IF" localSheetId="6">'[39]A. P. U.'!#REF!</definedName>
    <definedName name="IF">'[39]A.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MP">[9]otros!$C$3</definedName>
    <definedName name="INDI">[40]Indice!$1:$1048576</definedName>
    <definedName name="INDICE">'[11]INDICE ALFABETICO'!$1:$1048576</definedName>
    <definedName name="INDICE_APUs_AMVG3">[41]INDICE!$A$2:$D$321</definedName>
    <definedName name="inf" localSheetId="2">#REF!</definedName>
    <definedName name="inf" localSheetId="9">#REF!</definedName>
    <definedName name="inf" localSheetId="5">#REF!</definedName>
    <definedName name="inf" localSheetId="7">#REF!</definedName>
    <definedName name="inf" localSheetId="3">#REF!</definedName>
    <definedName name="inf" localSheetId="8">#REF!</definedName>
    <definedName name="inf" localSheetId="4">#REF!</definedName>
    <definedName name="inf" localSheetId="6">#REF!</definedName>
    <definedName name="inf">#REF!</definedName>
    <definedName name="INFG">#REF!</definedName>
    <definedName name="Inicio">[18]BASES!$E$26</definedName>
    <definedName name="Insumos_auxiliares">[42]Insumos!#REF!</definedName>
    <definedName name="Insumos_basicos">#REF!</definedName>
    <definedName name="Int">#REF!</definedName>
    <definedName name="Interest_Rate">#REF!</definedName>
    <definedName name="INV">#REF!</definedName>
    <definedName name="INV_11">'[43]PR 1'!$A$2:$N$655</definedName>
    <definedName name="Io">#REF!</definedName>
    <definedName name="io0ioprhyi0i90ryi90">#REF!</definedName>
    <definedName name="IOUHH">[0]!err</definedName>
    <definedName name="ir">#REF!</definedName>
    <definedName name="it.">#REF!</definedName>
    <definedName name="ITEM" localSheetId="9">#REF!</definedName>
    <definedName name="ITEM" localSheetId="5">#REF!</definedName>
    <definedName name="ITEM" localSheetId="7">#REF!</definedName>
    <definedName name="ITEM" localSheetId="3">#REF!</definedName>
    <definedName name="ITEM" localSheetId="8">#REF!</definedName>
    <definedName name="ITEM" localSheetId="4">#REF!</definedName>
    <definedName name="ITEM" localSheetId="6">#REF!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01.1" localSheetId="9">#REF!</definedName>
    <definedName name="ITEM201.1" localSheetId="5">#REF!</definedName>
    <definedName name="ITEM201.1" localSheetId="7">#REF!</definedName>
    <definedName name="ITEM201.1" localSheetId="3">#REF!</definedName>
    <definedName name="ITEM201.1" localSheetId="8">#REF!</definedName>
    <definedName name="ITEM201.1" localSheetId="4">#REF!</definedName>
    <definedName name="ITEM201.1" localSheetId="6">#REF!</definedName>
    <definedName name="ITEM201.1">#REF!</definedName>
    <definedName name="ITEM201.2" localSheetId="9">#REF!</definedName>
    <definedName name="ITEM201.2" localSheetId="5">#REF!</definedName>
    <definedName name="ITEM201.2" localSheetId="7">#REF!</definedName>
    <definedName name="ITEM201.2" localSheetId="3">#REF!</definedName>
    <definedName name="ITEM201.2" localSheetId="8">#REF!</definedName>
    <definedName name="ITEM201.2" localSheetId="4">#REF!</definedName>
    <definedName name="ITEM201.2" localSheetId="6">#REF!</definedName>
    <definedName name="ITEM201.2">#REF!</definedName>
    <definedName name="ITEM201.3" localSheetId="9">#REF!</definedName>
    <definedName name="ITEM201.3" localSheetId="5">#REF!</definedName>
    <definedName name="ITEM201.3" localSheetId="7">#REF!</definedName>
    <definedName name="ITEM201.3" localSheetId="3">#REF!</definedName>
    <definedName name="ITEM201.3" localSheetId="8">#REF!</definedName>
    <definedName name="ITEM201.3" localSheetId="4">#REF!</definedName>
    <definedName name="ITEM201.3" localSheetId="6">#REF!</definedName>
    <definedName name="ITEM201.3">#REF!</definedName>
    <definedName name="ITEM210.2" localSheetId="9">#REF!</definedName>
    <definedName name="ITEM210.2" localSheetId="5">#REF!</definedName>
    <definedName name="ITEM210.2" localSheetId="7">#REF!</definedName>
    <definedName name="ITEM210.2" localSheetId="3">#REF!</definedName>
    <definedName name="ITEM210.2" localSheetId="8">#REF!</definedName>
    <definedName name="ITEM210.2" localSheetId="4">#REF!</definedName>
    <definedName name="ITEM210.2" localSheetId="6">#REF!</definedName>
    <definedName name="ITEM210.2">#REF!</definedName>
    <definedName name="ITEM210.3" localSheetId="9">#REF!</definedName>
    <definedName name="ITEM210.3" localSheetId="5">#REF!</definedName>
    <definedName name="ITEM210.3" localSheetId="7">#REF!</definedName>
    <definedName name="ITEM210.3" localSheetId="3">#REF!</definedName>
    <definedName name="ITEM210.3" localSheetId="8">#REF!</definedName>
    <definedName name="ITEM210.3" localSheetId="4">#REF!</definedName>
    <definedName name="ITEM210.3" localSheetId="6">#REF!</definedName>
    <definedName name="ITEM210.3">#REF!</definedName>
    <definedName name="ITEM211.1" localSheetId="9">#REF!</definedName>
    <definedName name="ITEM211.1" localSheetId="5">#REF!</definedName>
    <definedName name="ITEM211.1" localSheetId="7">#REF!</definedName>
    <definedName name="ITEM211.1" localSheetId="3">#REF!</definedName>
    <definedName name="ITEM211.1" localSheetId="8">#REF!</definedName>
    <definedName name="ITEM211.1" localSheetId="4">#REF!</definedName>
    <definedName name="ITEM211.1" localSheetId="6">#REF!</definedName>
    <definedName name="ITEM211.1">#REF!</definedName>
    <definedName name="ITEM220.1" localSheetId="9">#REF!</definedName>
    <definedName name="ITEM220.1" localSheetId="5">#REF!</definedName>
    <definedName name="ITEM220.1" localSheetId="7">#REF!</definedName>
    <definedName name="ITEM220.1" localSheetId="3">#REF!</definedName>
    <definedName name="ITEM220.1" localSheetId="8">#REF!</definedName>
    <definedName name="ITEM220.1" localSheetId="4">#REF!</definedName>
    <definedName name="ITEM220.1" localSheetId="6">#REF!</definedName>
    <definedName name="ITEM220.1">#REF!</definedName>
    <definedName name="ITEM222" localSheetId="9">'[19]1'!#REF!</definedName>
    <definedName name="ITEM222" localSheetId="5">'[19]1'!#REF!</definedName>
    <definedName name="ITEM222" localSheetId="7">'[19]1'!#REF!</definedName>
    <definedName name="ITEM222" localSheetId="3">'[19]1'!#REF!</definedName>
    <definedName name="ITEM222" localSheetId="8">'[19]1'!#REF!</definedName>
    <definedName name="ITEM222" localSheetId="4">'[19]1'!#REF!</definedName>
    <definedName name="ITEM222" localSheetId="6">'[19]1'!#REF!</definedName>
    <definedName name="ITEM222">'[19]1'!#REF!</definedName>
    <definedName name="ITEM230" localSheetId="9">#REF!</definedName>
    <definedName name="ITEM230" localSheetId="5">#REF!</definedName>
    <definedName name="ITEM230" localSheetId="7">#REF!</definedName>
    <definedName name="ITEM230" localSheetId="3">#REF!</definedName>
    <definedName name="ITEM230" localSheetId="8">#REF!</definedName>
    <definedName name="ITEM230" localSheetId="4">#REF!</definedName>
    <definedName name="ITEM230" localSheetId="6">#REF!</definedName>
    <definedName name="ITEM230">#REF!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 localSheetId="9">#REF!</definedName>
    <definedName name="item320" localSheetId="5">#REF!</definedName>
    <definedName name="item320" localSheetId="7">#REF!</definedName>
    <definedName name="item320" localSheetId="3">#REF!</definedName>
    <definedName name="item320" localSheetId="8">#REF!</definedName>
    <definedName name="item320" localSheetId="4">#REF!</definedName>
    <definedName name="item320" localSheetId="6">#REF!</definedName>
    <definedName name="item320">#REF!</definedName>
    <definedName name="item320.2">#REF!</definedName>
    <definedName name="ITEM330" localSheetId="9">#REF!</definedName>
    <definedName name="ITEM330" localSheetId="5">#REF!</definedName>
    <definedName name="ITEM330" localSheetId="7">#REF!</definedName>
    <definedName name="ITEM330" localSheetId="3">#REF!</definedName>
    <definedName name="ITEM330" localSheetId="8">#REF!</definedName>
    <definedName name="ITEM330" localSheetId="4">#REF!</definedName>
    <definedName name="ITEM330" localSheetId="6">#REF!</definedName>
    <definedName name="ITEM330">#REF!</definedName>
    <definedName name="item330.1">#REF!</definedName>
    <definedName name="ITEM410" localSheetId="9">#REF!</definedName>
    <definedName name="ITEM410" localSheetId="5">#REF!</definedName>
    <definedName name="ITEM410" localSheetId="7">#REF!</definedName>
    <definedName name="ITEM410" localSheetId="3">#REF!</definedName>
    <definedName name="ITEM410" localSheetId="8">#REF!</definedName>
    <definedName name="ITEM410" localSheetId="4">#REF!</definedName>
    <definedName name="ITEM410" localSheetId="6">#REF!</definedName>
    <definedName name="ITEM410">#REF!</definedName>
    <definedName name="ITEM420" localSheetId="9">#REF!</definedName>
    <definedName name="ITEM420" localSheetId="5">#REF!</definedName>
    <definedName name="ITEM420" localSheetId="7">#REF!</definedName>
    <definedName name="ITEM420" localSheetId="3">#REF!</definedName>
    <definedName name="ITEM420" localSheetId="8">#REF!</definedName>
    <definedName name="ITEM420" localSheetId="4">#REF!</definedName>
    <definedName name="ITEM420" localSheetId="6">#REF!</definedName>
    <definedName name="ITEM420">#REF!</definedName>
    <definedName name="ITEM450" localSheetId="9">#REF!</definedName>
    <definedName name="ITEM450" localSheetId="5">#REF!</definedName>
    <definedName name="ITEM450" localSheetId="7">#REF!</definedName>
    <definedName name="ITEM450" localSheetId="3">#REF!</definedName>
    <definedName name="ITEM450" localSheetId="8">#REF!</definedName>
    <definedName name="ITEM450" localSheetId="4">#REF!</definedName>
    <definedName name="ITEM450" localSheetId="6">#REF!</definedName>
    <definedName name="ITEM450">#REF!</definedName>
    <definedName name="item450.2P">#REF!</definedName>
    <definedName name="item600.1">#REF!</definedName>
    <definedName name="ITEM610" localSheetId="9">#REF!</definedName>
    <definedName name="ITEM610" localSheetId="5">#REF!</definedName>
    <definedName name="ITEM610" localSheetId="7">#REF!</definedName>
    <definedName name="ITEM610" localSheetId="3">#REF!</definedName>
    <definedName name="ITEM610" localSheetId="8">#REF!</definedName>
    <definedName name="ITEM610" localSheetId="4">#REF!</definedName>
    <definedName name="ITEM610" localSheetId="6">#REF!</definedName>
    <definedName name="ITEM610">#REF!</definedName>
    <definedName name="item610.1">#REF!</definedName>
    <definedName name="item610.2">#REF!</definedName>
    <definedName name="ITEM630.4" localSheetId="9">#REF!</definedName>
    <definedName name="ITEM630.4" localSheetId="5">#REF!</definedName>
    <definedName name="ITEM630.4" localSheetId="7">#REF!</definedName>
    <definedName name="ITEM630.4" localSheetId="3">#REF!</definedName>
    <definedName name="ITEM630.4" localSheetId="8">#REF!</definedName>
    <definedName name="ITEM630.4" localSheetId="4">#REF!</definedName>
    <definedName name="ITEM630.4" localSheetId="6">#REF!</definedName>
    <definedName name="ITEM630.4">#REF!</definedName>
    <definedName name="ITEM630.5" localSheetId="9">#REF!</definedName>
    <definedName name="ITEM630.5" localSheetId="5">#REF!</definedName>
    <definedName name="ITEM630.5" localSheetId="7">#REF!</definedName>
    <definedName name="ITEM630.5" localSheetId="3">#REF!</definedName>
    <definedName name="ITEM630.5" localSheetId="8">#REF!</definedName>
    <definedName name="ITEM630.5" localSheetId="4">#REF!</definedName>
    <definedName name="ITEM630.5" localSheetId="6">#REF!</definedName>
    <definedName name="ITEM630.5">#REF!</definedName>
    <definedName name="ITEM630.6" localSheetId="9">#REF!</definedName>
    <definedName name="ITEM630.6" localSheetId="5">#REF!</definedName>
    <definedName name="ITEM630.6" localSheetId="7">#REF!</definedName>
    <definedName name="ITEM630.6" localSheetId="3">#REF!</definedName>
    <definedName name="ITEM630.6" localSheetId="8">#REF!</definedName>
    <definedName name="ITEM630.6" localSheetId="4">#REF!</definedName>
    <definedName name="ITEM630.6" localSheetId="6">#REF!</definedName>
    <definedName name="ITEM630.6">#REF!</definedName>
    <definedName name="ITEM630.7" localSheetId="9">#REF!</definedName>
    <definedName name="ITEM630.7" localSheetId="5">#REF!</definedName>
    <definedName name="ITEM630.7" localSheetId="7">#REF!</definedName>
    <definedName name="ITEM630.7" localSheetId="3">#REF!</definedName>
    <definedName name="ITEM630.7" localSheetId="8">#REF!</definedName>
    <definedName name="ITEM630.7" localSheetId="4">#REF!</definedName>
    <definedName name="ITEM630.7" localSheetId="6">#REF!</definedName>
    <definedName name="ITEM630.7">#REF!</definedName>
    <definedName name="ITEM630.8" localSheetId="9">#REF!</definedName>
    <definedName name="ITEM630.8" localSheetId="5">#REF!</definedName>
    <definedName name="ITEM630.8" localSheetId="7">#REF!</definedName>
    <definedName name="ITEM630.8" localSheetId="3">#REF!</definedName>
    <definedName name="ITEM630.8" localSheetId="8">#REF!</definedName>
    <definedName name="ITEM630.8" localSheetId="4">#REF!</definedName>
    <definedName name="ITEM630.8" localSheetId="6">#REF!</definedName>
    <definedName name="ITEM630.8">#REF!</definedName>
    <definedName name="ITEM632" localSheetId="9">#REF!</definedName>
    <definedName name="ITEM632" localSheetId="5">#REF!</definedName>
    <definedName name="ITEM632" localSheetId="7">#REF!</definedName>
    <definedName name="ITEM632" localSheetId="3">#REF!</definedName>
    <definedName name="ITEM632" localSheetId="8">#REF!</definedName>
    <definedName name="ITEM632" localSheetId="4">#REF!</definedName>
    <definedName name="ITEM632" localSheetId="6">#REF!</definedName>
    <definedName name="ITEM632">#REF!</definedName>
    <definedName name="ITEM640" localSheetId="9">#REF!</definedName>
    <definedName name="ITEM640" localSheetId="5">#REF!</definedName>
    <definedName name="ITEM640" localSheetId="7">#REF!</definedName>
    <definedName name="ITEM640" localSheetId="3">#REF!</definedName>
    <definedName name="ITEM640" localSheetId="8">#REF!</definedName>
    <definedName name="ITEM640" localSheetId="4">#REF!</definedName>
    <definedName name="ITEM640" localSheetId="6">#REF!</definedName>
    <definedName name="ITEM640">#REF!</definedName>
    <definedName name="item640.3">#REF!</definedName>
    <definedName name="ITEM661" localSheetId="9">#REF!</definedName>
    <definedName name="ITEM661" localSheetId="5">#REF!</definedName>
    <definedName name="ITEM661" localSheetId="7">#REF!</definedName>
    <definedName name="ITEM661" localSheetId="3">#REF!</definedName>
    <definedName name="ITEM661" localSheetId="8">#REF!</definedName>
    <definedName name="ITEM661" localSheetId="4">#REF!</definedName>
    <definedName name="ITEM661" localSheetId="6">#REF!</definedName>
    <definedName name="ITEM661">#REF!</definedName>
    <definedName name="ITEM671" localSheetId="9">#REF!</definedName>
    <definedName name="ITEM671" localSheetId="5">#REF!</definedName>
    <definedName name="ITEM671" localSheetId="7">#REF!</definedName>
    <definedName name="ITEM671" localSheetId="3">#REF!</definedName>
    <definedName name="ITEM671" localSheetId="8">#REF!</definedName>
    <definedName name="ITEM671" localSheetId="4">#REF!</definedName>
    <definedName name="ITEM671" localSheetId="6">#REF!</definedName>
    <definedName name="ITEM671">#REF!</definedName>
    <definedName name="item673.1">#REF!</definedName>
    <definedName name="item673.3">#REF!</definedName>
    <definedName name="ITEM681" localSheetId="9">#REF!</definedName>
    <definedName name="ITEM681" localSheetId="5">#REF!</definedName>
    <definedName name="ITEM681" localSheetId="7">#REF!</definedName>
    <definedName name="ITEM681" localSheetId="3">#REF!</definedName>
    <definedName name="ITEM681" localSheetId="8">#REF!</definedName>
    <definedName name="ITEM681" localSheetId="4">#REF!</definedName>
    <definedName name="ITEM681" localSheetId="6">#REF!</definedName>
    <definedName name="ITEM681">#REF!</definedName>
    <definedName name="ITEM7.1" localSheetId="9">#REF!</definedName>
    <definedName name="ITEM7.1" localSheetId="5">#REF!</definedName>
    <definedName name="ITEM7.1" localSheetId="7">#REF!</definedName>
    <definedName name="ITEM7.1" localSheetId="3">#REF!</definedName>
    <definedName name="ITEM7.1" localSheetId="8">#REF!</definedName>
    <definedName name="ITEM7.1" localSheetId="4">#REF!</definedName>
    <definedName name="ITEM7.1" localSheetId="6">#REF!</definedName>
    <definedName name="ITEM7.1">#REF!</definedName>
    <definedName name="ITEM7.2" localSheetId="9">#REF!</definedName>
    <definedName name="ITEM7.2" localSheetId="5">#REF!</definedName>
    <definedName name="ITEM7.2" localSheetId="7">#REF!</definedName>
    <definedName name="ITEM7.2" localSheetId="3">#REF!</definedName>
    <definedName name="ITEM7.2" localSheetId="8">#REF!</definedName>
    <definedName name="ITEM7.2" localSheetId="4">#REF!</definedName>
    <definedName name="ITEM7.2" localSheetId="6">#REF!</definedName>
    <definedName name="ITEM7.2">#REF!</definedName>
    <definedName name="ITEM7.3" localSheetId="9">#REF!</definedName>
    <definedName name="ITEM7.3" localSheetId="5">#REF!</definedName>
    <definedName name="ITEM7.3" localSheetId="7">#REF!</definedName>
    <definedName name="ITEM7.3" localSheetId="3">#REF!</definedName>
    <definedName name="ITEM7.3" localSheetId="8">#REF!</definedName>
    <definedName name="ITEM7.3" localSheetId="4">#REF!</definedName>
    <definedName name="ITEM7.3" localSheetId="6">#REF!</definedName>
    <definedName name="ITEM7.3">#REF!</definedName>
    <definedName name="ITEM7.5" localSheetId="9">#REF!</definedName>
    <definedName name="ITEM7.5" localSheetId="5">#REF!</definedName>
    <definedName name="ITEM7.5" localSheetId="7">#REF!</definedName>
    <definedName name="ITEM7.5" localSheetId="3">#REF!</definedName>
    <definedName name="ITEM7.5" localSheetId="8">#REF!</definedName>
    <definedName name="ITEM7.5" localSheetId="4">#REF!</definedName>
    <definedName name="ITEM7.5" localSheetId="6">#REF!</definedName>
    <definedName name="ITEM7.5">#REF!</definedName>
    <definedName name="item700.1">#REF!</definedName>
    <definedName name="ITEM704" localSheetId="9">#REF!</definedName>
    <definedName name="ITEM704" localSheetId="5">#REF!</definedName>
    <definedName name="ITEM704" localSheetId="7">#REF!</definedName>
    <definedName name="ITEM704" localSheetId="3">#REF!</definedName>
    <definedName name="ITEM704" localSheetId="8">#REF!</definedName>
    <definedName name="ITEM704" localSheetId="4">#REF!</definedName>
    <definedName name="ITEM704" localSheetId="6">#REF!</definedName>
    <definedName name="ITEM704">#REF!</definedName>
    <definedName name="item710.1">#REF!</definedName>
    <definedName name="item710.2">#REF!</definedName>
    <definedName name="ITEM720" localSheetId="9">#REF!</definedName>
    <definedName name="ITEM720" localSheetId="5">#REF!</definedName>
    <definedName name="ITEM720" localSheetId="7">#REF!</definedName>
    <definedName name="ITEM720" localSheetId="3">#REF!</definedName>
    <definedName name="ITEM720" localSheetId="8">#REF!</definedName>
    <definedName name="ITEM720" localSheetId="4">#REF!</definedName>
    <definedName name="ITEM720" localSheetId="6">#REF!</definedName>
    <definedName name="ITEM720">#REF!</definedName>
    <definedName name="item730.1">#REF!</definedName>
    <definedName name="item730.2">#REF!</definedName>
    <definedName name="item730.2.4">#REF!</definedName>
    <definedName name="ITEM900" localSheetId="9">#REF!</definedName>
    <definedName name="ITEM900" localSheetId="5">#REF!</definedName>
    <definedName name="ITEM900" localSheetId="7">#REF!</definedName>
    <definedName name="ITEM900" localSheetId="3">#REF!</definedName>
    <definedName name="ITEM900" localSheetId="8">#REF!</definedName>
    <definedName name="ITEM900" localSheetId="4">#REF!</definedName>
    <definedName name="ITEM900" localSheetId="6">#REF!</definedName>
    <definedName name="ITEM900">#REF!</definedName>
    <definedName name="item900.2">#REF!</definedName>
    <definedName name="ITEMS">[44]INDICE!$A$3:$F$400</definedName>
    <definedName name="ITEN320" localSheetId="9">#REF!</definedName>
    <definedName name="ITEN320" localSheetId="5">#REF!</definedName>
    <definedName name="ITEN320" localSheetId="7">#REF!</definedName>
    <definedName name="ITEN320" localSheetId="3">#REF!</definedName>
    <definedName name="ITEN320" localSheetId="8">#REF!</definedName>
    <definedName name="ITEN320" localSheetId="4">#REF!</definedName>
    <definedName name="ITEN320" localSheetId="6">#REF!</definedName>
    <definedName name="ITEN320">#REF!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2" hidden="1">{"via1",#N/A,TRUE,"general";"via2",#N/A,TRUE,"general";"via3",#N/A,TRUE,"general"}</definedName>
    <definedName name="iyuiuyi" hidden="1">{"via1",#N/A,TRUE,"general";"via2",#N/A,TRUE,"general";"via3",#N/A,TRUE,"general"}</definedName>
    <definedName name="IZQ">[32]DIST!$G$7:$H$2413</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 hidden="1">{"via1",#N/A,TRUE,"general";"via2",#N/A,TRUE,"general";"via3",#N/A,TRUE,"general"}</definedName>
    <definedName name="jj"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#REF!</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RYJ" localSheetId="2" hidden="1">{"via1",#N/A,TRUE,"general";"via2",#N/A,TRUE,"general";"via3",#N/A,TRUE,"general"}</definedName>
    <definedName name="JRYJ" hidden="1">{"via1",#N/A,TRUE,"general";"via2",#N/A,TRUE,"general";"via3",#N/A,TRUE,"general"}</definedName>
    <definedName name="jt">#REF!</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2"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lklk">#REF!</definedName>
    <definedName name="kñy">#REF!</definedName>
    <definedName name="ko">[45]items!$C$4:$J$247</definedName>
    <definedName name="krtrk" localSheetId="2" hidden="1">{"via1",#N/A,TRUE,"general";"via2",#N/A,TRUE,"general";"via3",#N/A,TRUE,"general"}</definedName>
    <definedName name="krtrk" hidden="1">{"via1",#N/A,TRUE,"general";"via2",#N/A,TRUE,"general";"via3",#N/A,TRUE,"general"}</definedName>
    <definedName name="kuh">#REF!</definedName>
    <definedName name="kuy">#REF!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st_Row">#N/A</definedName>
    <definedName name="LICITACION" localSheetId="2">#REF!</definedName>
    <definedName name="LICITACION" localSheetId="9">#REF!</definedName>
    <definedName name="LICITACION" localSheetId="5">#REF!</definedName>
    <definedName name="LICITACION" localSheetId="7">#REF!</definedName>
    <definedName name="LICITACION" localSheetId="3">#REF!</definedName>
    <definedName name="LICITACION" localSheetId="8">#REF!</definedName>
    <definedName name="LICITACION" localSheetId="4">#REF!</definedName>
    <definedName name="LICITACION" localSheetId="6">#REF!</definedName>
    <definedName name="LICITACION">#REF!</definedName>
    <definedName name="LINEA">[46]CONT_ADI!#REF!</definedName>
    <definedName name="listequi">#REF!</definedName>
    <definedName name="listmat">#REF!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ÑP">#REF!</definedName>
    <definedName name="Loan_Amount">#REF!</definedName>
    <definedName name="Loan_Start">#REF!</definedName>
    <definedName name="Loan_Years">#REF!</definedName>
    <definedName name="LOCA" localSheetId="2">[2]!absc</definedName>
    <definedName name="LOCA" localSheetId="9">[47]!absc</definedName>
    <definedName name="LOCA" localSheetId="5">[47]!absc</definedName>
    <definedName name="LOCA" localSheetId="7">[47]!absc</definedName>
    <definedName name="LOCA" localSheetId="3">[47]!absc</definedName>
    <definedName name="LOCA" localSheetId="8">[47]!absc</definedName>
    <definedName name="LOCA" localSheetId="4">[47]!absc</definedName>
    <definedName name="LOCA" localSheetId="6">[47]!absc</definedName>
    <definedName name="LOCA">[47]!absc</definedName>
    <definedName name="LOCA1">[2]!absc</definedName>
    <definedName name="LOCALIZACION_Y_REPLANTEO">#REF!</definedName>
    <definedName name="LOCALIZACIÓN_Y_REPLANTEO._ESTRUCTURAS">#REF!</definedName>
    <definedName name="LOGO">[0]!err</definedName>
    <definedName name="LOI">#REF!</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IF(COUNT([48]GENERAL!$A$8)=0,0,ABS([48]GENERAL!$A$8))</definedName>
    <definedName name="lplpl" localSheetId="2" hidden="1">{"via1",#N/A,TRUE,"general";"via2",#N/A,TRUE,"general";"via3",#N/A,TRUE,"general"}</definedName>
    <definedName name="lplpl" hidden="1">{"via1",#N/A,TRUE,"general";"via2",#N/A,TRUE,"general";"via3",#N/A,TRUE,"general"}</definedName>
    <definedName name="lsttros">#REF!</definedName>
    <definedName name="lucy" hidden="1">{"TAB1",#N/A,TRUE,"GENERAL";"TAB2",#N/A,TRUE,"GENERAL";"TAB3",#N/A,TRUE,"GENERAL";"TAB4",#N/A,TRUE,"GENERAL";"TAB5",#N/A,TRUE,"GENERAL"}</definedName>
    <definedName name="lun">'[37]Res-Accide-10'!#REF!</definedName>
    <definedName name="MA">'[37]Res-Accide-10'!#REF!</definedName>
    <definedName name="mafdsf" localSheetId="2" hidden="1">{"via1",#N/A,TRUE,"general";"via2",#N/A,TRUE,"general";"via3",#N/A,TRUE,"general"}</definedName>
    <definedName name="mafdsf" hidden="1">{"via1",#N/A,TRUE,"general";"via2",#N/A,TRUE,"general";"via3",#N/A,TRUE,"general"}</definedName>
    <definedName name="MAL">'[49]Estado Resumen'!#REF!&lt;2.5</definedName>
    <definedName name="MALO">'[50]ESTADO VÍA-CRIT.TECNICO'!#REF!&lt;2.5</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P" localSheetId="9">'[51]PU (2)'!#REF!</definedName>
    <definedName name="MAP" localSheetId="5">'[51]PU (2)'!#REF!</definedName>
    <definedName name="MAP" localSheetId="7">'[51]PU (2)'!#REF!</definedName>
    <definedName name="MAP" localSheetId="3">'[51]PU (2)'!#REF!</definedName>
    <definedName name="MAP" localSheetId="8">'[51]PU (2)'!#REF!</definedName>
    <definedName name="MAP" localSheetId="4">'[51]PU (2)'!#REF!</definedName>
    <definedName name="MAP" localSheetId="6">'[51]PU (2)'!#REF!</definedName>
    <definedName name="MAP">'[51]PU (2)'!#REF!</definedName>
    <definedName name="MAQUINAR">[25]Insum!$A$68:$H$98</definedName>
    <definedName name="Maquinaria">[52]Insum!$A$76:$E$99</definedName>
    <definedName name="mar">'[37]Res-Accide-10'!#REF!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[33]materiales!$A$7:$A$259</definedName>
    <definedName name="mate">[11]MATERIALES!$1:$1048576</definedName>
    <definedName name="materiales" localSheetId="2">#REF!</definedName>
    <definedName name="materiales">[53]materiales!$A$7:$A$1317</definedName>
    <definedName name="MATRIZRICS">'[54]RICS NUEVA HOJA DIARIA'!$A$1:$AB$42</definedName>
    <definedName name="MAX">[55]INDICE!$1:$1048576</definedName>
    <definedName name="mdd" localSheetId="2"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S">#REF!</definedName>
    <definedName name="MESES">#REF!</definedName>
    <definedName name="mf">#REF!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O">[29]INDICE!$1:$1048576</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[33]otros!$A$21:$A$74</definedName>
    <definedName name="mr">#REF!</definedName>
    <definedName name="n" localSheetId="2" hidden="1">{"via1",#N/A,TRUE,"general";"via2",#N/A,TRUE,"general";"via3",#N/A,TRUE,"general"}</definedName>
    <definedName name="n" hidden="1">{"via1",#N/A,TRUE,"general";"via2",#N/A,TRUE,"general";"via3",#N/A,TRUE,"general"}</definedName>
    <definedName name="nb">#REF!</definedName>
    <definedName name="nbv">#REF!</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ES" localSheetId="9">#REF!</definedName>
    <definedName name="NES" localSheetId="5">#REF!</definedName>
    <definedName name="NES" localSheetId="7">#REF!</definedName>
    <definedName name="NES" localSheetId="3">#REF!</definedName>
    <definedName name="NES" localSheetId="8">#REF!</definedName>
    <definedName name="NES" localSheetId="4">#REF!</definedName>
    <definedName name="NES" localSheetId="6">#REF!</definedName>
    <definedName name="NES">#REF!</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G">#REF!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JH">#REF!</definedName>
    <definedName name="NM">#REF!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[0]!err</definedName>
    <definedName name="NOMBRE" localSheetId="2">#REF!</definedName>
    <definedName name="NOMBRE" localSheetId="9">#REF!</definedName>
    <definedName name="NOMBRE" localSheetId="5">#REF!</definedName>
    <definedName name="NOMBRE" localSheetId="7">#REF!</definedName>
    <definedName name="NOMBRE" localSheetId="3">#REF!</definedName>
    <definedName name="NOMBRE" localSheetId="8">#REF!</definedName>
    <definedName name="NOMBRE" localSheetId="4">#REF!</definedName>
    <definedName name="NOMBRE" localSheetId="6">#REF!</definedName>
    <definedName name="NOMBRE">#REF!</definedName>
    <definedName name="nr">#REF!</definedName>
    <definedName name="nt">#REF!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l">#REF!</definedName>
    <definedName name="ññ">#REF!</definedName>
    <definedName name="ñok">#REF!</definedName>
    <definedName name="ñp">#REF!</definedName>
    <definedName name="ñpñpñ" localSheetId="2"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2" hidden="1">{"via1",#N/A,TRUE,"general";"via2",#N/A,TRUE,"general";"via3",#N/A,TRUE,"general"}</definedName>
    <definedName name="o9o9" hidden="1">{"via1",#N/A,TRUE,"general";"via2",#N/A,TRUE,"general";"via3",#N/A,TRUE,"general"}</definedName>
    <definedName name="OBJ">[9]PRESUPUESTO!$C$10</definedName>
    <definedName name="Objeto">'[27]Datos básicos'!$B$4</definedName>
    <definedName name="Obra" localSheetId="2">#REF!</definedName>
    <definedName name="Obra" localSheetId="9">#REF!</definedName>
    <definedName name="Obra" localSheetId="5">#REF!</definedName>
    <definedName name="Obra" localSheetId="7">#REF!</definedName>
    <definedName name="Obra" localSheetId="3">#REF!</definedName>
    <definedName name="Obra" localSheetId="8">#REF!</definedName>
    <definedName name="Obra" localSheetId="4">#REF!</definedName>
    <definedName name="Obra" localSheetId="6">#REF!</definedName>
    <definedName name="Obra">#REF!</definedName>
    <definedName name="OF">#REF!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o">#REF!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s">#REF!</definedName>
    <definedName name="OTR">[56]Otros!#REF!</definedName>
    <definedName name="OTRO">[11]OTROS!$1:$1048576</definedName>
    <definedName name="OTROS" localSheetId="2">#REF!</definedName>
    <definedName name="otros">[53]otros!$A$6:$A$1235</definedName>
    <definedName name="P">#REF!</definedName>
    <definedName name="p0p0" localSheetId="2" hidden="1">{"via1",#N/A,TRUE,"general";"via2",#N/A,TRUE,"general";"via3",#N/A,TRUE,"general"}</definedName>
    <definedName name="p0p0" hidden="1">{"via1",#N/A,TRUE,"general";"via2",#N/A,TRUE,"general";"via3",#N/A,TRUE,"general"}</definedName>
    <definedName name="Pay_Date">#REF!</definedName>
    <definedName name="Pay_Num">#REF!</definedName>
    <definedName name="Payment_Date">DATE(YEAR(Loan_Start),MONTH(Loan_Start)+Payment_Number,DAY(Loan_Start))</definedName>
    <definedName name="PAZ">#REF!</definedName>
    <definedName name="PEPE">[0]!err</definedName>
    <definedName name="PERIODO">[57]CUMPLIMIENTO!$M$5</definedName>
    <definedName name="PERRD">#REF!</definedName>
    <definedName name="pk">#REF!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zo">[18]BASES!$E$27</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UP" localSheetId="2" hidden="1">{"via1",#N/A,TRUE,"general";"via2",#N/A,TRUE,"general";"via3",#N/A,TRUE,"general"}</definedName>
    <definedName name="POIUP" hidden="1">{"via1",#N/A,TRUE,"general";"via2",#N/A,TRUE,"general";"via3",#N/A,TRUE,"general"}</definedName>
    <definedName name="POO">#REF!</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[18]BASES!$E$26</definedName>
    <definedName name="pouig" localSheetId="2" hidden="1">{"via1",#N/A,TRUE,"general";"via2",#N/A,TRUE,"general";"via3",#N/A,TRUE,"general"}</definedName>
    <definedName name="pouig" hidden="1">{"via1",#N/A,TRUE,"general";"via2",#N/A,TRUE,"general";"via3",#N/A,TRUE,"general"}</definedName>
    <definedName name="pp">#REF!</definedName>
    <definedName name="PPPP" localSheetId="9">[58]PU!#REF!</definedName>
    <definedName name="PPPP" localSheetId="5">[58]PU!#REF!</definedName>
    <definedName name="PPPP" localSheetId="7">[58]PU!#REF!</definedName>
    <definedName name="PPPP" localSheetId="3">[58]PU!#REF!</definedName>
    <definedName name="PPPP" localSheetId="8">[58]PU!#REF!</definedName>
    <definedName name="PPPP" localSheetId="4">[58]PU!#REF!</definedName>
    <definedName name="PPPP" localSheetId="6">[58]PU!#REF!</definedName>
    <definedName name="PPPP">[58]PU!#REF!</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hidden="1">{"via1",#N/A,TRUE,"general";"via2",#N/A,TRUE,"general";"via3",#N/A,TRUE,"general"}</definedName>
    <definedName name="PRE" localSheetId="2">#REF!</definedName>
    <definedName name="PRE" localSheetId="9">#REF!</definedName>
    <definedName name="PRE" localSheetId="5">#REF!</definedName>
    <definedName name="PRE" localSheetId="7">#REF!</definedName>
    <definedName name="PRE" localSheetId="3">#REF!</definedName>
    <definedName name="PRE" localSheetId="8">#REF!</definedName>
    <definedName name="PRE" localSheetId="4">#REF!</definedName>
    <definedName name="PRE" localSheetId="6">#REF!</definedName>
    <definedName name="PRE">#REF!</definedName>
    <definedName name="PRECIO">[59]PRECIOS!$A$5:$M$150</definedName>
    <definedName name="precios">#REF!</definedName>
    <definedName name="PREST">#REF!</definedName>
    <definedName name="PRIMER" localSheetId="2"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 localSheetId="9">#REF!</definedName>
    <definedName name="Print_Area_MI" localSheetId="5">#REF!</definedName>
    <definedName name="Print_Area_MI" localSheetId="7">#REF!</definedName>
    <definedName name="Print_Area_MI" localSheetId="3">#REF!</definedName>
    <definedName name="Print_Area_MI" localSheetId="8">#REF!</definedName>
    <definedName name="Print_Area_MI" localSheetId="4">#REF!</definedName>
    <definedName name="Print_Area_MI" localSheetId="6">#REF!</definedName>
    <definedName name="Print_Area_MI">#REF!</definedName>
    <definedName name="Print_Area_Reset">OFFSET(Full_Print,0,0,Last_Row)</definedName>
    <definedName name="PRINT_TITLES">#N/A</definedName>
    <definedName name="PRINT_TITLES_MI">#N/A</definedName>
    <definedName name="PrOfic">[18]BASES!$B$31</definedName>
    <definedName name="PROG" hidden="1">#REF!</definedName>
    <definedName name="programainv">[0]!err</definedName>
    <definedName name="Proponente" localSheetId="2">#REF!</definedName>
    <definedName name="Proponente" localSheetId="9">#REF!</definedName>
    <definedName name="Proponente" localSheetId="5">#REF!</definedName>
    <definedName name="Proponente" localSheetId="7">#REF!</definedName>
    <definedName name="Proponente" localSheetId="3">#REF!</definedName>
    <definedName name="Proponente" localSheetId="8">#REF!</definedName>
    <definedName name="Proponente" localSheetId="4">#REF!</definedName>
    <definedName name="Proponente" localSheetId="6">#REF!</definedName>
    <definedName name="Proponente">#REF!</definedName>
    <definedName name="PRUEBA">[11]!absc</definedName>
    <definedName name="prueba1">[11]!absc</definedName>
    <definedName name="PRUEBA2" localSheetId="2">#REF!</definedName>
    <definedName name="PRUEBA2" localSheetId="9">#REF!</definedName>
    <definedName name="PRUEBA2" localSheetId="5">#REF!</definedName>
    <definedName name="PRUEBA2" localSheetId="7">#REF!</definedName>
    <definedName name="PRUEBA2" localSheetId="3">#REF!</definedName>
    <definedName name="PRUEBA2" localSheetId="8">#REF!</definedName>
    <definedName name="PRUEBA2" localSheetId="4">#REF!</definedName>
    <definedName name="PRUEBA2" localSheetId="6">#REF!</definedName>
    <definedName name="PRUEBA2">#REF!</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q" localSheetId="2" hidden="1">{"via1",#N/A,TRUE,"general";"via2",#N/A,TRUE,"general";"via3",#N/A,TRUE,"general"}</definedName>
    <definedName name="Q" localSheetId="9">[60]glvc!#REF!</definedName>
    <definedName name="Q" localSheetId="5">[60]glvc!#REF!</definedName>
    <definedName name="Q" localSheetId="7">[60]glvc!#REF!</definedName>
    <definedName name="Q" localSheetId="3">[60]glvc!#REF!</definedName>
    <definedName name="Q" localSheetId="8">[60]glvc!#REF!</definedName>
    <definedName name="Q" localSheetId="4">[60]glvc!#REF!</definedName>
    <definedName name="Q" localSheetId="6">[60]glvc!#REF!</definedName>
    <definedName name="Q">[60]glvc!#REF!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#REF!</definedName>
    <definedName name="QE">[34]TARIF2002!#REF!</definedName>
    <definedName name="QE_TE">[34]TARIF2002!#REF!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I">[34]TARIF2002!#REF!</definedName>
    <definedName name="QI_TI">[34]TARIF2002!#REF!</definedName>
    <definedName name="QN">[34]TARIF2002!#REF!</definedName>
    <definedName name="QN_QI">[34]TARIF2002!#REF!</definedName>
    <definedName name="QNS">[34]TARIF2002!#REF!</definedName>
    <definedName name="qq" localSheetId="2">#REF!</definedName>
    <definedName name="QQ" localSheetId="9">[60]glvc!#REF!</definedName>
    <definedName name="QQ" localSheetId="5">[60]glvc!#REF!</definedName>
    <definedName name="QQ" localSheetId="7">[60]glvc!#REF!</definedName>
    <definedName name="QQ" localSheetId="3">[60]glvc!#REF!</definedName>
    <definedName name="QQ" localSheetId="8">[60]glvc!#REF!</definedName>
    <definedName name="QQ" localSheetId="4">[60]glvc!#REF!</definedName>
    <definedName name="QQ" localSheetId="6">[60]glvc!#REF!</definedName>
    <definedName name="QQ">[60]glvc!#REF!</definedName>
    <definedName name="QQQ">DATE(YEAR(Loan_Start),MONTH(Loan_Start)+Payment_Number,DAY(Loan_Start))</definedName>
    <definedName name="qqqqqw" localSheetId="2"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[0]!err</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adios">[5]Hoja2!#REF!</definedName>
    <definedName name="RANGO" hidden="1">{"PRES REHAB ARM-PER POR ITEMS  KM A KM",#N/A,TRUE,"Rehabilitacion Arm-Per"}</definedName>
    <definedName name="rds">#REF!</definedName>
    <definedName name="RE">#N/A</definedName>
    <definedName name="RED">[5]EST2!$AQ$2</definedName>
    <definedName name="REG">'[49]Estado Resumen'!XFC1&gt;2.5</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onal">[22]CARRETERAS!$A$2</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ULAR">'[50]ESTADO VÍA-CRIT.TECNICO'!XFC1&gt;2.5</definedName>
    <definedName name="REICIO">[0]!err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 localSheetId="9">#REF!</definedName>
    <definedName name="rell" localSheetId="5">#REF!</definedName>
    <definedName name="rell" localSheetId="7">#REF!</definedName>
    <definedName name="rell" localSheetId="3">#REF!</definedName>
    <definedName name="rell" localSheetId="8">#REF!</definedName>
    <definedName name="rell" localSheetId="4">#REF!</definedName>
    <definedName name="rell" localSheetId="6">#REF!</definedName>
    <definedName name="rell">#REF!</definedName>
    <definedName name="RELLG">#REF!</definedName>
    <definedName name="REPROGRAMACION">#REF!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idente">'[22]GENERALIDADES '!$E$9</definedName>
    <definedName name="resul">#REF!</definedName>
    <definedName name="RESUM" localSheetId="9">'[19]1'!#REF!</definedName>
    <definedName name="RESUM" localSheetId="5">'[19]1'!#REF!</definedName>
    <definedName name="RESUM" localSheetId="7">'[19]1'!#REF!</definedName>
    <definedName name="RESUM" localSheetId="3">'[19]1'!#REF!</definedName>
    <definedName name="RESUM" localSheetId="8">'[19]1'!#REF!</definedName>
    <definedName name="RESUM" localSheetId="4">'[19]1'!#REF!</definedName>
    <definedName name="RESUM" localSheetId="6">'[19]1'!#REF!</definedName>
    <definedName name="RESUM">'[19]1'!#REF!</definedName>
    <definedName name="resum2" localSheetId="9">'[8]PU (2)'!#REF!</definedName>
    <definedName name="resum2" localSheetId="5">'[8]PU (2)'!#REF!</definedName>
    <definedName name="resum2" localSheetId="7">'[8]PU (2)'!#REF!</definedName>
    <definedName name="resum2" localSheetId="3">'[8]PU (2)'!#REF!</definedName>
    <definedName name="resum2" localSheetId="8">'[8]PU (2)'!#REF!</definedName>
    <definedName name="resum2" localSheetId="4">'[8]PU (2)'!#REF!</definedName>
    <definedName name="resum2" localSheetId="6">'[8]PU (2)'!#REF!</definedName>
    <definedName name="resum2">'[8]PU (2)'!#REF!</definedName>
    <definedName name="Retenc">[18]BASES!$E$31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EMER">#REF!</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localSheetId="2"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#REF!</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hidden="1">{"via1",#N/A,TRUE,"general";"via2",#N/A,TRUE,"general";"via3",#N/A,TRUE,"general"}</definedName>
    <definedName name="RW">[61]items!$C$4:$J$248</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#REF!</definedName>
    <definedName name="SA">[5]Hoja2!#REF!</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[0]!err</definedName>
    <definedName name="SalMinimo">[18]BASES!$E$41</definedName>
    <definedName name="sbe">#REF!</definedName>
    <definedName name="sbgfbgdr" localSheetId="2" hidden="1">{"via1",#N/A,TRUE,"general";"via2",#N/A,TRUE,"general";"via3",#N/A,TRUE,"general"}</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eccion1">#REF!</definedName>
    <definedName name="seccion2">#REF!</definedName>
    <definedName name="SECTOR" localSheetId="9">#REF!</definedName>
    <definedName name="SECTOR" localSheetId="5">#REF!</definedName>
    <definedName name="SECTOR" localSheetId="7">#REF!</definedName>
    <definedName name="SECTOR" localSheetId="3">#REF!</definedName>
    <definedName name="SECTOR" localSheetId="8">#REF!</definedName>
    <definedName name="SECTOR" localSheetId="4">#REF!</definedName>
    <definedName name="SECTOR" localSheetId="6">#REF!</definedName>
    <definedName name="SECTOR">#REF!</definedName>
    <definedName name="SEGUNDO">#REF!</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ISISIS">[0]!err</definedName>
    <definedName name="sk">#REF!</definedName>
    <definedName name="sm">#REF!</definedName>
    <definedName name="sn">#REF!</definedName>
    <definedName name="snw">#REF!</definedName>
    <definedName name="sñ">#REF!</definedName>
    <definedName name="so">#REF!</definedName>
    <definedName name="SOBREANCHO">[5]Hoja2!#REF!</definedName>
    <definedName name="SOL">#REF!</definedName>
    <definedName name="Spanner_Auto_File">"F:\Proyectos\CEI\Tunja-Barbosa\tra2b.x2a"</definedName>
    <definedName name="Spanner_Auto_Select">'[62]A-HOR'!#REF!</definedName>
    <definedName name="sr">#REF!</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9">#REF!</definedName>
    <definedName name="ss" localSheetId="5">#REF!</definedName>
    <definedName name="ss" localSheetId="7">#REF!</definedName>
    <definedName name="ss" localSheetId="3">#REF!</definedName>
    <definedName name="ss" localSheetId="8">#REF!</definedName>
    <definedName name="ss" localSheetId="4">#REF!</definedName>
    <definedName name="ss" localSheetId="6">#REF!</definedName>
    <definedName name="ss">#REF!</definedName>
    <definedName name="SSS" localSheetId="9">'[19]1'!#REF!</definedName>
    <definedName name="SSS" localSheetId="5">'[19]1'!#REF!</definedName>
    <definedName name="SSS" localSheetId="7">'[19]1'!#REF!</definedName>
    <definedName name="SSS" localSheetId="3">'[19]1'!#REF!</definedName>
    <definedName name="SSS" localSheetId="8">'[19]1'!#REF!</definedName>
    <definedName name="SSS" localSheetId="4">'[19]1'!#REF!</definedName>
    <definedName name="SSS" localSheetId="6">'[19]1'!#REF!</definedName>
    <definedName name="SSS">'[19]1'!#REF!</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uma">[24]Hoja1!$F$60</definedName>
    <definedName name="Summary">#REF!</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2">[2]!absc</definedName>
    <definedName name="t" localSheetId="9">[47]!absc</definedName>
    <definedName name="t" localSheetId="5">[47]!absc</definedName>
    <definedName name="t" localSheetId="7">[47]!absc</definedName>
    <definedName name="t" localSheetId="3">[47]!absc</definedName>
    <definedName name="t" localSheetId="8">[47]!absc</definedName>
    <definedName name="t" localSheetId="4">[47]!absc</definedName>
    <definedName name="t" localSheetId="6">[47]!absc</definedName>
    <definedName name="t">[47]!absc</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LA" localSheetId="2">#REF!</definedName>
    <definedName name="TABLA" localSheetId="9">#REF!</definedName>
    <definedName name="TABLA" localSheetId="5">#REF!</definedName>
    <definedName name="TABLA" localSheetId="7">#REF!</definedName>
    <definedName name="TABLA" localSheetId="3">#REF!</definedName>
    <definedName name="TABLA" localSheetId="8">#REF!</definedName>
    <definedName name="TABLA" localSheetId="4">#REF!</definedName>
    <definedName name="TABLA" localSheetId="6">#REF!</definedName>
    <definedName name="TABLA">#REF!</definedName>
    <definedName name="tabla2">#REF!</definedName>
    <definedName name="TARIFAS">[63]TARIFAS!$A$1:$F$52</definedName>
    <definedName name="tb">#REF!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[34]TARIF2002!#REF!</definedName>
    <definedName name="TER">[0]!err</definedName>
    <definedName name="TERM">[0]!err</definedName>
    <definedName name="TÉRMINOS">[0]!err</definedName>
    <definedName name="TERR">[9]PRESUPUESTO!$I$7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hidden="1">{"via1",#N/A,TRUE,"general";"via2",#N/A,TRUE,"general";"via3",#N/A,TRUE,"general"}</definedName>
    <definedName name="TI">[34]TARIF2002!#REF!</definedName>
    <definedName name="TIEMPO">[18]BASES!$E$27</definedName>
    <definedName name="tipov">#REF!</definedName>
    <definedName name="TITU">#REF!</definedName>
    <definedName name="TITULO" localSheetId="9">#REF!</definedName>
    <definedName name="TITULO" localSheetId="5">#REF!</definedName>
    <definedName name="TITULO" localSheetId="7">#REF!</definedName>
    <definedName name="TITULO" localSheetId="3">#REF!</definedName>
    <definedName name="TITULO" localSheetId="8">#REF!</definedName>
    <definedName name="TITULO" localSheetId="4">#REF!</definedName>
    <definedName name="TITULO" localSheetId="6">#REF!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9">#REF!</definedName>
    <definedName name="TOTAL" localSheetId="5">#REF!</definedName>
    <definedName name="TOTAL" localSheetId="7">#REF!</definedName>
    <definedName name="TOTAL" localSheetId="3">#REF!</definedName>
    <definedName name="TOTAL" localSheetId="8">#REF!</definedName>
    <definedName name="TOTAL" localSheetId="4">#REF!</definedName>
    <definedName name="TOTAL" localSheetId="6">#REF!</definedName>
    <definedName name="TOTAL">#REF!</definedName>
    <definedName name="Total_Interest">#REF!</definedName>
    <definedName name="Total_Pay">#REF!</definedName>
    <definedName name="Total_Payment">Scheduled_Payment+Extra_Payment</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NS">[5]Hoja2!#REF!</definedName>
    <definedName name="TRAT">[64]desmonte!$E$48</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M">[65]VrEqpBasica!$I$2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TTTTT" localSheetId="9">[60]glvc!#REF!</definedName>
    <definedName name="TTTTTT" localSheetId="5">[60]glvc!#REF!</definedName>
    <definedName name="TTTTTT" localSheetId="7">[60]glvc!#REF!</definedName>
    <definedName name="TTTTTT" localSheetId="3">[60]glvc!#REF!</definedName>
    <definedName name="TTTTTT" localSheetId="8">[60]glvc!#REF!</definedName>
    <definedName name="TTTTTT" localSheetId="4">[60]glvc!#REF!</definedName>
    <definedName name="TTTTTT" localSheetId="6">[60]glvc!#REF!</definedName>
    <definedName name="TTTTTT">[60]glvc!#REF!</definedName>
    <definedName name="tu" localSheetId="2" hidden="1">{"via1",#N/A,TRUE,"general";"via2",#N/A,TRUE,"general";"via3",#N/A,TRUE,"general"}</definedName>
    <definedName name="tu" hidden="1">{"via1",#N/A,TRUE,"general";"via2",#N/A,TRUE,"general";"via3",#N/A,TRUE,"general"}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9">#REF!</definedName>
    <definedName name="TY" localSheetId="5">#REF!</definedName>
    <definedName name="TY" localSheetId="7">#REF!</definedName>
    <definedName name="TY" localSheetId="3">#REF!</definedName>
    <definedName name="TY" localSheetId="8">#REF!</definedName>
    <definedName name="TY" localSheetId="4">#REF!</definedName>
    <definedName name="TY" localSheetId="6">#REF!</definedName>
    <definedName name="TY">#REF!</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TYY" localSheetId="2" hidden="1">{"TAB1",#N/A,TRUE,"GENERAL";"TAB2",#N/A,TRUE,"GENERAL";"TAB3",#N/A,TRUE,"GENERAL";"TAB4",#N/A,TRUE,"GENERAL";"TAB5",#N/A,TRUE,"GENERAL"}</definedName>
    <definedName name="TYY" hidden="1">{"TAB1",#N/A,TRUE,"GENERAL";"TAB2",#N/A,TRUE,"GENERAL";"TAB3",#N/A,TRUE,"GENERAL";"TAB4",#N/A,TRUE,"GENERAL";"TAB5",#N/A,TRUE,"GENERAL"}</definedName>
    <definedName name="U" localSheetId="2">#REF!</definedName>
    <definedName name="U" localSheetId="9">#REF!</definedName>
    <definedName name="U" localSheetId="5">#REF!</definedName>
    <definedName name="U" localSheetId="7">#REF!</definedName>
    <definedName name="U" localSheetId="3">#REF!</definedName>
    <definedName name="U" localSheetId="8">#REF!</definedName>
    <definedName name="U" localSheetId="4">#REF!</definedName>
    <definedName name="U" localSheetId="6">#REF!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9">#REF!</definedName>
    <definedName name="Ubicación" localSheetId="5">#REF!</definedName>
    <definedName name="Ubicación" localSheetId="7">#REF!</definedName>
    <definedName name="Ubicación" localSheetId="3">#REF!</definedName>
    <definedName name="Ubicación" localSheetId="8">#REF!</definedName>
    <definedName name="Ubicación" localSheetId="4">#REF!</definedName>
    <definedName name="Ubicación" localSheetId="6">#REF!</definedName>
    <definedName name="Ubicación">#REF!</definedName>
    <definedName name="UI" localSheetId="2"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NITARIO">[66]Unitarios!$A$3:$D$13</definedName>
    <definedName name="Unitarios" localSheetId="2">#REF!</definedName>
    <definedName name="Unitarios" localSheetId="9">#REF!</definedName>
    <definedName name="Unitarios" localSheetId="5">#REF!</definedName>
    <definedName name="Unitarios" localSheetId="7">#REF!</definedName>
    <definedName name="Unitarios" localSheetId="3">#REF!</definedName>
    <definedName name="Unitarios" localSheetId="8">#REF!</definedName>
    <definedName name="Unitarios" localSheetId="4">#REF!</definedName>
    <definedName name="Unitarios" localSheetId="6">#REF!</definedName>
    <definedName name="Unitarios">#REF!</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L">[9]otros!$C$4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UUUUUU" localSheetId="2" hidden="1">{"TAB1",#N/A,TRUE,"GENERAL";"TAB2",#N/A,TRUE,"GENERAL";"TAB3",#N/A,TRUE,"GENERAL";"TAB4",#N/A,TRUE,"GENERAL";"TAB5",#N/A,TRUE,"GENERAL"}</definedName>
    <definedName name="UUUUUUU"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 localSheetId="9">#REF!</definedName>
    <definedName name="valor1" localSheetId="5">#REF!</definedName>
    <definedName name="valor1" localSheetId="7">#REF!</definedName>
    <definedName name="valor1" localSheetId="3">#REF!</definedName>
    <definedName name="valor1" localSheetId="8">#REF!</definedName>
    <definedName name="valor1" localSheetId="4">#REF!</definedName>
    <definedName name="valor1" localSheetId="6">#REF!</definedName>
    <definedName name="valor1">#REF!</definedName>
    <definedName name="valor2" localSheetId="9">#REF!</definedName>
    <definedName name="valor2" localSheetId="5">#REF!</definedName>
    <definedName name="valor2" localSheetId="7">#REF!</definedName>
    <definedName name="valor2" localSheetId="3">#REF!</definedName>
    <definedName name="valor2" localSheetId="8">#REF!</definedName>
    <definedName name="valor2" localSheetId="4">#REF!</definedName>
    <definedName name="valor2" localSheetId="6">#REF!</definedName>
    <definedName name="valor2">#REF!</definedName>
    <definedName name="VALOR3" localSheetId="9">#REF!</definedName>
    <definedName name="VALOR3" localSheetId="5">#REF!</definedName>
    <definedName name="VALOR3" localSheetId="7">#REF!</definedName>
    <definedName name="VALOR3" localSheetId="3">#REF!</definedName>
    <definedName name="VALOR3" localSheetId="8">#REF!</definedName>
    <definedName name="VALOR3" localSheetId="4">#REF!</definedName>
    <definedName name="VALOR3" localSheetId="6">#REF!</definedName>
    <definedName name="VALOR3">#REF!</definedName>
    <definedName name="Values_Entered">IF(Loan_Amount*Interest_Rate*Loan_Years*Loan_Start&gt;0,1,0)</definedName>
    <definedName name="vb">#REF!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#REF!</definedName>
    <definedName name="vfbgnhyt" localSheetId="2" hidden="1">{"via1",#N/A,TRUE,"general";"via2",#N/A,TRUE,"general";"via3",#N/A,TRUE,"general"}</definedName>
    <definedName name="vfbgnhyt" hidden="1">{"via1",#N/A,TRUE,"general";"via2",#N/A,TRUE,"general";"via3",#N/A,TRUE,"general"}</definedName>
    <definedName name="vfn">#REF!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 hidden="1">{"via1",#N/A,TRUE,"general";"via2",#N/A,TRUE,"general";"via3",#N/A,TRUE,"general"}</definedName>
    <definedName name="villa">#REF!</definedName>
    <definedName name="vk" localSheetId="2" hidden="1">{"via1",#N/A,TRUE,"general";"via2",#N/A,TRUE,"general";"via3",#N/A,TRUE,"general"}</definedName>
    <definedName name="vk" hidden="1">{"via1",#N/A,TRUE,"general";"via2",#N/A,TRUE,"general";"via3",#N/A,TRUE,"general"}</definedName>
    <definedName name="vm">#REF!</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DFSDF">'[37]Res-Accide-10'!#REF!</definedName>
    <definedName name="WE">#N/A</definedName>
    <definedName name="WEFWE">'[37]Res-Accide-10'!#REF!</definedName>
    <definedName name="WER">'[20]Res-Accide-10'!$S$2:$S$7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9">'[20]Res-Accide-10'!#REF!</definedName>
    <definedName name="WILSON" localSheetId="5">'[20]Res-Accide-10'!#REF!</definedName>
    <definedName name="WILSON" localSheetId="7">'[20]Res-Accide-10'!#REF!</definedName>
    <definedName name="WILSON" localSheetId="3">'[20]Res-Accide-10'!#REF!</definedName>
    <definedName name="WILSON" localSheetId="8">'[20]Res-Accide-10'!#REF!</definedName>
    <definedName name="WILSON" localSheetId="4">'[20]Res-Accide-10'!#REF!</definedName>
    <definedName name="WILSON" localSheetId="6">'[20]Res-Accide-10'!#REF!</definedName>
    <definedName name="WILSON">'[20]Res-Accide-10'!#REF!</definedName>
    <definedName name="wj">#REF!</definedName>
    <definedName name="wl">#REF!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via." localSheetId="2" hidden="1">{"via1",#N/A,TRUE,"general";"via2",#N/A,TRUE,"general";"via3",#N/A,TRUE,"general"}</definedName>
    <definedName name="wrn.via." hidden="1">{"via1",#N/A,TRUE,"general";"via2",#N/A,TRUE,"general";"via3",#N/A,TRUE,"general"}</definedName>
    <definedName name="wrn.via._1" hidden="1">{"via1",#N/A,TRUE,"general";"via2",#N/A,TRUE,"general";"via3",#N/A,TRUE,"general"}</definedName>
    <definedName name="ws">#REF!</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hidden="1">{"via1",#N/A,TRUE,"general";"via2",#N/A,TRUE,"general";"via3",#N/A,TRUE,"general"}</definedName>
    <definedName name="www">[56]INDICE!$1:$1048576</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b">#REF!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2" hidden="1">{"via1",#N/A,TRUE,"general";"via2",#N/A,TRUE,"general";"via3",#N/A,TRUE,"general"}</definedName>
    <definedName name="xxfg" hidden="1">{"via1",#N/A,TRUE,"general";"via2",#N/A,TRUE,"general";"via3",#N/A,TRUE,"general"}</definedName>
    <definedName name="xxx">#REF!</definedName>
    <definedName name="XXXX">#REF!</definedName>
    <definedName name="xxxxx">[11]!absc</definedName>
    <definedName name="xxxxxds" localSheetId="2" hidden="1">{"via1",#N/A,TRUE,"general";"via2",#N/A,TRUE,"general";"via3",#N/A,TRUE,"general"}</definedName>
    <definedName name="xxxxxds" hidden="1">{"via1",#N/A,TRUE,"general";"via2",#N/A,TRUE,"general";"via3",#N/A,TRUE,"general"}</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#REF!</definedName>
    <definedName name="XZXZV" localSheetId="2" hidden="1">{"via1",#N/A,TRUE,"general";"via2",#N/A,TRUE,"general";"via3",#N/A,TRUE,"general"}</definedName>
    <definedName name="XZXZV" hidden="1">{"via1",#N/A,TRUE,"general";"via2",#N/A,TRUE,"general";"via3",#N/A,TRUE,"general"}</definedName>
    <definedName name="y"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A">#REF!</definedName>
    <definedName name="yery" localSheetId="2"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c">#REF!</definedName>
    <definedName name="zd">#REF!</definedName>
    <definedName name="zdervr" localSheetId="2" hidden="1">{"via1",#N/A,TRUE,"general";"via2",#N/A,TRUE,"general";"via3",#N/A,TRUE,"general"}</definedName>
    <definedName name="zdervr" hidden="1">{"via1",#N/A,TRUE,"general";"via2",#N/A,TRUE,"general";"via3",#N/A,TRUE,"general"}</definedName>
    <definedName name="ZDF">#REF!</definedName>
    <definedName name="zdr">#REF!</definedName>
    <definedName name="zx">#REF!</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MATCH(0.01,End_Bal,-1)+1</definedName>
    <definedName name="ZZZZZZZZZZZ">'[23]A. P. U.'!#REF!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0" i="2" l="1"/>
  <c r="F28" i="2"/>
  <c r="F24" i="2"/>
  <c r="F19" i="2"/>
  <c r="F14" i="2"/>
  <c r="F10" i="2"/>
  <c r="F27" i="2" l="1"/>
  <c r="F26" i="2"/>
  <c r="F22" i="2" l="1"/>
  <c r="F20" i="2" l="1"/>
  <c r="F15" i="2"/>
  <c r="F29" i="2"/>
  <c r="F25" i="2"/>
  <c r="F16" i="2"/>
  <c r="F17" i="2"/>
  <c r="F18" i="2"/>
  <c r="F12" i="2"/>
  <c r="F13" i="2"/>
  <c r="F11" i="2"/>
  <c r="F23" i="2"/>
  <c r="F21" i="2" l="1"/>
  <c r="B2" i="10" l="1"/>
  <c r="D4" i="11" l="1"/>
  <c r="H3" i="11" s="1"/>
  <c r="E18" i="10" l="1"/>
  <c r="D18" i="10"/>
  <c r="C18" i="10"/>
  <c r="E16" i="10"/>
  <c r="D16" i="10"/>
  <c r="C16" i="10"/>
  <c r="E38" i="9" l="1"/>
  <c r="G38" i="9" s="1"/>
  <c r="C37" i="9"/>
  <c r="E37" i="9" s="1"/>
  <c r="G37" i="9" s="1"/>
  <c r="H32" i="9"/>
  <c r="G23" i="9"/>
  <c r="G21" i="9"/>
  <c r="G20" i="9"/>
  <c r="H7" i="9"/>
  <c r="C7" i="9"/>
  <c r="B4" i="9"/>
  <c r="C7" i="6"/>
  <c r="E37" i="8"/>
  <c r="G37" i="8" s="1"/>
  <c r="H39" i="8" s="1"/>
  <c r="G15" i="8" s="1"/>
  <c r="H16" i="8" s="1"/>
  <c r="H32" i="8"/>
  <c r="G22" i="8"/>
  <c r="G21" i="8"/>
  <c r="G20" i="8"/>
  <c r="H7" i="8"/>
  <c r="C7" i="8"/>
  <c r="B4" i="8"/>
  <c r="E37" i="7"/>
  <c r="G37" i="7" s="1"/>
  <c r="H39" i="7" s="1"/>
  <c r="G15" i="7" s="1"/>
  <c r="H16" i="7" s="1"/>
  <c r="H32" i="7"/>
  <c r="G22" i="7"/>
  <c r="G23" i="7" s="1"/>
  <c r="G21" i="7"/>
  <c r="G20" i="7"/>
  <c r="H7" i="7"/>
  <c r="C7" i="7"/>
  <c r="B4" i="7"/>
  <c r="E37" i="6"/>
  <c r="G37" i="6" s="1"/>
  <c r="H39" i="6" s="1"/>
  <c r="G15" i="6" s="1"/>
  <c r="H16" i="6" s="1"/>
  <c r="H32" i="6"/>
  <c r="G22" i="6"/>
  <c r="G21" i="6"/>
  <c r="G20" i="6"/>
  <c r="H7" i="6"/>
  <c r="B4" i="6"/>
  <c r="C7" i="4"/>
  <c r="E37" i="4"/>
  <c r="G37" i="4" s="1"/>
  <c r="H40" i="4" s="1"/>
  <c r="G15" i="4" s="1"/>
  <c r="H16" i="4" s="1"/>
  <c r="H32" i="4"/>
  <c r="G21" i="4"/>
  <c r="G20" i="4"/>
  <c r="B4" i="4"/>
  <c r="C7" i="1"/>
  <c r="C7" i="3"/>
  <c r="E37" i="3"/>
  <c r="G37" i="3" s="1"/>
  <c r="H40" i="3" s="1"/>
  <c r="G15" i="3" s="1"/>
  <c r="H16" i="3" s="1"/>
  <c r="H32" i="3"/>
  <c r="G21" i="3"/>
  <c r="G20" i="3"/>
  <c r="B4" i="3"/>
  <c r="F39" i="2"/>
  <c r="E37" i="1"/>
  <c r="G37" i="1" s="1"/>
  <c r="H40" i="1" s="1"/>
  <c r="G15" i="1" s="1"/>
  <c r="H16" i="1" s="1"/>
  <c r="H32" i="1"/>
  <c r="G21" i="1"/>
  <c r="G20" i="1"/>
  <c r="B4" i="1"/>
  <c r="H24" i="3" l="1"/>
  <c r="H43" i="3" s="1"/>
  <c r="G23" i="8"/>
  <c r="H24" i="8" s="1"/>
  <c r="H42" i="8" s="1"/>
  <c r="H24" i="1"/>
  <c r="G22" i="9"/>
  <c r="H24" i="9" s="1"/>
  <c r="H24" i="4"/>
  <c r="H43" i="4" s="1"/>
  <c r="H40" i="9"/>
  <c r="G15" i="9" s="1"/>
  <c r="H16" i="9" s="1"/>
  <c r="H43" i="9" s="1"/>
  <c r="H24" i="7"/>
  <c r="H42" i="7"/>
  <c r="G47" i="7" s="1"/>
  <c r="G45" i="7"/>
  <c r="G46" i="7"/>
  <c r="G23" i="6"/>
  <c r="H24" i="6" s="1"/>
  <c r="H42" i="6" s="1"/>
  <c r="H43" i="1"/>
  <c r="G46" i="3" l="1"/>
  <c r="G48" i="3"/>
  <c r="G47" i="3"/>
  <c r="H49" i="3" s="1"/>
  <c r="H52" i="3" s="1"/>
  <c r="G46" i="9"/>
  <c r="G48" i="9"/>
  <c r="G47" i="9"/>
  <c r="G45" i="8"/>
  <c r="G47" i="8"/>
  <c r="G46" i="8"/>
  <c r="H48" i="7"/>
  <c r="H51" i="7" s="1"/>
  <c r="G45" i="6"/>
  <c r="G47" i="6"/>
  <c r="G46" i="6"/>
  <c r="G46" i="4"/>
  <c r="G48" i="4"/>
  <c r="G47" i="4"/>
  <c r="G46" i="1"/>
  <c r="G48" i="1"/>
  <c r="G47" i="1"/>
  <c r="H49" i="9" l="1"/>
  <c r="H52" i="9" s="1"/>
  <c r="H48" i="8"/>
  <c r="H51" i="8" s="1"/>
  <c r="H48" i="6"/>
  <c r="H51" i="6" s="1"/>
  <c r="H49" i="4"/>
  <c r="H52" i="4" s="1"/>
  <c r="H49" i="1"/>
  <c r="H52" i="1" s="1"/>
  <c r="F31" i="2" l="1"/>
  <c r="F32" i="2" l="1"/>
  <c r="C14" i="10" s="1"/>
  <c r="C12" i="10"/>
  <c r="F33" i="2" l="1"/>
  <c r="F34" i="2" s="1"/>
  <c r="E12" i="10"/>
  <c r="F12" i="10"/>
  <c r="F13" i="10" s="1"/>
  <c r="C13" i="10"/>
  <c r="C15" i="10" s="1"/>
  <c r="F14" i="10" l="1"/>
  <c r="F15" i="10" s="1"/>
  <c r="H12" i="10"/>
  <c r="I12" i="10" s="1"/>
  <c r="E13" i="10"/>
  <c r="E14" i="10" l="1"/>
  <c r="H13" i="10"/>
  <c r="I13" i="10" s="1"/>
  <c r="E15" i="10" l="1"/>
  <c r="H15" i="10" s="1"/>
  <c r="I15" i="10" s="1"/>
  <c r="H14" i="10"/>
  <c r="I14" i="10" s="1"/>
</calcChain>
</file>

<file path=xl/sharedStrings.xml><?xml version="1.0" encoding="utf-8"?>
<sst xmlns="http://schemas.openxmlformats.org/spreadsheetml/2006/main" count="634" uniqueCount="144">
  <si>
    <t>REPUBLICA DE COLOMBIA</t>
  </si>
  <si>
    <t>INSTITUTO NACIONAL DE VÍAS</t>
  </si>
  <si>
    <t>ANÁLISIS DE PRECIOS UNITARIOS</t>
  </si>
  <si>
    <t>ESPECIFICACIÓN:</t>
  </si>
  <si>
    <t xml:space="preserve">UNIDAD  : </t>
  </si>
  <si>
    <t>UND</t>
  </si>
  <si>
    <t>I. EQUIPO</t>
  </si>
  <si>
    <t>}</t>
  </si>
  <si>
    <t>Descripcion</t>
  </si>
  <si>
    <t>Tipo</t>
  </si>
  <si>
    <t>Tarifa/Hora</t>
  </si>
  <si>
    <t>Rendimiento</t>
  </si>
  <si>
    <t>Valor - Unit</t>
  </si>
  <si>
    <t>Herramienta menor 10% M.O.</t>
  </si>
  <si>
    <t xml:space="preserve"> </t>
  </si>
  <si>
    <t>Sub-total</t>
  </si>
  <si>
    <t>II. MATERIALES EN OBRA</t>
  </si>
  <si>
    <t>DESCRIPCION</t>
  </si>
  <si>
    <t>Unidad</t>
  </si>
  <si>
    <t>Precio-Unit.</t>
  </si>
  <si>
    <t>Cantidad</t>
  </si>
  <si>
    <t xml:space="preserve">TUBO LED T8 </t>
  </si>
  <si>
    <t>CINTA AISLANTE N15 PVC 20M</t>
  </si>
  <si>
    <t>ROLLO</t>
  </si>
  <si>
    <t>III. TRANSPORTES</t>
  </si>
  <si>
    <t>Material</t>
  </si>
  <si>
    <t>Vol-peso o Cant</t>
  </si>
  <si>
    <t>Distancia</t>
  </si>
  <si>
    <t>M3 - Km</t>
  </si>
  <si>
    <t>Tarifa</t>
  </si>
  <si>
    <t>IV. MANO DE OBRA</t>
  </si>
  <si>
    <t>Trabajador</t>
  </si>
  <si>
    <t>Jornal</t>
  </si>
  <si>
    <t>Prestaciones</t>
  </si>
  <si>
    <t>Jornada Total</t>
  </si>
  <si>
    <t>Oficial (1)</t>
  </si>
  <si>
    <t>Total Costo Directo</t>
  </si>
  <si>
    <t>V. COSTOS INDIRECTOS</t>
  </si>
  <si>
    <t>Descripción</t>
  </si>
  <si>
    <t>Porcentaje</t>
  </si>
  <si>
    <t>Valor Total</t>
  </si>
  <si>
    <t>ADMINISTRACION</t>
  </si>
  <si>
    <t xml:space="preserve">IMPREVISTOS </t>
  </si>
  <si>
    <t>UTILIDAD</t>
  </si>
  <si>
    <t>Sub-Total</t>
  </si>
  <si>
    <t>Precio unitario total aproximado al peso</t>
  </si>
  <si>
    <t>INSTITUTO NACIONAL DE VIAS</t>
  </si>
  <si>
    <t>FORMULARIO No. 1 - PRESUPUESTO OFICIAL</t>
  </si>
  <si>
    <t>No</t>
  </si>
  <si>
    <t>UNID</t>
  </si>
  <si>
    <t>VALOR UNITARIO</t>
  </si>
  <si>
    <t>VALOR TOTAL</t>
  </si>
  <si>
    <t>GLB</t>
  </si>
  <si>
    <t xml:space="preserve">SUBTOTAL OBRAS </t>
  </si>
  <si>
    <t xml:space="preserve">VALOR IVA (OBRA) (19% SOBRE UTILIDAD OBRA)  </t>
  </si>
  <si>
    <t>SUBTOTAL OBRAS INCLUYENDO IVA</t>
  </si>
  <si>
    <t xml:space="preserve">VALOR TOTAL DEL CONTRATO </t>
  </si>
  <si>
    <t>PORCENTAJE</t>
  </si>
  <si>
    <t>A=</t>
  </si>
  <si>
    <t>IMPREVISTO</t>
  </si>
  <si>
    <t>I=</t>
  </si>
  <si>
    <t>U=</t>
  </si>
  <si>
    <t>TOTAL A.I.U</t>
  </si>
  <si>
    <t>A.I.U.=</t>
  </si>
  <si>
    <t>PANEL LED REDONDO 18W</t>
  </si>
  <si>
    <t xml:space="preserve">PEGANTE, CINTA TEFLON ETC </t>
  </si>
  <si>
    <t>SANITARIO AHORRADOR CONSUMO PROMEDIO 4,8 L</t>
  </si>
  <si>
    <t xml:space="preserve">SANITARIO DE UNA PIEZA AHORRADOR CONSUMO PROMEDIO 4,8 L </t>
  </si>
  <si>
    <t>Herramienta menor 5 % M.O.</t>
  </si>
  <si>
    <t>ESTUCO ACRILICO</t>
  </si>
  <si>
    <t>gl</t>
  </si>
  <si>
    <t>LIJA DE AGUA #1000</t>
  </si>
  <si>
    <t>und</t>
  </si>
  <si>
    <t>DESPERDICIO</t>
  </si>
  <si>
    <t>%</t>
  </si>
  <si>
    <t>ANDAMIO TUBULAR</t>
  </si>
  <si>
    <t>dia</t>
  </si>
  <si>
    <t>Obreros (2)</t>
  </si>
  <si>
    <t>SUBTOTAL OBRAS</t>
  </si>
  <si>
    <t>DIRECCIÓN TERRITORIAL SUCRE</t>
  </si>
  <si>
    <t>DESCRIPCIÓN</t>
  </si>
  <si>
    <t>ETAPA PRECONTRACTUAL</t>
  </si>
  <si>
    <t>PREPLIEGOS</t>
  </si>
  <si>
    <t>PLIEGOS</t>
  </si>
  <si>
    <t>ADJUDICACIÓN</t>
  </si>
  <si>
    <t>LEGALIZACION</t>
  </si>
  <si>
    <t>ETAPA CONTRACTUAL</t>
  </si>
  <si>
    <t>AMV</t>
  </si>
  <si>
    <t xml:space="preserve">COOPERATIVAS </t>
  </si>
  <si>
    <t>I.V.A.</t>
  </si>
  <si>
    <t>TOTAL (OBRA + IVA)</t>
  </si>
  <si>
    <t>UNIDAD</t>
  </si>
  <si>
    <t>FIC SENA</t>
  </si>
  <si>
    <t>IMP. TERRITORIALES</t>
  </si>
  <si>
    <t>GL</t>
  </si>
  <si>
    <t>M2</t>
  </si>
  <si>
    <t>ML</t>
  </si>
  <si>
    <t>4.1</t>
  </si>
  <si>
    <t>1.1</t>
  </si>
  <si>
    <t>1.2</t>
  </si>
  <si>
    <t>1.3</t>
  </si>
  <si>
    <t>2.2</t>
  </si>
  <si>
    <t>2.3</t>
  </si>
  <si>
    <t>2.4</t>
  </si>
  <si>
    <t>2.5</t>
  </si>
  <si>
    <t>3.1</t>
  </si>
  <si>
    <t>3.2</t>
  </si>
  <si>
    <t>3.3</t>
  </si>
  <si>
    <t>5.1</t>
  </si>
  <si>
    <t>5. ASEO SEDE MINITRANSPORTE - SUCRE</t>
  </si>
  <si>
    <t>SUMINISTRO E INSTALACION DE PORTON ELECTRICO (Kit 2 Brazos Para Puertas Batientes Eagle 250kg, inluye dos motores EG250, dos controles y tarjeta electronica access command24, incluye manod de obra).</t>
  </si>
  <si>
    <t>SUMINISTRO E INSTALACION DE LUMINARIA (Panel led redondo de incrustar 18w luz fria certificado con diametro de 22cm, tiempo de vida 25000 horas, 110 V, 44A, N° REF 596772)</t>
  </si>
  <si>
    <t>SUMINISTRO E INSTALACION DE LUMINARIA (Tubo Led 1540 Lúmenes 18w Luz Fría Vidrio Ilumax, longitud 120 cm incluye instalación).</t>
  </si>
  <si>
    <t>SUMINISTRO E INSTALACION DE ESPEJO  PARA BAÑOS (Espejo Rectangular Biselado 70x100 Cm Moderno Baño Living, incluye instalacion).</t>
  </si>
  <si>
    <t>SUMINISTRO E INSTALACION DE CUBIERTA (Lamina Alveolar 6 Mm 2.95 x 1.05 m Cristal,Código 608140, incluye instalación). NO INCLUYE ESTRUCTURA.</t>
  </si>
  <si>
    <t>RETIRO DE CUBIERTA EXISTENTE EN LAMINA DE POLICARBONATO ALVEOLAR 6 MM.</t>
  </si>
  <si>
    <t>SUMINISTRO E INSTALACION (Dispensador De Toallas De Papel En Z Plástico Blanco De 26x19 Cm, Código 525137).</t>
  </si>
  <si>
    <t>SUMINISTRO E INSTALACION (Dispensador de papel higienico Acrilico Institucional,Código 776440).</t>
  </si>
  <si>
    <t>SUMINISTRO E INSTALACION (Dispensador De Jabón Líquido Plástico Blanco 1000 Ml De 112x24x12 Cm, Código 487334).</t>
  </si>
  <si>
    <t>SUMINISTRO E INSTALACION DE ESTRUCTURA EN PERFIL METALICO PARA CUBIERTA (Tubo Rectangular 50 x 25 x 1.1mm C18 x 6m,Código 183864, incluye instalación con tornillos, remaches, neofrenos).</t>
  </si>
  <si>
    <t>SUMINISTRO E INSTALACION DE ESTRUCTURA EN PERFIL METALICO PARA CUBIERTA (Tubo rectangular 120 x 60 x 2.0mm x 6m estructural HR50,Código 156257, incluye instalación instalación con tornillos, pintura con anticorrosivo y acabado negro mate , remaches, neofrenos).</t>
  </si>
  <si>
    <t>PINTURA PARA REJAS EXTERNAS, PUERTAS METALICAS Y BARANDAS INCLUYE LIJADA, ANTICORROSIVO Y ACABADO FINAL EN ESMALTE DOS MANOS.</t>
  </si>
  <si>
    <t>4.2</t>
  </si>
  <si>
    <t>ASEO GENERAL (Incluye area interna y area externa).</t>
  </si>
  <si>
    <t xml:space="preserve">RESANE Y PINTURA DE MUROS INTERIORES TIPO 1 VINILO DOS MANOS  COLOR BLANCO </t>
  </si>
  <si>
    <t>RESANE Y PINTURA DE FACHADA EXTERIOR TIPO 1 VINILO  DOS MANOS  COLOR BLANCO Y GRIS</t>
  </si>
  <si>
    <t>PLAZO DE EJECUCION : DOS ( 2 ) MESES</t>
  </si>
  <si>
    <t>CANTIDAD (NO MODIFICAR )</t>
  </si>
  <si>
    <t xml:space="preserve">NOTA 1:   El A.I.U y su discriminación  deben estar en porcentaje  ( % ) si no es asi la  propuesta sera RECHAZADA. </t>
  </si>
  <si>
    <t xml:space="preserve">NOTA 2: Si Ofrece  como AIU un porcentaje cuya sumatoria sea superior  al establecido por la entidad (A+I+U= 30%) o inferior al A+I+U= 25% ) en el Formulario 1 – Formulario de Presupuesto Oficial. la propuesta sera RECHAZADA. </t>
  </si>
  <si>
    <t xml:space="preserve">NOTA 3:  Superar el valor unitario de alguno o algunos de los siguientes ítems ofrecidos con respecto al valor establecido para cada ítem del presupuesto oficial. (Aplica para procesos con precios unitarios.) </t>
  </si>
  <si>
    <t xml:space="preserve">NOTA 4. Cuando la fracción decimal del peso sea  igual o superior a 5 se aproximara por exceso al número entero siguiente del peso y cuando la fracción decimal del peso sea inferior a 5 se aproximará por defecto al número entero del peso. </t>
  </si>
  <si>
    <t xml:space="preserve">NO MODIFICAR </t>
  </si>
  <si>
    <t>Nota 5.  Los valores que aparecen fijos e inmodificables no podrán alterarse, de lo contrario, será causal de rechazo.</t>
  </si>
  <si>
    <t xml:space="preserve">Nota 6  El proponente no podrá modificar, adicionar o suprimir, los ítems que la entidad ha establecido en  Formulario 1., de lo contrario será Causal de Rechazo.  ( Se recomienda estructurar su propuesta economica con el Formulario 1 publicado por la Entidad en definitivo  para el presente proceso de selección.) </t>
  </si>
  <si>
    <t>Fecha : 16-07-2025</t>
  </si>
  <si>
    <t>Elaboro : Arq. Andres Felipe Sierra Molina                                       Reviso :  Arnulfo Arias Saenz</t>
  </si>
  <si>
    <t xml:space="preserve">Cargo : Apoyo a la Supervision                                                                         Director Territorial de Sucre ( E) </t>
  </si>
  <si>
    <t>1. MANTENIMIENTO DE ILUMINACION SEDE MINITRANSPORTE - SUCRE</t>
  </si>
  <si>
    <t>2. MANTENIMIENTO DE BAÑO SEDE MINITRANSPORTE - SUCRE</t>
  </si>
  <si>
    <t>3. MANTENIMIENTO DE CUBIERTA TERCER PISO SEDE MINITRANSPORTE - SUCRE</t>
  </si>
  <si>
    <t xml:space="preserve">4. MANTENIMIENTO DE  ACABADOS Y PINTURA PARA LA SEDE MINITRANSPORTE - SUCRE </t>
  </si>
  <si>
    <t>MANTENIMIENTO DE LA SEDE DE INVIAS DIRECCIÓN TERRITORIAL DE SUCRE 2025</t>
  </si>
  <si>
    <t>OBJETO:  MANTENIMIENTO DE LA SEDE DE INVIAS DIRECCION TERRITORIAL SUCRE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</si>
</sst>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2" formatCode="_-&quot;$&quot;\ * #,##0_-;\-&quot;$&quot;\ * #,##0_-;_-&quot;$&quot;\ * &quot;-&quot;_-;_-@_-"/>
    <numFmt numFmtId="44" formatCode="_-&quot;$&quot;\ * #,##0.00_-;\-&quot;$&quot;\ * #,##0.00_-;_-&quot;$&quot;\ * &quot;-&quot;??_-;_-@_-"/>
    <numFmt numFmtId="164" formatCode="_(&quot;$&quot;\ * #,##0.00_);_(&quot;$&quot;\ * \(#,##0.00\);_(&quot;$&quot;\ * &quot;-&quot;??_);_(@_)"/>
    <numFmt numFmtId="165" formatCode="_(* #,##0.00_);_(* \(#,##0.00\);_(* &quot;-&quot;??_);_(@_)"/>
    <numFmt numFmtId="166" formatCode="_(* #,##0_);_(* \(#,##0\);_(* &quot;-&quot;??_);_(@_)"/>
    <numFmt numFmtId="167" formatCode="0.0%"/>
    <numFmt numFmtId="168" formatCode="_([$$-240A]\ * #,##0_);_([$$-240A]\ * \(#,##0\);_([$$-240A]\ * &quot;-&quot;??_);_(@_)"/>
    <numFmt numFmtId="169" formatCode="_(&quot;$&quot;\ * #,##0_);_(&quot;$&quot;\ * \(#,##0\);_(&quot;$&quot;\ * &quot;-&quot;??_);_(@_)"/>
    <numFmt numFmtId="170" formatCode="_-&quot;$&quot;\ * #,##0.00_-;\-&quot;$&quot;\ * #,##0.00_-;_-&quot;$&quot;\ * &quot;-&quot;_-;_-@_-"/>
    <numFmt numFmtId="171" formatCode="0.0"/>
    <numFmt numFmtId="172" formatCode="_-* #,##0.00\ _€_-;\-* #,##0.00\ _€_-;_-* &quot;-&quot;??\ _€_-;_-@_-"/>
    <numFmt numFmtId="173" formatCode="_ [$$-240A]\ * #,##0.00_ ;_ [$$-240A]\ * \-#,##0.00_ ;_ [$$-240A]\ * &quot;-&quot;??_ ;_ @_ "/>
    <numFmt numFmtId="174" formatCode="#,##0.0"/>
    <numFmt numFmtId="175" formatCode="_ &quot;$&quot;\ * #,##0.00_ ;_ &quot;$&quot;\ * \-#,##0.00_ ;_ &quot;$&quot;\ * &quot;-&quot;??_ ;_ @_ "/>
    <numFmt numFmtId="176" formatCode="&quot;Sí&quot;;&quot;Sí&quot;;&quot;No&quot;"/>
    <numFmt numFmtId="177" formatCode="_([$$-240A]\ * #,##0.00_);_([$$-240A]\ * \(#,##0.00\);_([$$-240A]\ * &quot;-&quot;??_);_(@_)"/>
    <numFmt numFmtId="178" formatCode="[$$-240A]\ #,##0.00"/>
    <numFmt numFmtId="179" formatCode="_ * #,##0_ ;_ * \-#,##0_ ;_ * &quot;-&quot;_ ;_ @_ "/>
    <numFmt numFmtId="180" formatCode="#.##\ \K\g"/>
    <numFmt numFmtId="181" formatCode="_ * #,##0.00_ ;_ * \-#,##0.00_ ;_ * &quot;-&quot;??_ ;_ @_ "/>
    <numFmt numFmtId="182" formatCode="0.000"/>
    <numFmt numFmtId="183" formatCode="_-[$$-240A]\ * #,##0.00_-;\-[$$-240A]\ * #,##0.00_-;_-[$$-240A]\ * &quot;-&quot;??_-;_-@_-"/>
    <numFmt numFmtId="184" formatCode="_-[$$-240A]\ * #,##0.0000_-;\-[$$-240A]\ * #,##0.0000_-;_-[$$-240A]\ * &quot;-&quot;??_-;_-@_-"/>
    <numFmt numFmtId="185" formatCode="_-&quot;$&quot;* #,##0.00_-;\-&quot;$&quot;* #,##0.00_-;_-&quot;$&quot;* &quot;-&quot;??_-;_-@_-"/>
  </numFmts>
  <fonts count="37" x14ac:knownFonts="1">
    <font>
      <sz val="10"/>
      <name val="Arial"/>
    </font>
    <font>
      <sz val="11"/>
      <color theme="1"/>
      <name val="Calibri"/>
      <family val="2"/>
      <scheme val="minor"/>
    </font>
    <font>
      <b/>
      <sz val="11"/>
      <color theme="1"/>
      <name val="Calibri"/>
      <family val="2"/>
      <scheme val="minor"/>
    </font>
    <font>
      <sz val="10"/>
      <name val="Arial"/>
      <family val="2"/>
    </font>
    <font>
      <sz val="10"/>
      <name val="Arial"/>
      <family val="2"/>
    </font>
    <font>
      <b/>
      <sz val="8"/>
      <name val="Arial"/>
      <family val="2"/>
    </font>
    <font>
      <sz val="8"/>
      <name val="Arial"/>
      <family val="2"/>
    </font>
    <font>
      <b/>
      <sz val="10"/>
      <name val="Arial"/>
      <family val="2"/>
    </font>
    <font>
      <sz val="9"/>
      <name val="Arial"/>
      <family val="2"/>
    </font>
    <font>
      <sz val="8"/>
      <name val="Arial Narrow"/>
      <family val="2"/>
    </font>
    <font>
      <b/>
      <i/>
      <sz val="10"/>
      <name val="Arial Narrow"/>
      <family val="2"/>
    </font>
    <font>
      <i/>
      <sz val="10"/>
      <name val="Arial Narrow"/>
      <family val="2"/>
    </font>
    <font>
      <sz val="10"/>
      <name val="Arial Narrow"/>
      <family val="2"/>
    </font>
    <font>
      <b/>
      <sz val="8"/>
      <name val="Arial Narrow"/>
      <family val="2"/>
    </font>
    <font>
      <b/>
      <sz val="14"/>
      <name val="Arial Narrow"/>
      <family val="2"/>
    </font>
    <font>
      <sz val="14"/>
      <name val="Arial Narrow"/>
      <family val="2"/>
    </font>
    <font>
      <b/>
      <sz val="12"/>
      <name val="Arial Narrow"/>
      <family val="2"/>
    </font>
    <font>
      <sz val="12"/>
      <name val="Arial Narrow"/>
      <family val="2"/>
    </font>
    <font>
      <sz val="9"/>
      <name val="Arial Narrow"/>
      <family val="2"/>
    </font>
    <font>
      <b/>
      <sz val="9"/>
      <name val="Arial Narrow"/>
      <family val="2"/>
    </font>
    <font>
      <b/>
      <sz val="10"/>
      <name val="Calibri"/>
      <family val="2"/>
      <scheme val="minor"/>
    </font>
    <font>
      <sz val="10"/>
      <name val="Calibri"/>
      <family val="2"/>
      <scheme val="minor"/>
    </font>
    <font>
      <b/>
      <sz val="10"/>
      <color indexed="10"/>
      <name val="Calibri"/>
      <family val="2"/>
      <scheme val="minor"/>
    </font>
    <font>
      <b/>
      <sz val="10"/>
      <name val="Arial Narrow"/>
      <family val="2"/>
    </font>
    <font>
      <u/>
      <sz val="18"/>
      <name val="Arial"/>
      <family val="2"/>
    </font>
    <font>
      <b/>
      <u/>
      <sz val="14"/>
      <name val="Arial"/>
      <family val="2"/>
    </font>
    <font>
      <b/>
      <sz val="12"/>
      <name val="Verdana"/>
      <family val="2"/>
    </font>
    <font>
      <b/>
      <sz val="10"/>
      <name val="Verdana"/>
      <family val="2"/>
    </font>
    <font>
      <b/>
      <sz val="12"/>
      <color theme="0"/>
      <name val="Verdana"/>
      <family val="2"/>
    </font>
    <font>
      <sz val="12"/>
      <color theme="1"/>
      <name val="Arial"/>
      <family val="2"/>
    </font>
    <font>
      <sz val="12"/>
      <name val="Verdana"/>
      <family val="2"/>
    </font>
    <font>
      <sz val="12"/>
      <name val="Arial"/>
      <family val="2"/>
    </font>
    <font>
      <b/>
      <sz val="12"/>
      <color theme="0"/>
      <name val="Arial"/>
      <family val="2"/>
    </font>
    <font>
      <u/>
      <sz val="12"/>
      <name val="Verdana"/>
      <family val="2"/>
    </font>
    <font>
      <sz val="8"/>
      <name val="Arial"/>
      <family val="2"/>
    </font>
    <font>
      <b/>
      <sz val="9"/>
      <color rgb="FFFF0000"/>
      <name val="Arial Narrow"/>
      <family val="2"/>
    </font>
    <font>
      <sz val="10"/>
      <color rgb="FFFF0000"/>
      <name val="Arial Narrow"/>
      <family val="2"/>
    </font>
  </fonts>
  <fills count="10">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0070C0"/>
        <bgColor indexed="64"/>
      </patternFill>
    </fill>
    <fill>
      <patternFill patternType="solid">
        <fgColor rgb="FF00B0F0"/>
        <bgColor indexed="64"/>
      </patternFill>
    </fill>
    <fill>
      <patternFill patternType="solid">
        <fgColor rgb="FFFFC000"/>
        <bgColor indexed="64"/>
      </patternFill>
    </fill>
    <fill>
      <patternFill patternType="solid">
        <fgColor theme="0" tint="-0.14999847407452621"/>
        <bgColor indexed="64"/>
      </patternFill>
    </fill>
    <fill>
      <patternFill patternType="solid">
        <fgColor theme="2" tint="-0.249977111117893"/>
        <bgColor indexed="64"/>
      </patternFill>
    </fill>
  </fills>
  <borders count="8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auto="1"/>
      </left>
      <right style="medium">
        <color auto="1"/>
      </right>
      <top style="thin">
        <color auto="1"/>
      </top>
      <bottom style="medium">
        <color auto="1"/>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thin">
        <color indexed="64"/>
      </top>
      <bottom style="thin">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right/>
      <top/>
      <bottom style="double">
        <color indexed="64"/>
      </bottom>
      <diagonal/>
    </border>
    <border>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style="double">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bottom/>
      <diagonal/>
    </border>
    <border>
      <left/>
      <right style="thin">
        <color indexed="64"/>
      </right>
      <top style="thin">
        <color indexed="64"/>
      </top>
      <bottom/>
      <diagonal/>
    </border>
  </borders>
  <cellStyleXfs count="22">
    <xf numFmtId="0" fontId="0" fillId="0" borderId="0"/>
    <xf numFmtId="0" fontId="4" fillId="0" borderId="0"/>
    <xf numFmtId="0" fontId="4" fillId="0" borderId="0"/>
    <xf numFmtId="164"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9" fontId="4" fillId="0" borderId="0" applyFont="0" applyFill="0" applyBorder="0" applyAlignment="0" applyProtection="0"/>
    <xf numFmtId="42" fontId="4" fillId="0" borderId="0" applyFont="0" applyFill="0" applyBorder="0" applyAlignment="0" applyProtection="0"/>
    <xf numFmtId="0" fontId="4" fillId="0" borderId="0"/>
    <xf numFmtId="171" fontId="4" fillId="0" borderId="0" applyFont="0" applyFill="0" applyBorder="0" applyAlignment="0" applyProtection="0"/>
    <xf numFmtId="172" fontId="4" fillId="0" borderId="0" applyFont="0" applyFill="0" applyBorder="0" applyAlignment="0" applyProtection="0"/>
    <xf numFmtId="175" fontId="4" fillId="0" borderId="0" applyFont="0" applyFill="0" applyBorder="0" applyAlignment="0" applyProtection="0"/>
    <xf numFmtId="176" fontId="4" fillId="0" borderId="0" applyFont="0" applyFill="0" applyBorder="0" applyAlignment="0" applyProtection="0"/>
    <xf numFmtId="0" fontId="4" fillId="0" borderId="0" applyFill="0"/>
    <xf numFmtId="9" fontId="3" fillId="0" borderId="0" applyFont="0" applyFill="0" applyBorder="0" applyAlignment="0" applyProtection="0"/>
    <xf numFmtId="180" fontId="4" fillId="0" borderId="0" applyFont="0" applyFill="0" applyBorder="0" applyAlignment="0" applyProtection="0"/>
    <xf numFmtId="9" fontId="4" fillId="0" borderId="0" applyFont="0" applyFill="0" applyBorder="0" applyAlignment="0" applyProtection="0"/>
    <xf numFmtId="0" fontId="1" fillId="0" borderId="0"/>
    <xf numFmtId="175" fontId="4" fillId="0" borderId="0" applyFont="0" applyFill="0" applyBorder="0" applyAlignment="0" applyProtection="0"/>
    <xf numFmtId="181" fontId="4" fillId="0" borderId="0" applyFont="0" applyFill="0" applyBorder="0" applyAlignment="0" applyProtection="0"/>
    <xf numFmtId="44" fontId="3" fillId="0" borderId="0" applyFont="0" applyFill="0" applyBorder="0" applyAlignment="0" applyProtection="0"/>
    <xf numFmtId="0" fontId="3" fillId="0" borderId="0"/>
  </cellStyleXfs>
  <cellXfs count="354">
    <xf numFmtId="0" fontId="0" fillId="0" borderId="0" xfId="0"/>
    <xf numFmtId="0" fontId="4" fillId="0" borderId="0" xfId="1"/>
    <xf numFmtId="0" fontId="5" fillId="0" borderId="1" xfId="1" applyFont="1" applyBorder="1" applyAlignment="1">
      <alignment horizontal="centerContinuous"/>
    </xf>
    <xf numFmtId="0" fontId="5" fillId="0" borderId="2" xfId="1" applyFont="1" applyBorder="1" applyAlignment="1">
      <alignment horizontal="centerContinuous"/>
    </xf>
    <xf numFmtId="0" fontId="4" fillId="0" borderId="3" xfId="1" applyBorder="1" applyAlignment="1">
      <alignment horizontal="centerContinuous"/>
    </xf>
    <xf numFmtId="0" fontId="4" fillId="0" borderId="2" xfId="1" applyBorder="1"/>
    <xf numFmtId="0" fontId="4" fillId="0" borderId="3" xfId="1" applyBorder="1"/>
    <xf numFmtId="0" fontId="5" fillId="0" borderId="4" xfId="1" applyFont="1" applyBorder="1" applyAlignment="1">
      <alignment horizontal="centerContinuous"/>
    </xf>
    <xf numFmtId="0" fontId="5" fillId="0" borderId="0" xfId="1" applyFont="1" applyAlignment="1">
      <alignment horizontal="centerContinuous"/>
    </xf>
    <xf numFmtId="0" fontId="6" fillId="0" borderId="5" xfId="1" applyFont="1" applyBorder="1" applyAlignment="1">
      <alignment horizontal="centerContinuous"/>
    </xf>
    <xf numFmtId="0" fontId="6" fillId="0" borderId="0" xfId="1" applyFont="1"/>
    <xf numFmtId="0" fontId="7" fillId="0" borderId="0" xfId="1" applyFont="1"/>
    <xf numFmtId="0" fontId="6" fillId="0" borderId="5" xfId="1" applyFont="1" applyBorder="1"/>
    <xf numFmtId="0" fontId="5" fillId="0" borderId="6" xfId="1" applyFont="1" applyBorder="1" applyAlignment="1">
      <alignment horizontal="centerContinuous"/>
    </xf>
    <xf numFmtId="0" fontId="6" fillId="0" borderId="7" xfId="1" applyFont="1" applyBorder="1" applyAlignment="1">
      <alignment horizontal="centerContinuous"/>
    </xf>
    <xf numFmtId="0" fontId="6" fillId="0" borderId="8" xfId="1" applyFont="1" applyBorder="1" applyAlignment="1">
      <alignment horizontal="centerContinuous"/>
    </xf>
    <xf numFmtId="0" fontId="5" fillId="0" borderId="0" xfId="1" quotePrefix="1" applyFont="1" applyAlignment="1">
      <alignment horizontal="left"/>
    </xf>
    <xf numFmtId="0" fontId="5" fillId="0" borderId="0" xfId="1" applyFont="1"/>
    <xf numFmtId="0" fontId="6" fillId="0" borderId="0" xfId="1" applyFont="1" applyAlignment="1">
      <alignment horizontal="center" vertical="center" wrapText="1"/>
    </xf>
    <xf numFmtId="0" fontId="5" fillId="0" borderId="0" xfId="1" quotePrefix="1" applyFont="1" applyAlignment="1">
      <alignment horizontal="left" vertical="center"/>
    </xf>
    <xf numFmtId="0" fontId="5" fillId="0" borderId="0" xfId="1" applyFont="1" applyAlignment="1">
      <alignment horizontal="right"/>
    </xf>
    <xf numFmtId="0" fontId="9" fillId="0" borderId="0" xfId="2" applyFont="1"/>
    <xf numFmtId="0" fontId="10" fillId="0" borderId="7" xfId="2" applyFont="1" applyBorder="1" applyAlignment="1">
      <alignment wrapText="1"/>
    </xf>
    <xf numFmtId="0" fontId="11" fillId="0" borderId="7" xfId="2" applyFont="1" applyBorder="1" applyAlignment="1">
      <alignment wrapText="1"/>
    </xf>
    <xf numFmtId="0" fontId="10" fillId="0" borderId="11" xfId="2" applyFont="1" applyBorder="1" applyAlignment="1">
      <alignment horizontal="center" vertical="center" wrapText="1"/>
    </xf>
    <xf numFmtId="0" fontId="12" fillId="0" borderId="15" xfId="2" applyFont="1" applyBorder="1" applyAlignment="1">
      <alignment horizontal="center" vertical="center" wrapText="1"/>
    </xf>
    <xf numFmtId="164" fontId="12" fillId="0" borderId="15" xfId="3" applyFont="1" applyBorder="1" applyAlignment="1">
      <alignment horizontal="center" vertical="center" wrapText="1"/>
    </xf>
    <xf numFmtId="166" fontId="12" fillId="0" borderId="15" xfId="4" applyNumberFormat="1" applyFont="1" applyBorder="1" applyAlignment="1">
      <alignment horizontal="center" vertical="center" wrapText="1"/>
    </xf>
    <xf numFmtId="0" fontId="12" fillId="0" borderId="16" xfId="3" applyNumberFormat="1" applyFont="1" applyBorder="1" applyAlignment="1">
      <alignment horizontal="justify" vertical="top" wrapText="1"/>
    </xf>
    <xf numFmtId="164" fontId="12" fillId="0" borderId="16" xfId="3" applyFont="1" applyBorder="1" applyAlignment="1">
      <alignment horizontal="justify" vertical="top" wrapText="1"/>
    </xf>
    <xf numFmtId="164" fontId="12" fillId="0" borderId="20" xfId="3" applyFont="1" applyBorder="1" applyAlignment="1">
      <alignment horizontal="justify" vertical="center" wrapText="1"/>
    </xf>
    <xf numFmtId="0" fontId="12" fillId="0" borderId="23" xfId="2" applyFont="1" applyBorder="1" applyAlignment="1">
      <alignment horizontal="center" vertical="top" wrapText="1"/>
    </xf>
    <xf numFmtId="164" fontId="12" fillId="0" borderId="23" xfId="3" applyFont="1" applyBorder="1" applyAlignment="1">
      <alignment horizontal="center" vertical="top" wrapText="1"/>
    </xf>
    <xf numFmtId="2" fontId="12" fillId="0" borderId="23" xfId="5" applyNumberFormat="1" applyFont="1" applyBorder="1" applyAlignment="1">
      <alignment horizontal="center" vertical="top" wrapText="1"/>
    </xf>
    <xf numFmtId="168" fontId="12" fillId="0" borderId="24" xfId="5" applyNumberFormat="1" applyFont="1" applyBorder="1" applyAlignment="1">
      <alignment horizontal="justify" vertical="top" wrapText="1"/>
    </xf>
    <xf numFmtId="0" fontId="12" fillId="0" borderId="0" xfId="2" applyFont="1" applyAlignment="1">
      <alignment wrapText="1"/>
    </xf>
    <xf numFmtId="0" fontId="10" fillId="0" borderId="5" xfId="2" applyFont="1" applyBorder="1" applyAlignment="1">
      <alignment horizontal="justify" vertical="top" wrapText="1"/>
    </xf>
    <xf numFmtId="164" fontId="11" fillId="0" borderId="26" xfId="3" applyFont="1" applyBorder="1" applyAlignment="1">
      <alignment horizontal="justify" vertical="top" wrapText="1"/>
    </xf>
    <xf numFmtId="0" fontId="12" fillId="0" borderId="30" xfId="2" applyFont="1" applyBorder="1" applyAlignment="1">
      <alignment horizontal="center" vertical="top" wrapText="1"/>
    </xf>
    <xf numFmtId="164" fontId="12" fillId="0" borderId="30" xfId="3" applyFont="1" applyBorder="1" applyAlignment="1">
      <alignment horizontal="center" wrapText="1"/>
    </xf>
    <xf numFmtId="2" fontId="12" fillId="0" borderId="30" xfId="5" applyNumberFormat="1" applyFont="1" applyBorder="1" applyAlignment="1">
      <alignment horizontal="center" vertical="top" wrapText="1"/>
    </xf>
    <xf numFmtId="2" fontId="12" fillId="0" borderId="30" xfId="5" applyNumberFormat="1" applyFont="1" applyBorder="1" applyAlignment="1">
      <alignment horizontal="center" vertical="center" wrapText="1"/>
    </xf>
    <xf numFmtId="0" fontId="12" fillId="0" borderId="15" xfId="2" applyFont="1" applyBorder="1" applyAlignment="1">
      <alignment horizontal="justify" vertical="top" wrapText="1"/>
    </xf>
    <xf numFmtId="2" fontId="12" fillId="0" borderId="15" xfId="5" applyNumberFormat="1" applyFont="1" applyBorder="1" applyAlignment="1">
      <alignment horizontal="center" vertical="top" wrapText="1"/>
    </xf>
    <xf numFmtId="169" fontId="12" fillId="0" borderId="20" xfId="5" applyNumberFormat="1" applyFont="1" applyBorder="1" applyAlignment="1">
      <alignment horizontal="justify" vertical="top" wrapText="1"/>
    </xf>
    <xf numFmtId="0" fontId="12" fillId="0" borderId="23" xfId="2" applyFont="1" applyBorder="1" applyAlignment="1">
      <alignment horizontal="justify" vertical="top" wrapText="1"/>
    </xf>
    <xf numFmtId="164" fontId="12" fillId="0" borderId="23" xfId="3" applyFont="1" applyBorder="1" applyAlignment="1">
      <alignment horizontal="center" wrapText="1"/>
    </xf>
    <xf numFmtId="169" fontId="12" fillId="0" borderId="24" xfId="5" applyNumberFormat="1" applyFont="1" applyBorder="1" applyAlignment="1">
      <alignment horizontal="justify" vertical="top" wrapText="1"/>
    </xf>
    <xf numFmtId="0" fontId="10" fillId="0" borderId="9" xfId="2" applyFont="1" applyBorder="1" applyAlignment="1">
      <alignment horizontal="center" vertical="center" wrapText="1"/>
    </xf>
    <xf numFmtId="0" fontId="10" fillId="0" borderId="10" xfId="2" applyFont="1" applyBorder="1" applyAlignment="1">
      <alignment horizontal="center" vertical="center" wrapText="1"/>
    </xf>
    <xf numFmtId="0" fontId="12" fillId="0" borderId="33" xfId="2" applyFont="1" applyBorder="1" applyAlignment="1">
      <alignment vertical="center" wrapText="1"/>
    </xf>
    <xf numFmtId="0" fontId="12" fillId="0" borderId="30" xfId="2" applyFont="1" applyBorder="1" applyAlignment="1">
      <alignment horizontal="center" vertical="center" wrapText="1"/>
    </xf>
    <xf numFmtId="1" fontId="12" fillId="0" borderId="14" xfId="2" applyNumberFormat="1" applyFont="1" applyBorder="1" applyAlignment="1">
      <alignment horizontal="center" vertical="center" wrapText="1"/>
    </xf>
    <xf numFmtId="2" fontId="12" fillId="0" borderId="30" xfId="2" applyNumberFormat="1" applyFont="1" applyBorder="1" applyAlignment="1">
      <alignment horizontal="center" vertical="center" wrapText="1"/>
    </xf>
    <xf numFmtId="164" fontId="12" fillId="0" borderId="30" xfId="3" applyFont="1" applyBorder="1" applyAlignment="1">
      <alignment horizontal="justify" vertical="center" wrapText="1"/>
    </xf>
    <xf numFmtId="164" fontId="12" fillId="0" borderId="16" xfId="3" applyFont="1" applyBorder="1" applyAlignment="1">
      <alignment horizontal="center" vertical="center" wrapText="1"/>
    </xf>
    <xf numFmtId="0" fontId="12" fillId="0" borderId="34" xfId="2" applyFont="1" applyBorder="1" applyAlignment="1">
      <alignment horizontal="center" vertical="center" wrapText="1"/>
    </xf>
    <xf numFmtId="0" fontId="12" fillId="0" borderId="14" xfId="2" applyFont="1" applyBorder="1" applyAlignment="1">
      <alignment horizontal="justify" vertical="top" wrapText="1"/>
    </xf>
    <xf numFmtId="169" fontId="12" fillId="0" borderId="30" xfId="5" applyNumberFormat="1" applyFont="1" applyBorder="1" applyAlignment="1">
      <alignment horizontal="justify" vertical="top" wrapText="1"/>
    </xf>
    <xf numFmtId="169" fontId="12" fillId="0" borderId="16" xfId="5" applyNumberFormat="1" applyFont="1" applyBorder="1" applyAlignment="1">
      <alignment horizontal="justify" vertical="top" wrapText="1"/>
    </xf>
    <xf numFmtId="0" fontId="12" fillId="0" borderId="34" xfId="2" applyFont="1" applyBorder="1" applyAlignment="1">
      <alignment vertical="top" wrapText="1"/>
    </xf>
    <xf numFmtId="0" fontId="12" fillId="0" borderId="15" xfId="2" applyFont="1" applyBorder="1" applyAlignment="1">
      <alignment vertical="top" wrapText="1"/>
    </xf>
    <xf numFmtId="0" fontId="12" fillId="0" borderId="19" xfId="2" applyFont="1" applyBorder="1" applyAlignment="1">
      <alignment horizontal="justify" vertical="top" wrapText="1"/>
    </xf>
    <xf numFmtId="0" fontId="12" fillId="0" borderId="20" xfId="2" applyFont="1" applyBorder="1" applyAlignment="1">
      <alignment horizontal="justify" vertical="top" wrapText="1"/>
    </xf>
    <xf numFmtId="0" fontId="12" fillId="0" borderId="35" xfId="2" applyFont="1" applyBorder="1" applyAlignment="1">
      <alignment vertical="top" wrapText="1"/>
    </xf>
    <xf numFmtId="0" fontId="12" fillId="0" borderId="23" xfId="2" applyFont="1" applyBorder="1" applyAlignment="1">
      <alignment vertical="top" wrapText="1"/>
    </xf>
    <xf numFmtId="0" fontId="12" fillId="0" borderId="22" xfId="2" applyFont="1" applyBorder="1" applyAlignment="1">
      <alignment horizontal="justify" vertical="top" wrapText="1"/>
    </xf>
    <xf numFmtId="0" fontId="12" fillId="0" borderId="24" xfId="2" applyFont="1" applyBorder="1" applyAlignment="1">
      <alignment horizontal="justify" vertical="top" wrapText="1"/>
    </xf>
    <xf numFmtId="0" fontId="12" fillId="0" borderId="0" xfId="2" applyFont="1" applyAlignment="1">
      <alignment vertical="top" wrapText="1"/>
    </xf>
    <xf numFmtId="0" fontId="10" fillId="0" borderId="0" xfId="2" applyFont="1" applyAlignment="1">
      <alignment horizontal="justify" vertical="top" wrapText="1"/>
    </xf>
    <xf numFmtId="168" fontId="10" fillId="0" borderId="0" xfId="6" applyNumberFormat="1" applyFont="1" applyBorder="1" applyAlignment="1">
      <alignment horizontal="justify" vertical="top" wrapText="1"/>
    </xf>
    <xf numFmtId="0" fontId="0" fillId="0" borderId="34" xfId="0" applyBorder="1"/>
    <xf numFmtId="170" fontId="12" fillId="0" borderId="15" xfId="7" applyNumberFormat="1" applyFont="1" applyBorder="1" applyAlignment="1">
      <alignment vertical="top" wrapText="1"/>
    </xf>
    <xf numFmtId="0" fontId="12" fillId="0" borderId="15" xfId="2" applyFont="1" applyBorder="1" applyAlignment="1">
      <alignment horizontal="center" wrapText="1"/>
    </xf>
    <xf numFmtId="164" fontId="12" fillId="0" borderId="15" xfId="3" applyFont="1" applyBorder="1" applyAlignment="1">
      <alignment horizontal="center" wrapText="1"/>
    </xf>
    <xf numFmtId="171" fontId="12" fillId="0" borderId="15" xfId="5" applyNumberFormat="1" applyFont="1" applyBorder="1" applyAlignment="1">
      <alignment horizontal="center" wrapText="1"/>
    </xf>
    <xf numFmtId="164" fontId="12" fillId="0" borderId="20" xfId="3" applyFont="1" applyBorder="1" applyAlignment="1">
      <alignment horizontal="center" wrapText="1"/>
    </xf>
    <xf numFmtId="0" fontId="2" fillId="0" borderId="0" xfId="0" applyFont="1"/>
    <xf numFmtId="0" fontId="13" fillId="0" borderId="0" xfId="2" applyFont="1"/>
    <xf numFmtId="164" fontId="9" fillId="0" borderId="11" xfId="3" applyFont="1" applyBorder="1"/>
    <xf numFmtId="0" fontId="6" fillId="0" borderId="36" xfId="1" applyFont="1" applyBorder="1" applyAlignment="1">
      <alignment horizontal="centerContinuous"/>
    </xf>
    <xf numFmtId="0" fontId="6" fillId="0" borderId="2" xfId="1" applyFont="1" applyBorder="1" applyAlignment="1">
      <alignment horizontal="centerContinuous"/>
    </xf>
    <xf numFmtId="0" fontId="6" fillId="0" borderId="37" xfId="1" applyFont="1" applyBorder="1" applyAlignment="1">
      <alignment horizontal="centerContinuous"/>
    </xf>
    <xf numFmtId="0" fontId="6" fillId="0" borderId="37" xfId="1" applyFont="1" applyBorder="1" applyAlignment="1">
      <alignment horizontal="center"/>
    </xf>
    <xf numFmtId="0" fontId="6" fillId="0" borderId="38" xfId="1" applyFont="1" applyBorder="1" applyAlignment="1">
      <alignment horizontal="center"/>
    </xf>
    <xf numFmtId="0" fontId="6" fillId="0" borderId="3" xfId="1" applyFont="1" applyBorder="1" applyAlignment="1">
      <alignment horizontal="center"/>
    </xf>
    <xf numFmtId="0" fontId="6" fillId="0" borderId="18" xfId="1" applyFont="1" applyBorder="1"/>
    <xf numFmtId="0" fontId="6" fillId="0" borderId="39" xfId="1" applyFont="1" applyBorder="1"/>
    <xf numFmtId="0" fontId="6" fillId="0" borderId="19" xfId="1" applyFont="1" applyBorder="1"/>
    <xf numFmtId="9" fontId="6" fillId="0" borderId="19" xfId="0" applyNumberFormat="1" applyFont="1" applyBorder="1" applyAlignment="1">
      <alignment horizontal="right"/>
    </xf>
    <xf numFmtId="4" fontId="6" fillId="0" borderId="15" xfId="1" applyNumberFormat="1" applyFont="1" applyBorder="1"/>
    <xf numFmtId="4" fontId="6" fillId="0" borderId="17" xfId="1" applyNumberFormat="1" applyFont="1" applyBorder="1"/>
    <xf numFmtId="0" fontId="6" fillId="0" borderId="6" xfId="1" applyFont="1" applyBorder="1"/>
    <xf numFmtId="0" fontId="6" fillId="0" borderId="7" xfId="1" applyFont="1" applyBorder="1"/>
    <xf numFmtId="0" fontId="6" fillId="0" borderId="40" xfId="1" applyFont="1" applyBorder="1"/>
    <xf numFmtId="9" fontId="6" fillId="0" borderId="23" xfId="0" applyNumberFormat="1" applyFont="1" applyBorder="1" applyAlignment="1">
      <alignment horizontal="right"/>
    </xf>
    <xf numFmtId="4" fontId="6" fillId="0" borderId="8" xfId="1" applyNumberFormat="1" applyFont="1" applyBorder="1"/>
    <xf numFmtId="0" fontId="5" fillId="0" borderId="0" xfId="1" applyFont="1" applyAlignment="1">
      <alignment horizontal="center"/>
    </xf>
    <xf numFmtId="4" fontId="6" fillId="0" borderId="41" xfId="1" applyNumberFormat="1" applyFont="1" applyBorder="1"/>
    <xf numFmtId="4" fontId="6" fillId="0" borderId="0" xfId="1" applyNumberFormat="1" applyFont="1"/>
    <xf numFmtId="4" fontId="6" fillId="0" borderId="11" xfId="0" applyNumberFormat="1" applyFont="1" applyBorder="1"/>
    <xf numFmtId="0" fontId="12" fillId="0" borderId="0" xfId="8" applyFont="1" applyAlignment="1">
      <alignment vertical="center"/>
    </xf>
    <xf numFmtId="0" fontId="20" fillId="3" borderId="39" xfId="8" applyFont="1" applyFill="1" applyBorder="1" applyAlignment="1">
      <alignment horizontal="left" vertical="center"/>
    </xf>
    <xf numFmtId="173" fontId="20" fillId="3" borderId="39" xfId="8" applyNumberFormat="1" applyFont="1" applyFill="1" applyBorder="1" applyAlignment="1">
      <alignment horizontal="left" vertical="center"/>
    </xf>
    <xf numFmtId="0" fontId="21" fillId="0" borderId="15" xfId="13" applyFont="1" applyFill="1" applyBorder="1" applyAlignment="1">
      <alignment horizontal="center" vertical="center"/>
    </xf>
    <xf numFmtId="0" fontId="21" fillId="0" borderId="15" xfId="13" applyFont="1" applyFill="1" applyBorder="1" applyAlignment="1">
      <alignment vertical="center"/>
    </xf>
    <xf numFmtId="0" fontId="12" fillId="0" borderId="0" xfId="8" applyFont="1"/>
    <xf numFmtId="0" fontId="20" fillId="0" borderId="15" xfId="8" applyFont="1" applyBorder="1" applyAlignment="1">
      <alignment horizontal="center" vertical="center" wrapText="1"/>
    </xf>
    <xf numFmtId="0" fontId="22" fillId="0" borderId="15" xfId="8" applyFont="1" applyBorder="1" applyAlignment="1">
      <alignment horizontal="center" vertical="center" wrapText="1"/>
    </xf>
    <xf numFmtId="174" fontId="20" fillId="2" borderId="15" xfId="12" applyNumberFormat="1" applyFont="1" applyFill="1" applyBorder="1" applyAlignment="1">
      <alignment horizontal="right" vertical="center" wrapText="1"/>
    </xf>
    <xf numFmtId="10" fontId="4" fillId="0" borderId="0" xfId="6" applyNumberFormat="1" applyFont="1" applyFill="1" applyBorder="1"/>
    <xf numFmtId="0" fontId="20" fillId="0" borderId="15" xfId="8" applyFont="1" applyBorder="1" applyAlignment="1">
      <alignment vertical="center" wrapText="1"/>
    </xf>
    <xf numFmtId="174" fontId="21" fillId="0" borderId="15" xfId="8" applyNumberFormat="1" applyFont="1" applyBorder="1"/>
    <xf numFmtId="165" fontId="23" fillId="0" borderId="0" xfId="9" applyNumberFormat="1" applyFont="1" applyFill="1" applyBorder="1" applyAlignment="1">
      <alignment vertical="center"/>
    </xf>
    <xf numFmtId="0" fontId="20" fillId="0" borderId="46" xfId="8" applyFont="1" applyBorder="1" applyAlignment="1">
      <alignment horizontal="right" vertical="center" wrapText="1"/>
    </xf>
    <xf numFmtId="0" fontId="20" fillId="3" borderId="53" xfId="8" applyFont="1" applyFill="1" applyBorder="1" applyAlignment="1">
      <alignment vertical="center" wrapText="1"/>
    </xf>
    <xf numFmtId="0" fontId="20" fillId="3" borderId="54" xfId="8" applyFont="1" applyFill="1" applyBorder="1" applyAlignment="1">
      <alignment vertical="center" wrapText="1"/>
    </xf>
    <xf numFmtId="174" fontId="21" fillId="3" borderId="53" xfId="9" applyNumberFormat="1" applyFont="1" applyFill="1" applyBorder="1" applyAlignment="1">
      <alignment vertical="center"/>
    </xf>
    <xf numFmtId="4" fontId="12" fillId="0" borderId="0" xfId="8" applyNumberFormat="1" applyFont="1"/>
    <xf numFmtId="10" fontId="19" fillId="3" borderId="51" xfId="15" applyNumberFormat="1" applyFont="1" applyFill="1" applyBorder="1" applyAlignment="1">
      <alignment horizontal="center" vertical="center"/>
    </xf>
    <xf numFmtId="10" fontId="19" fillId="3" borderId="62" xfId="15" applyNumberFormat="1" applyFont="1" applyFill="1" applyBorder="1" applyAlignment="1">
      <alignment horizontal="center" vertical="center"/>
    </xf>
    <xf numFmtId="0" fontId="12" fillId="0" borderId="19" xfId="8" applyFont="1" applyBorder="1" applyAlignment="1">
      <alignment horizontal="left" vertical="top" wrapText="1"/>
    </xf>
    <xf numFmtId="0" fontId="23" fillId="0" borderId="30" xfId="8" applyFont="1" applyBorder="1" applyAlignment="1">
      <alignment vertical="center" wrapText="1"/>
    </xf>
    <xf numFmtId="0" fontId="12" fillId="0" borderId="30" xfId="8" applyFont="1" applyBorder="1"/>
    <xf numFmtId="0" fontId="18" fillId="0" borderId="0" xfId="8" applyFont="1" applyAlignment="1">
      <alignment horizontal="center" vertical="center"/>
    </xf>
    <xf numFmtId="179" fontId="12" fillId="0" borderId="0" xfId="8" applyNumberFormat="1" applyFont="1" applyAlignment="1">
      <alignment vertical="center"/>
    </xf>
    <xf numFmtId="165" fontId="12" fillId="0" borderId="0" xfId="9" applyNumberFormat="1" applyFont="1" applyFill="1" applyAlignment="1">
      <alignment vertical="center"/>
    </xf>
    <xf numFmtId="0" fontId="12" fillId="0" borderId="63" xfId="2" applyFont="1" applyBorder="1" applyAlignment="1">
      <alignment horizontal="center" vertical="top" wrapText="1"/>
    </xf>
    <xf numFmtId="164" fontId="12" fillId="0" borderId="63" xfId="3" applyFont="1" applyBorder="1" applyAlignment="1">
      <alignment horizontal="center" wrapText="1"/>
    </xf>
    <xf numFmtId="2" fontId="12" fillId="0" borderId="63" xfId="5" applyNumberFormat="1" applyFont="1" applyBorder="1" applyAlignment="1">
      <alignment horizontal="center" vertical="top" wrapText="1"/>
    </xf>
    <xf numFmtId="164" fontId="12" fillId="0" borderId="64" xfId="3" applyFont="1" applyBorder="1" applyAlignment="1">
      <alignment horizontal="justify" vertical="top" wrapText="1"/>
    </xf>
    <xf numFmtId="2" fontId="12" fillId="0" borderId="15" xfId="5" applyNumberFormat="1" applyFont="1" applyBorder="1" applyAlignment="1">
      <alignment horizontal="center" vertical="center" wrapText="1"/>
    </xf>
    <xf numFmtId="0" fontId="12" fillId="0" borderId="15" xfId="2" applyFont="1" applyBorder="1" applyAlignment="1">
      <alignment horizontal="center" vertical="top" wrapText="1"/>
    </xf>
    <xf numFmtId="9" fontId="12" fillId="0" borderId="15" xfId="16" applyFont="1" applyBorder="1" applyAlignment="1">
      <alignment horizontal="center" vertical="top" wrapText="1"/>
    </xf>
    <xf numFmtId="0" fontId="5" fillId="0" borderId="0" xfId="1" quotePrefix="1" applyFont="1" applyAlignment="1">
      <alignment vertical="center"/>
    </xf>
    <xf numFmtId="0" fontId="5" fillId="0" borderId="0" xfId="1" quotePrefix="1" applyFont="1" applyAlignment="1">
      <alignment vertical="center" wrapText="1"/>
    </xf>
    <xf numFmtId="177" fontId="12" fillId="0" borderId="24" xfId="5" applyNumberFormat="1" applyFont="1" applyBorder="1" applyAlignment="1">
      <alignment horizontal="justify" vertical="top" wrapText="1"/>
    </xf>
    <xf numFmtId="182" fontId="12" fillId="0" borderId="30" xfId="5" applyNumberFormat="1" applyFont="1" applyBorder="1" applyAlignment="1">
      <alignment horizontal="center" vertical="top" wrapText="1"/>
    </xf>
    <xf numFmtId="164" fontId="12" fillId="0" borderId="16" xfId="3" applyFont="1" applyBorder="1" applyAlignment="1">
      <alignment horizontal="justify" vertical="center" wrapText="1"/>
    </xf>
    <xf numFmtId="0" fontId="12" fillId="0" borderId="24" xfId="5" applyNumberFormat="1" applyFont="1" applyBorder="1" applyAlignment="1">
      <alignment horizontal="justify" vertical="top" wrapText="1"/>
    </xf>
    <xf numFmtId="182" fontId="12" fillId="0" borderId="15" xfId="5" applyNumberFormat="1" applyFont="1" applyBorder="1" applyAlignment="1">
      <alignment horizontal="center" wrapText="1"/>
    </xf>
    <xf numFmtId="4" fontId="20" fillId="3" borderId="39" xfId="10" applyNumberFormat="1" applyFont="1" applyFill="1" applyBorder="1" applyAlignment="1">
      <alignment horizontal="left" vertical="center"/>
    </xf>
    <xf numFmtId="44" fontId="12" fillId="0" borderId="0" xfId="8" applyNumberFormat="1" applyFont="1" applyAlignment="1">
      <alignment vertical="center"/>
    </xf>
    <xf numFmtId="0" fontId="4" fillId="2" borderId="0" xfId="1" applyFill="1" applyAlignment="1">
      <alignment horizontal="center" vertical="center" wrapText="1"/>
    </xf>
    <xf numFmtId="0" fontId="26" fillId="0" borderId="30" xfId="1" applyFont="1" applyBorder="1" applyAlignment="1">
      <alignment horizontal="center" vertical="center" wrapText="1"/>
    </xf>
    <xf numFmtId="17" fontId="27" fillId="0" borderId="15" xfId="1" applyNumberFormat="1" applyFont="1" applyBorder="1" applyAlignment="1">
      <alignment horizontal="center" vertical="center" wrapText="1"/>
    </xf>
    <xf numFmtId="0" fontId="4" fillId="2" borderId="0" xfId="1" applyFill="1"/>
    <xf numFmtId="0" fontId="28" fillId="5" borderId="41" xfId="1" applyFont="1" applyFill="1" applyBorder="1" applyAlignment="1">
      <alignment horizontal="center" vertical="center" wrapText="1"/>
    </xf>
    <xf numFmtId="17" fontId="28" fillId="5" borderId="69" xfId="1" applyNumberFormat="1" applyFont="1" applyFill="1" applyBorder="1" applyAlignment="1">
      <alignment horizontal="center" vertical="center" wrapText="1"/>
    </xf>
    <xf numFmtId="17" fontId="28" fillId="5" borderId="70" xfId="1" applyNumberFormat="1" applyFont="1" applyFill="1" applyBorder="1" applyAlignment="1">
      <alignment horizontal="center" vertical="center" wrapText="1"/>
    </xf>
    <xf numFmtId="183" fontId="4" fillId="2" borderId="0" xfId="1" applyNumberFormat="1" applyFill="1"/>
    <xf numFmtId="184" fontId="4" fillId="2" borderId="0" xfId="1" applyNumberFormat="1" applyFill="1" applyAlignment="1">
      <alignment horizontal="center" vertical="center"/>
    </xf>
    <xf numFmtId="0" fontId="29" fillId="0" borderId="33" xfId="17" applyFont="1" applyBorder="1"/>
    <xf numFmtId="0" fontId="26" fillId="0" borderId="15" xfId="1" applyFont="1" applyBorder="1" applyAlignment="1">
      <alignment horizontal="center" vertical="center" wrapText="1"/>
    </xf>
    <xf numFmtId="0" fontId="26" fillId="6" borderId="15" xfId="1" applyFont="1" applyFill="1" applyBorder="1" applyAlignment="1">
      <alignment horizontal="center" vertical="center" wrapText="1"/>
    </xf>
    <xf numFmtId="0" fontId="26" fillId="0" borderId="16" xfId="1" applyFont="1" applyBorder="1" applyAlignment="1">
      <alignment horizontal="center" vertical="center" wrapText="1"/>
    </xf>
    <xf numFmtId="0" fontId="29" fillId="0" borderId="34" xfId="17" applyFont="1" applyBorder="1"/>
    <xf numFmtId="0" fontId="26" fillId="0" borderId="20" xfId="1" applyFont="1" applyBorder="1" applyAlignment="1">
      <alignment horizontal="center" vertical="center" wrapText="1"/>
    </xf>
    <xf numFmtId="0" fontId="29" fillId="0" borderId="71" xfId="17" applyFont="1" applyBorder="1"/>
    <xf numFmtId="0" fontId="26" fillId="0" borderId="47" xfId="1" applyFont="1" applyBorder="1" applyAlignment="1">
      <alignment horizontal="center" vertical="center" wrapText="1"/>
    </xf>
    <xf numFmtId="0" fontId="26" fillId="6" borderId="47" xfId="1" applyFont="1" applyFill="1" applyBorder="1" applyAlignment="1">
      <alignment horizontal="center" vertical="center" wrapText="1"/>
    </xf>
    <xf numFmtId="0" fontId="28" fillId="5" borderId="48" xfId="1" applyFont="1" applyFill="1" applyBorder="1" applyAlignment="1">
      <alignment horizontal="center" vertical="center" wrapText="1"/>
    </xf>
    <xf numFmtId="17" fontId="28" fillId="5" borderId="49" xfId="1" applyNumberFormat="1" applyFont="1" applyFill="1" applyBorder="1" applyAlignment="1">
      <alignment horizontal="center" vertical="center" wrapText="1"/>
    </xf>
    <xf numFmtId="17" fontId="28" fillId="5" borderId="50" xfId="1" applyNumberFormat="1" applyFont="1" applyFill="1" applyBorder="1" applyAlignment="1">
      <alignment horizontal="center" vertical="center" wrapText="1"/>
    </xf>
    <xf numFmtId="0" fontId="4" fillId="2" borderId="0" xfId="1" applyFill="1" applyAlignment="1">
      <alignment horizontal="center" vertical="center"/>
    </xf>
    <xf numFmtId="183" fontId="4" fillId="2" borderId="0" xfId="1" applyNumberFormat="1" applyFill="1" applyAlignment="1">
      <alignment horizontal="center" vertical="center"/>
    </xf>
    <xf numFmtId="183" fontId="31" fillId="2" borderId="15" xfId="1" applyNumberFormat="1" applyFont="1" applyFill="1" applyBorder="1" applyAlignment="1">
      <alignment horizontal="right" vertical="center"/>
    </xf>
    <xf numFmtId="0" fontId="30" fillId="0" borderId="34" xfId="1" applyFont="1" applyBorder="1" applyAlignment="1">
      <alignment vertical="center"/>
    </xf>
    <xf numFmtId="183" fontId="31" fillId="6" borderId="15" xfId="1" applyNumberFormat="1" applyFont="1" applyFill="1" applyBorder="1" applyAlignment="1">
      <alignment horizontal="right" vertical="center"/>
    </xf>
    <xf numFmtId="183" fontId="32" fillId="7" borderId="73" xfId="1" applyNumberFormat="1" applyFont="1" applyFill="1" applyBorder="1" applyAlignment="1">
      <alignment horizontal="center" vertical="center" wrapText="1"/>
    </xf>
    <xf numFmtId="0" fontId="33" fillId="8" borderId="26" xfId="1" applyFont="1" applyFill="1" applyBorder="1" applyAlignment="1">
      <alignment vertical="center" wrapText="1"/>
    </xf>
    <xf numFmtId="185" fontId="31" fillId="2" borderId="26" xfId="1" applyNumberFormat="1" applyFont="1" applyFill="1" applyBorder="1"/>
    <xf numFmtId="0" fontId="31" fillId="2" borderId="0" xfId="1" applyFont="1" applyFill="1"/>
    <xf numFmtId="0" fontId="33" fillId="8" borderId="11" xfId="1" applyFont="1" applyFill="1" applyBorder="1" applyAlignment="1">
      <alignment vertical="center" wrapText="1"/>
    </xf>
    <xf numFmtId="185" fontId="31" fillId="2" borderId="11" xfId="1" applyNumberFormat="1" applyFont="1" applyFill="1" applyBorder="1"/>
    <xf numFmtId="183" fontId="31" fillId="2" borderId="0" xfId="1" applyNumberFormat="1" applyFont="1" applyFill="1"/>
    <xf numFmtId="185" fontId="31" fillId="2" borderId="0" xfId="1" applyNumberFormat="1" applyFont="1" applyFill="1"/>
    <xf numFmtId="183" fontId="28" fillId="5" borderId="49" xfId="1" applyNumberFormat="1" applyFont="1" applyFill="1" applyBorder="1" applyAlignment="1">
      <alignment horizontal="center" vertical="center" wrapText="1"/>
    </xf>
    <xf numFmtId="183" fontId="31" fillId="6" borderId="72" xfId="1" applyNumberFormat="1" applyFont="1" applyFill="1" applyBorder="1" applyAlignment="1">
      <alignment horizontal="right" vertical="center"/>
    </xf>
    <xf numFmtId="0" fontId="15" fillId="2" borderId="5" xfId="8" applyFont="1" applyFill="1" applyBorder="1" applyAlignment="1">
      <alignment vertical="center"/>
    </xf>
    <xf numFmtId="0" fontId="17" fillId="2" borderId="5" xfId="8" applyFont="1" applyFill="1" applyBorder="1" applyAlignment="1">
      <alignment vertical="center"/>
    </xf>
    <xf numFmtId="0" fontId="18" fillId="0" borderId="4" xfId="8" applyFont="1" applyBorder="1" applyAlignment="1">
      <alignment horizontal="center" vertical="center"/>
    </xf>
    <xf numFmtId="0" fontId="14" fillId="2" borderId="4" xfId="8" applyFont="1" applyFill="1" applyBorder="1" applyAlignment="1">
      <alignment vertical="center"/>
    </xf>
    <xf numFmtId="173" fontId="20" fillId="3" borderId="17" xfId="8" applyNumberFormat="1" applyFont="1" applyFill="1" applyBorder="1" applyAlignment="1">
      <alignment horizontal="left" vertical="center"/>
    </xf>
    <xf numFmtId="0" fontId="21" fillId="0" borderId="34" xfId="8" applyFont="1" applyBorder="1" applyAlignment="1">
      <alignment horizontal="center" vertical="center"/>
    </xf>
    <xf numFmtId="173" fontId="21" fillId="0" borderId="20" xfId="12" applyNumberFormat="1" applyFont="1" applyFill="1" applyBorder="1" applyAlignment="1">
      <alignment horizontal="right" vertical="center" wrapText="1"/>
    </xf>
    <xf numFmtId="0" fontId="26" fillId="6" borderId="30" xfId="1" applyFont="1" applyFill="1" applyBorder="1" applyAlignment="1">
      <alignment horizontal="center" vertical="center" wrapText="1"/>
    </xf>
    <xf numFmtId="183" fontId="28" fillId="5" borderId="50" xfId="1" applyNumberFormat="1" applyFont="1" applyFill="1" applyBorder="1" applyAlignment="1">
      <alignment horizontal="center" vertical="center" wrapText="1"/>
    </xf>
    <xf numFmtId="0" fontId="25" fillId="4" borderId="2" xfId="1" applyFont="1" applyFill="1" applyBorder="1" applyAlignment="1">
      <alignment horizontal="center" vertical="center" wrapText="1"/>
    </xf>
    <xf numFmtId="0" fontId="20" fillId="0" borderId="47" xfId="8" applyFont="1" applyBorder="1" applyAlignment="1">
      <alignment horizontal="right" vertical="center" wrapText="1"/>
    </xf>
    <xf numFmtId="0" fontId="20" fillId="0" borderId="15" xfId="8" applyFont="1" applyBorder="1" applyAlignment="1">
      <alignment horizontal="right" vertical="center" wrapText="1"/>
    </xf>
    <xf numFmtId="0" fontId="15" fillId="2" borderId="0" xfId="8" applyFont="1" applyFill="1" applyAlignment="1">
      <alignment vertical="center"/>
    </xf>
    <xf numFmtId="179" fontId="21" fillId="0" borderId="36" xfId="8" applyNumberFormat="1" applyFont="1" applyBorder="1" applyAlignment="1">
      <alignment horizontal="center" vertical="center"/>
    </xf>
    <xf numFmtId="179" fontId="21" fillId="0" borderId="33" xfId="8" applyNumberFormat="1" applyFont="1" applyBorder="1" applyAlignment="1">
      <alignment horizontal="center" vertical="center"/>
    </xf>
    <xf numFmtId="179" fontId="21" fillId="0" borderId="4" xfId="8" applyNumberFormat="1" applyFont="1" applyBorder="1" applyAlignment="1">
      <alignment horizontal="center" vertical="center"/>
    </xf>
    <xf numFmtId="179" fontId="9" fillId="0" borderId="34" xfId="8" applyNumberFormat="1" applyFont="1" applyBorder="1" applyAlignment="1">
      <alignment horizontal="center" vertical="center"/>
    </xf>
    <xf numFmtId="181" fontId="19" fillId="0" borderId="81" xfId="15" applyNumberFormat="1" applyFont="1" applyFill="1" applyBorder="1" applyAlignment="1">
      <alignment horizontal="center" vertical="center"/>
    </xf>
    <xf numFmtId="174" fontId="23" fillId="0" borderId="16" xfId="8" applyNumberFormat="1" applyFont="1" applyBorder="1" applyAlignment="1">
      <alignment vertical="center"/>
    </xf>
    <xf numFmtId="179" fontId="9" fillId="0" borderId="84" xfId="8" applyNumberFormat="1" applyFont="1" applyBorder="1" applyAlignment="1">
      <alignment horizontal="center" vertical="center"/>
    </xf>
    <xf numFmtId="0" fontId="18" fillId="0" borderId="4" xfId="8" applyFont="1" applyBorder="1" applyAlignment="1">
      <alignment horizontal="justify" vertical="top" wrapText="1"/>
    </xf>
    <xf numFmtId="0" fontId="19" fillId="0" borderId="4" xfId="8" applyFont="1" applyBorder="1" applyAlignment="1">
      <alignment horizontal="right" wrapText="1"/>
    </xf>
    <xf numFmtId="0" fontId="12" fillId="0" borderId="5" xfId="8" applyFont="1" applyBorder="1"/>
    <xf numFmtId="0" fontId="19" fillId="0" borderId="4" xfId="8" applyFont="1" applyBorder="1"/>
    <xf numFmtId="4" fontId="19" fillId="0" borderId="0" xfId="8" applyNumberFormat="1" applyFont="1"/>
    <xf numFmtId="0" fontId="18" fillId="0" borderId="4" xfId="8" applyFont="1" applyBorder="1" applyAlignment="1">
      <alignment horizontal="center"/>
    </xf>
    <xf numFmtId="0" fontId="18" fillId="0" borderId="0" xfId="8" applyFont="1"/>
    <xf numFmtId="0" fontId="18" fillId="0" borderId="6" xfId="8" applyFont="1" applyBorder="1"/>
    <xf numFmtId="0" fontId="18" fillId="0" borderId="7" xfId="8" applyFont="1" applyBorder="1"/>
    <xf numFmtId="0" fontId="12" fillId="0" borderId="7" xfId="8" applyFont="1" applyBorder="1"/>
    <xf numFmtId="0" fontId="12" fillId="0" borderId="8" xfId="8" applyFont="1" applyBorder="1"/>
    <xf numFmtId="0" fontId="30" fillId="0" borderId="35" xfId="1" applyFont="1" applyBorder="1" applyAlignment="1">
      <alignment vertical="center"/>
    </xf>
    <xf numFmtId="183" fontId="31" fillId="2" borderId="23" xfId="1" applyNumberFormat="1" applyFont="1" applyFill="1" applyBorder="1" applyAlignment="1">
      <alignment horizontal="right" vertical="center"/>
    </xf>
    <xf numFmtId="0" fontId="24" fillId="4" borderId="1" xfId="1" applyFont="1" applyFill="1" applyBorder="1" applyAlignment="1">
      <alignment vertical="center" wrapText="1"/>
    </xf>
    <xf numFmtId="0" fontId="24" fillId="4" borderId="2" xfId="1" applyFont="1" applyFill="1" applyBorder="1" applyAlignment="1">
      <alignment vertical="center" wrapText="1"/>
    </xf>
    <xf numFmtId="183" fontId="31" fillId="6" borderId="23" xfId="1" applyNumberFormat="1" applyFont="1" applyFill="1" applyBorder="1" applyAlignment="1">
      <alignment horizontal="right" vertical="center" wrapText="1"/>
    </xf>
    <xf numFmtId="183" fontId="31" fillId="6" borderId="24" xfId="1" applyNumberFormat="1" applyFont="1" applyFill="1" applyBorder="1" applyAlignment="1">
      <alignment horizontal="right" vertical="center" wrapText="1"/>
    </xf>
    <xf numFmtId="0" fontId="12" fillId="0" borderId="17" xfId="8" applyFont="1" applyBorder="1" applyAlignment="1">
      <alignment vertical="top" wrapText="1"/>
    </xf>
    <xf numFmtId="4" fontId="20" fillId="0" borderId="50" xfId="8" applyNumberFormat="1" applyFont="1" applyBorder="1" applyAlignment="1">
      <alignment vertical="center"/>
    </xf>
    <xf numFmtId="173" fontId="20" fillId="0" borderId="20" xfId="12" applyNumberFormat="1" applyFont="1" applyFill="1" applyBorder="1" applyAlignment="1">
      <alignment horizontal="right" vertical="center" wrapText="1"/>
    </xf>
    <xf numFmtId="9" fontId="19" fillId="9" borderId="82" xfId="15" applyNumberFormat="1" applyFont="1" applyFill="1" applyBorder="1" applyAlignment="1">
      <alignment horizontal="center" vertical="center"/>
    </xf>
    <xf numFmtId="9" fontId="19" fillId="9" borderId="83" xfId="15" applyNumberFormat="1" applyFont="1" applyFill="1" applyBorder="1" applyAlignment="1">
      <alignment horizontal="center" vertical="center"/>
    </xf>
    <xf numFmtId="44" fontId="0" fillId="0" borderId="0" xfId="20" applyFont="1"/>
    <xf numFmtId="44" fontId="0" fillId="0" borderId="0" xfId="0" applyNumberFormat="1"/>
    <xf numFmtId="10" fontId="0" fillId="0" borderId="0" xfId="0" applyNumberFormat="1"/>
    <xf numFmtId="0" fontId="21" fillId="0" borderId="15" xfId="13" applyFont="1" applyFill="1" applyBorder="1" applyAlignment="1">
      <alignment vertical="center" wrapText="1"/>
    </xf>
    <xf numFmtId="0" fontId="19" fillId="0" borderId="79" xfId="8" applyFont="1" applyBorder="1" applyAlignment="1">
      <alignment horizontal="center" vertical="center"/>
    </xf>
    <xf numFmtId="0" fontId="19" fillId="0" borderId="78" xfId="8" applyFont="1" applyBorder="1" applyAlignment="1">
      <alignment horizontal="center" vertical="center" wrapText="1"/>
    </xf>
    <xf numFmtId="0" fontId="19" fillId="0" borderId="44" xfId="8" applyFont="1" applyBorder="1" applyAlignment="1">
      <alignment horizontal="center" vertical="center"/>
    </xf>
    <xf numFmtId="165" fontId="19" fillId="0" borderId="45" xfId="9" applyNumberFormat="1" applyFont="1" applyFill="1" applyBorder="1" applyAlignment="1">
      <alignment horizontal="center" vertical="center" wrapText="1"/>
    </xf>
    <xf numFmtId="0" fontId="21" fillId="0" borderId="34" xfId="8" applyFont="1" applyBorder="1" applyAlignment="1">
      <alignment horizontal="center" vertical="center" wrapText="1"/>
    </xf>
    <xf numFmtId="0" fontId="21" fillId="0" borderId="15" xfId="13" applyFont="1" applyFill="1" applyBorder="1" applyAlignment="1">
      <alignment horizontal="center" vertical="center" wrapText="1"/>
    </xf>
    <xf numFmtId="0" fontId="12" fillId="0" borderId="0" xfId="8" applyFont="1" applyAlignment="1">
      <alignment vertical="center" wrapText="1"/>
    </xf>
    <xf numFmtId="44" fontId="12" fillId="0" borderId="0" xfId="8" applyNumberFormat="1" applyFont="1" applyAlignment="1">
      <alignment vertical="center" wrapText="1"/>
    </xf>
    <xf numFmtId="173" fontId="12" fillId="0" borderId="0" xfId="8" applyNumberFormat="1" applyFont="1" applyAlignment="1">
      <alignment vertical="center"/>
    </xf>
    <xf numFmtId="44" fontId="12" fillId="0" borderId="0" xfId="20" applyFont="1" applyAlignment="1">
      <alignment vertical="center" wrapText="1"/>
    </xf>
    <xf numFmtId="44" fontId="12" fillId="0" borderId="0" xfId="20" applyFont="1" applyAlignment="1">
      <alignment vertical="center"/>
    </xf>
    <xf numFmtId="44" fontId="12" fillId="7" borderId="0" xfId="20" applyFont="1" applyFill="1"/>
    <xf numFmtId="44" fontId="23" fillId="0" borderId="15" xfId="20" applyFont="1" applyFill="1" applyBorder="1" applyAlignment="1">
      <alignment vertical="center"/>
    </xf>
    <xf numFmtId="0" fontId="26" fillId="0" borderId="72" xfId="1" applyFont="1" applyBorder="1" applyAlignment="1">
      <alignment horizontal="center" vertical="center" wrapText="1"/>
    </xf>
    <xf numFmtId="0" fontId="21" fillId="0" borderId="18" xfId="8" applyFont="1" applyBorder="1" applyAlignment="1">
      <alignment horizontal="center" vertical="center"/>
    </xf>
    <xf numFmtId="0" fontId="21" fillId="0" borderId="39" xfId="13" applyFont="1" applyFill="1" applyBorder="1" applyAlignment="1">
      <alignment vertical="center" wrapText="1"/>
    </xf>
    <xf numFmtId="0" fontId="21" fillId="0" borderId="39" xfId="13" applyFont="1" applyFill="1" applyBorder="1" applyAlignment="1">
      <alignment horizontal="center" vertical="center"/>
    </xf>
    <xf numFmtId="173" fontId="21" fillId="0" borderId="17" xfId="12" applyNumberFormat="1" applyFont="1" applyFill="1" applyBorder="1" applyAlignment="1">
      <alignment horizontal="right" vertical="center" wrapText="1"/>
    </xf>
    <xf numFmtId="3" fontId="21" fillId="0" borderId="15" xfId="13" applyNumberFormat="1" applyFont="1" applyFill="1" applyBorder="1" applyAlignment="1">
      <alignment horizontal="center" vertical="center" wrapText="1"/>
    </xf>
    <xf numFmtId="3" fontId="21" fillId="0" borderId="15" xfId="13" applyNumberFormat="1" applyFont="1" applyFill="1" applyBorder="1" applyAlignment="1">
      <alignment horizontal="center" vertical="center"/>
    </xf>
    <xf numFmtId="3" fontId="21" fillId="0" borderId="39" xfId="13" applyNumberFormat="1" applyFont="1" applyFill="1" applyBorder="1" applyAlignment="1">
      <alignment horizontal="center" vertical="center"/>
    </xf>
    <xf numFmtId="178" fontId="21" fillId="4" borderId="15" xfId="13" applyNumberFormat="1" applyFont="1" applyFill="1" applyBorder="1" applyAlignment="1">
      <alignment vertical="center" wrapText="1"/>
    </xf>
    <xf numFmtId="178" fontId="21" fillId="4" borderId="15" xfId="13" applyNumberFormat="1" applyFont="1" applyFill="1" applyBorder="1" applyAlignment="1">
      <alignment vertical="center"/>
    </xf>
    <xf numFmtId="173" fontId="20" fillId="4" borderId="39" xfId="8" applyNumberFormat="1" applyFont="1" applyFill="1" applyBorder="1" applyAlignment="1">
      <alignment horizontal="left" vertical="center"/>
    </xf>
    <xf numFmtId="178" fontId="21" fillId="4" borderId="39" xfId="13" applyNumberFormat="1" applyFont="1" applyFill="1" applyBorder="1" applyAlignment="1">
      <alignment vertical="center"/>
    </xf>
    <xf numFmtId="165" fontId="35" fillId="0" borderId="45" xfId="9" applyNumberFormat="1" applyFont="1" applyFill="1" applyBorder="1" applyAlignment="1">
      <alignment horizontal="center" vertical="center" wrapText="1"/>
    </xf>
    <xf numFmtId="0" fontId="36" fillId="0" borderId="0" xfId="8" applyFont="1" applyAlignment="1">
      <alignment vertical="center"/>
    </xf>
    <xf numFmtId="0" fontId="12" fillId="0" borderId="86" xfId="8" applyFont="1" applyBorder="1" applyAlignment="1">
      <alignment horizontal="left" vertical="top" wrapText="1"/>
    </xf>
    <xf numFmtId="0" fontId="23" fillId="0" borderId="47" xfId="8" applyFont="1" applyBorder="1" applyAlignment="1">
      <alignment vertical="center" wrapText="1"/>
    </xf>
    <xf numFmtId="0" fontId="12" fillId="0" borderId="47" xfId="8" applyFont="1" applyBorder="1"/>
    <xf numFmtId="174" fontId="23" fillId="0" borderId="72" xfId="8" applyNumberFormat="1" applyFont="1" applyBorder="1" applyAlignment="1">
      <alignment vertical="center"/>
    </xf>
    <xf numFmtId="0" fontId="18" fillId="0" borderId="15" xfId="8" applyFont="1" applyBorder="1" applyAlignment="1">
      <alignment horizontal="justify" vertical="top" wrapText="1"/>
    </xf>
    <xf numFmtId="3" fontId="19" fillId="0" borderId="15" xfId="8" applyNumberFormat="1" applyFont="1" applyBorder="1" applyAlignment="1">
      <alignment horizontal="center" vertical="center"/>
    </xf>
    <xf numFmtId="10" fontId="19" fillId="0" borderId="15" xfId="15" applyNumberFormat="1" applyFont="1" applyFill="1" applyBorder="1" applyAlignment="1">
      <alignment horizontal="center" vertical="center"/>
    </xf>
    <xf numFmtId="9" fontId="19" fillId="0" borderId="15" xfId="15" applyNumberFormat="1" applyFont="1" applyFill="1" applyBorder="1" applyAlignment="1">
      <alignment horizontal="center" vertical="center"/>
    </xf>
    <xf numFmtId="0" fontId="19" fillId="0" borderId="0" xfId="8" applyFont="1"/>
    <xf numFmtId="0" fontId="13" fillId="0" borderId="0" xfId="8" applyFont="1" applyAlignment="1">
      <alignment horizontal="justify" vertical="justify" wrapText="1"/>
    </xf>
    <xf numFmtId="0" fontId="19" fillId="3" borderId="58" xfId="8" applyFont="1" applyFill="1" applyBorder="1" applyAlignment="1">
      <alignment horizontal="center" vertical="center"/>
    </xf>
    <xf numFmtId="0" fontId="19" fillId="3" borderId="59" xfId="8" applyFont="1" applyFill="1" applyBorder="1" applyAlignment="1">
      <alignment horizontal="center" vertical="center"/>
    </xf>
    <xf numFmtId="3" fontId="19" fillId="3" borderId="58" xfId="8" applyNumberFormat="1" applyFont="1" applyFill="1" applyBorder="1" applyAlignment="1">
      <alignment horizontal="center" vertical="center"/>
    </xf>
    <xf numFmtId="3" fontId="19" fillId="3" borderId="59" xfId="8" applyNumberFormat="1" applyFont="1" applyFill="1" applyBorder="1" applyAlignment="1">
      <alignment horizontal="center" vertical="center"/>
    </xf>
    <xf numFmtId="3" fontId="19" fillId="3" borderId="60" xfId="8" applyNumberFormat="1" applyFont="1" applyFill="1" applyBorder="1" applyAlignment="1">
      <alignment horizontal="center" vertical="center"/>
    </xf>
    <xf numFmtId="3" fontId="19" fillId="3" borderId="61" xfId="8" applyNumberFormat="1" applyFont="1" applyFill="1" applyBorder="1" applyAlignment="1">
      <alignment horizontal="center" vertical="center"/>
    </xf>
    <xf numFmtId="0" fontId="20" fillId="3" borderId="18" xfId="8" applyFont="1" applyFill="1" applyBorder="1" applyAlignment="1">
      <alignment horizontal="left" vertical="center"/>
    </xf>
    <xf numFmtId="0" fontId="20" fillId="3" borderId="39" xfId="8" applyFont="1" applyFill="1" applyBorder="1" applyAlignment="1">
      <alignment horizontal="left" vertical="center"/>
    </xf>
    <xf numFmtId="0" fontId="20" fillId="0" borderId="48" xfId="8" applyFont="1" applyBorder="1" applyAlignment="1">
      <alignment horizontal="right" vertical="center" wrapText="1"/>
    </xf>
    <xf numFmtId="0" fontId="20" fillId="0" borderId="49" xfId="8" applyFont="1" applyBorder="1" applyAlignment="1">
      <alignment horizontal="right" vertical="center" wrapText="1"/>
    </xf>
    <xf numFmtId="0" fontId="20" fillId="3" borderId="80" xfId="8" applyFont="1" applyFill="1" applyBorder="1" applyAlignment="1">
      <alignment horizontal="right" vertical="center" wrapText="1"/>
    </xf>
    <xf numFmtId="0" fontId="20" fillId="3" borderId="52" xfId="8" applyFont="1" applyFill="1" applyBorder="1" applyAlignment="1">
      <alignment horizontal="right" vertical="center" wrapText="1"/>
    </xf>
    <xf numFmtId="0" fontId="12" fillId="0" borderId="72" xfId="8" applyFont="1" applyBorder="1" applyAlignment="1">
      <alignment vertical="top" wrapText="1"/>
    </xf>
    <xf numFmtId="0" fontId="12" fillId="0" borderId="85" xfId="8" applyFont="1" applyBorder="1" applyAlignment="1">
      <alignment vertical="top" wrapText="1"/>
    </xf>
    <xf numFmtId="0" fontId="12" fillId="0" borderId="16" xfId="8" applyFont="1" applyBorder="1" applyAlignment="1">
      <alignment vertical="top" wrapText="1"/>
    </xf>
    <xf numFmtId="179" fontId="9" fillId="0" borderId="71" xfId="8" applyNumberFormat="1" applyFont="1" applyBorder="1" applyAlignment="1">
      <alignment horizontal="center" vertical="center"/>
    </xf>
    <xf numFmtId="179" fontId="9" fillId="0" borderId="67" xfId="8" applyNumberFormat="1" applyFont="1" applyBorder="1" applyAlignment="1">
      <alignment horizontal="center" vertical="center"/>
    </xf>
    <xf numFmtId="179" fontId="9" fillId="0" borderId="33" xfId="8" applyNumberFormat="1" applyFont="1" applyBorder="1" applyAlignment="1">
      <alignment horizontal="center" vertical="center"/>
    </xf>
    <xf numFmtId="3" fontId="19" fillId="0" borderId="55" xfId="8" applyNumberFormat="1" applyFont="1" applyBorder="1" applyAlignment="1">
      <alignment horizontal="center" vertical="center" wrapText="1"/>
    </xf>
    <xf numFmtId="3" fontId="19" fillId="0" borderId="56" xfId="8" applyNumberFormat="1" applyFont="1" applyBorder="1" applyAlignment="1">
      <alignment horizontal="center" vertical="center" wrapText="1"/>
    </xf>
    <xf numFmtId="3" fontId="19" fillId="0" borderId="57" xfId="8" applyNumberFormat="1" applyFont="1" applyBorder="1" applyAlignment="1">
      <alignment horizontal="center" vertical="center" wrapText="1"/>
    </xf>
    <xf numFmtId="0" fontId="19" fillId="3" borderId="76" xfId="8" applyFont="1" applyFill="1" applyBorder="1" applyAlignment="1">
      <alignment horizontal="center" vertical="center" wrapText="1"/>
    </xf>
    <xf numFmtId="0" fontId="19" fillId="3" borderId="43" xfId="8" applyFont="1" applyFill="1" applyBorder="1" applyAlignment="1">
      <alignment horizontal="center" vertical="center" wrapText="1"/>
    </xf>
    <xf numFmtId="0" fontId="19" fillId="3" borderId="77" xfId="8" applyFont="1" applyFill="1" applyBorder="1" applyAlignment="1">
      <alignment horizontal="center" vertical="center" wrapText="1"/>
    </xf>
    <xf numFmtId="0" fontId="14" fillId="2" borderId="1" xfId="8" applyFont="1" applyFill="1" applyBorder="1" applyAlignment="1">
      <alignment horizontal="center" vertical="center"/>
    </xf>
    <xf numFmtId="0" fontId="12" fillId="2" borderId="2" xfId="8" applyFont="1" applyFill="1" applyBorder="1" applyAlignment="1">
      <alignment vertical="center"/>
    </xf>
    <xf numFmtId="0" fontId="12" fillId="2" borderId="3" xfId="8" applyFont="1" applyFill="1" applyBorder="1" applyAlignment="1">
      <alignment vertical="center"/>
    </xf>
    <xf numFmtId="0" fontId="14" fillId="2" borderId="4" xfId="8" applyFont="1" applyFill="1" applyBorder="1" applyAlignment="1">
      <alignment horizontal="center" vertical="center"/>
    </xf>
    <xf numFmtId="0" fontId="15" fillId="2" borderId="0" xfId="8" applyFont="1" applyFill="1" applyAlignment="1">
      <alignment vertical="center"/>
    </xf>
    <xf numFmtId="0" fontId="15" fillId="2" borderId="5" xfId="8" applyFont="1" applyFill="1" applyBorder="1" applyAlignment="1">
      <alignment vertical="center"/>
    </xf>
    <xf numFmtId="0" fontId="16" fillId="2" borderId="4" xfId="8" applyFont="1" applyFill="1" applyBorder="1" applyAlignment="1">
      <alignment horizontal="center" vertical="center"/>
    </xf>
    <xf numFmtId="0" fontId="17" fillId="2" borderId="0" xfId="8" applyFont="1" applyFill="1" applyAlignment="1">
      <alignment vertical="center"/>
    </xf>
    <xf numFmtId="0" fontId="17" fillId="2" borderId="5" xfId="8" applyFont="1" applyFill="1" applyBorder="1" applyAlignment="1">
      <alignment vertical="center"/>
    </xf>
    <xf numFmtId="0" fontId="16" fillId="0" borderId="0" xfId="8" applyFont="1" applyAlignment="1">
      <alignment horizontal="center" vertical="center" wrapText="1" shrinkToFit="1"/>
    </xf>
    <xf numFmtId="0" fontId="14" fillId="2" borderId="4" xfId="8" applyFont="1" applyFill="1" applyBorder="1" applyAlignment="1">
      <alignment horizontal="left" vertical="center"/>
    </xf>
    <xf numFmtId="0" fontId="15" fillId="2" borderId="0" xfId="8" applyFont="1" applyFill="1" applyAlignment="1">
      <alignment horizontal="left" vertical="center"/>
    </xf>
    <xf numFmtId="0" fontId="15" fillId="2" borderId="5" xfId="8" applyFont="1" applyFill="1" applyBorder="1" applyAlignment="1">
      <alignment horizontal="left" vertical="center"/>
    </xf>
    <xf numFmtId="0" fontId="14" fillId="0" borderId="74" xfId="8" applyFont="1" applyBorder="1" applyAlignment="1">
      <alignment horizontal="left" vertical="center"/>
    </xf>
    <xf numFmtId="0" fontId="14" fillId="0" borderId="42" xfId="8" applyFont="1" applyBorder="1" applyAlignment="1">
      <alignment horizontal="left" vertical="center"/>
    </xf>
    <xf numFmtId="0" fontId="14" fillId="0" borderId="75" xfId="8" applyFont="1" applyBorder="1" applyAlignment="1">
      <alignment horizontal="left" vertical="center"/>
    </xf>
    <xf numFmtId="0" fontId="25" fillId="4" borderId="2" xfId="1" applyFont="1" applyFill="1" applyBorder="1" applyAlignment="1">
      <alignment horizontal="center" vertical="center" wrapText="1"/>
    </xf>
    <xf numFmtId="0" fontId="25" fillId="4" borderId="3" xfId="1" applyFont="1" applyFill="1" applyBorder="1" applyAlignment="1">
      <alignment horizontal="center" vertical="center" wrapText="1"/>
    </xf>
    <xf numFmtId="0" fontId="25" fillId="4" borderId="1" xfId="1" applyFont="1" applyFill="1" applyBorder="1" applyAlignment="1">
      <alignment horizontal="center" vertical="center" wrapText="1"/>
    </xf>
    <xf numFmtId="0" fontId="26" fillId="0" borderId="65" xfId="1" applyFont="1" applyBorder="1" applyAlignment="1">
      <alignment horizontal="center" vertical="center" wrapText="1"/>
    </xf>
    <xf numFmtId="0" fontId="26" fillId="0" borderId="67" xfId="1" applyFont="1" applyBorder="1" applyAlignment="1">
      <alignment horizontal="center" vertical="center" wrapText="1"/>
    </xf>
    <xf numFmtId="0" fontId="26" fillId="0" borderId="33" xfId="1" applyFont="1" applyBorder="1" applyAlignment="1">
      <alignment horizontal="center" vertical="center" wrapText="1"/>
    </xf>
    <xf numFmtId="0" fontId="26" fillId="0" borderId="66" xfId="1" applyFont="1" applyBorder="1" applyAlignment="1">
      <alignment horizontal="center" vertical="center" wrapText="1"/>
    </xf>
    <xf numFmtId="0" fontId="26" fillId="0" borderId="68" xfId="1" applyFont="1" applyBorder="1" applyAlignment="1">
      <alignment horizontal="center" vertical="center" wrapText="1"/>
    </xf>
    <xf numFmtId="0" fontId="26" fillId="0" borderId="30" xfId="1" applyFont="1" applyBorder="1" applyAlignment="1">
      <alignment horizontal="center" vertical="center" wrapText="1"/>
    </xf>
    <xf numFmtId="0" fontId="25" fillId="4" borderId="63" xfId="1" applyFont="1" applyFill="1" applyBorder="1" applyAlignment="1">
      <alignment horizontal="center" vertical="center" wrapText="1"/>
    </xf>
    <xf numFmtId="0" fontId="25" fillId="4" borderId="64" xfId="1" applyFont="1" applyFill="1" applyBorder="1" applyAlignment="1">
      <alignment horizontal="center" vertical="center" wrapText="1"/>
    </xf>
    <xf numFmtId="0" fontId="25" fillId="4" borderId="15" xfId="1" applyFont="1" applyFill="1" applyBorder="1" applyAlignment="1">
      <alignment horizontal="center" vertical="center" wrapText="1"/>
    </xf>
    <xf numFmtId="0" fontId="25" fillId="4" borderId="20" xfId="1" applyFont="1" applyFill="1" applyBorder="1" applyAlignment="1">
      <alignment horizontal="center" vertical="center" wrapText="1"/>
    </xf>
    <xf numFmtId="0" fontId="12" fillId="0" borderId="27" xfId="2" applyFont="1" applyBorder="1" applyAlignment="1">
      <alignment horizontal="justify" vertical="top" wrapText="1"/>
    </xf>
    <xf numFmtId="0" fontId="12" fillId="0" borderId="17" xfId="2" applyFont="1" applyBorder="1" applyAlignment="1">
      <alignment horizontal="justify" vertical="top" wrapText="1"/>
    </xf>
    <xf numFmtId="0" fontId="12" fillId="0" borderId="25" xfId="2" applyFont="1" applyBorder="1" applyAlignment="1">
      <alignment horizontal="justify" vertical="top" wrapText="1"/>
    </xf>
    <xf numFmtId="0" fontId="5" fillId="0" borderId="0" xfId="1" applyFont="1" applyAlignment="1">
      <alignment horizontal="center"/>
    </xf>
    <xf numFmtId="0" fontId="5" fillId="0" borderId="5" xfId="1" applyFont="1" applyBorder="1" applyAlignment="1">
      <alignment horizontal="center"/>
    </xf>
    <xf numFmtId="0" fontId="12" fillId="0" borderId="0" xfId="2" applyFont="1" applyAlignment="1">
      <alignment horizontal="justify" vertical="top" wrapText="1"/>
    </xf>
    <xf numFmtId="0" fontId="10" fillId="0" borderId="0" xfId="2" applyFont="1" applyAlignment="1">
      <alignment horizontal="justify" vertical="top" wrapText="1"/>
    </xf>
    <xf numFmtId="0" fontId="10" fillId="0" borderId="0" xfId="2" applyFont="1" applyAlignment="1">
      <alignment horizontal="left" wrapText="1"/>
    </xf>
    <xf numFmtId="0" fontId="12" fillId="0" borderId="31" xfId="2" applyFont="1" applyBorder="1" applyAlignment="1">
      <alignment horizontal="justify" vertical="top" wrapText="1"/>
    </xf>
    <xf numFmtId="0" fontId="12" fillId="0" borderId="32" xfId="2" applyFont="1" applyBorder="1" applyAlignment="1">
      <alignment horizontal="justify" vertical="top" wrapText="1"/>
    </xf>
    <xf numFmtId="0" fontId="10" fillId="0" borderId="0" xfId="2" applyFont="1" applyAlignment="1">
      <alignment horizontal="right" vertical="top" wrapText="1"/>
    </xf>
    <xf numFmtId="0" fontId="10" fillId="0" borderId="7" xfId="2" applyFont="1" applyBorder="1" applyAlignment="1">
      <alignment horizontal="left" wrapText="1"/>
    </xf>
    <xf numFmtId="0" fontId="10" fillId="0" borderId="9" xfId="2" applyFont="1" applyBorder="1" applyAlignment="1">
      <alignment horizontal="center" vertical="center" wrapText="1"/>
    </xf>
    <xf numFmtId="0" fontId="12" fillId="0" borderId="10" xfId="2" applyFont="1" applyBorder="1"/>
    <xf numFmtId="0" fontId="12" fillId="0" borderId="28" xfId="2" applyFont="1" applyBorder="1" applyAlignment="1">
      <alignment horizontal="left" wrapText="1"/>
    </xf>
    <xf numFmtId="0" fontId="12" fillId="0" borderId="29" xfId="2" applyFont="1" applyBorder="1" applyAlignment="1">
      <alignment horizontal="left"/>
    </xf>
    <xf numFmtId="0" fontId="12" fillId="0" borderId="18" xfId="2" applyFont="1" applyBorder="1" applyAlignment="1">
      <alignment horizontal="left" wrapText="1"/>
    </xf>
    <xf numFmtId="0" fontId="12" fillId="0" borderId="19" xfId="2" applyFont="1" applyBorder="1" applyAlignment="1">
      <alignment horizontal="left" wrapText="1"/>
    </xf>
    <xf numFmtId="0" fontId="12" fillId="0" borderId="18" xfId="2" applyFont="1" applyBorder="1" applyAlignment="1">
      <alignment horizontal="left" vertical="top" wrapText="1"/>
    </xf>
    <xf numFmtId="0" fontId="12" fillId="0" borderId="19" xfId="2" applyFont="1" applyBorder="1" applyAlignment="1">
      <alignment horizontal="left"/>
    </xf>
    <xf numFmtId="0" fontId="12" fillId="0" borderId="21" xfId="2" applyFont="1" applyBorder="1" applyAlignment="1">
      <alignment horizontal="left" vertical="top" wrapText="1"/>
    </xf>
    <xf numFmtId="0" fontId="12" fillId="0" borderId="22" xfId="2" applyFont="1" applyBorder="1" applyAlignment="1">
      <alignment horizontal="left"/>
    </xf>
    <xf numFmtId="0" fontId="6" fillId="0" borderId="6" xfId="1" applyFont="1" applyBorder="1" applyAlignment="1">
      <alignment horizontal="center"/>
    </xf>
    <xf numFmtId="0" fontId="6" fillId="0" borderId="7" xfId="1" applyFont="1" applyBorder="1" applyAlignment="1">
      <alignment horizontal="center"/>
    </xf>
    <xf numFmtId="0" fontId="6" fillId="0" borderId="8" xfId="1" applyFont="1" applyBorder="1" applyAlignment="1">
      <alignment horizontal="center"/>
    </xf>
    <xf numFmtId="0" fontId="8" fillId="0" borderId="0" xfId="1" applyFont="1" applyAlignment="1">
      <alignment horizontal="justify"/>
    </xf>
    <xf numFmtId="0" fontId="5" fillId="0" borderId="0" xfId="1" quotePrefix="1" applyFont="1" applyAlignment="1">
      <alignment horizontal="center" vertical="center" wrapText="1"/>
    </xf>
    <xf numFmtId="0" fontId="10" fillId="0" borderId="10" xfId="2" applyFont="1" applyBorder="1" applyAlignment="1">
      <alignment horizontal="center" vertical="center" wrapText="1"/>
    </xf>
    <xf numFmtId="0" fontId="12" fillId="0" borderId="12" xfId="2" applyFont="1" applyBorder="1" applyAlignment="1">
      <alignment horizontal="justify" vertical="top"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12" fillId="0" borderId="19" xfId="2" applyFont="1" applyBorder="1" applyAlignment="1">
      <alignment horizontal="left" vertical="top" wrapText="1"/>
    </xf>
    <xf numFmtId="0" fontId="12" fillId="0" borderId="22" xfId="2" applyFont="1" applyBorder="1" applyAlignment="1">
      <alignment horizontal="left" vertical="top" wrapText="1"/>
    </xf>
    <xf numFmtId="0" fontId="12" fillId="0" borderId="36" xfId="2" applyFont="1" applyBorder="1" applyAlignment="1">
      <alignment horizontal="left" wrapText="1"/>
    </xf>
    <xf numFmtId="0" fontId="12" fillId="0" borderId="63" xfId="2" applyFont="1" applyBorder="1" applyAlignment="1">
      <alignment horizontal="left" wrapText="1"/>
    </xf>
    <xf numFmtId="0" fontId="12" fillId="0" borderId="34" xfId="2" applyFont="1" applyBorder="1" applyAlignment="1">
      <alignment horizontal="left" vertical="center" wrapText="1"/>
    </xf>
    <xf numFmtId="0" fontId="12" fillId="0" borderId="15" xfId="2" applyFont="1" applyBorder="1" applyAlignment="1">
      <alignment horizontal="left"/>
    </xf>
    <xf numFmtId="0" fontId="12" fillId="0" borderId="34" xfId="2" applyFont="1" applyBorder="1" applyAlignment="1">
      <alignment horizontal="left" vertical="top" wrapText="1"/>
    </xf>
    <xf numFmtId="0" fontId="12" fillId="0" borderId="18" xfId="2" applyFont="1" applyBorder="1" applyAlignment="1">
      <alignment horizontal="left" vertical="center" wrapText="1"/>
    </xf>
  </cellXfs>
  <cellStyles count="22">
    <cellStyle name="Millares 11 2" xfId="19" xr:uid="{2EFC7490-A7D3-4FF4-BAF8-F6714AA287F6}"/>
    <cellStyle name="Millares 2 4" xfId="4" xr:uid="{EA7CB716-2EE4-4A57-8D7E-127F4675E97D}"/>
    <cellStyle name="Millares_FORMULARIO 4 - M-OFERENTE PPTA ECONOMICA" xfId="15" xr:uid="{D53D7E8D-A227-4556-847C-67F4C65D0ED9}"/>
    <cellStyle name="Millares_PO BARBOSA PTO BERRIO 2" xfId="10" xr:uid="{2706ECFB-7352-4C87-9CE4-4AD130A3BAD4}"/>
    <cellStyle name="Millares_PPTO OFICIAL LP-SGT-SRN-001-2009" xfId="9" xr:uid="{DDA9C23C-451B-4B8B-AE0F-EDBD6224B9BD}"/>
    <cellStyle name="Moneda" xfId="20" builtinId="4"/>
    <cellStyle name="Moneda [0] 2" xfId="7" xr:uid="{4C80597D-94DC-4981-9AD1-6FA3F1E9803A}"/>
    <cellStyle name="Moneda 10 2" xfId="18" xr:uid="{BA5FF03C-539D-4B39-AFE5-FC9574DBF6E1}"/>
    <cellStyle name="Moneda 2" xfId="11" xr:uid="{FD30B436-0788-4ED9-81CB-27DFE8216559}"/>
    <cellStyle name="Moneda 2 3" xfId="5" xr:uid="{3B1DAE04-404A-49E2-BE66-601977D6760D}"/>
    <cellStyle name="Moneda 3" xfId="3" xr:uid="{364D0029-C592-481E-B757-CD6E7CCFDC81}"/>
    <cellStyle name="Moneda 3_PO BARBOSA PTO BERRIO 2" xfId="12" xr:uid="{67EB00FF-F849-4146-BEBB-DD617DA3973B}"/>
    <cellStyle name="Normal" xfId="0" builtinId="0"/>
    <cellStyle name="Normal 10" xfId="1" xr:uid="{B3ED1951-6CA4-4C6A-B2C4-820D51CB0AB3}"/>
    <cellStyle name="Normal 2" xfId="8" xr:uid="{2BCD3D94-F6C6-4572-9B49-76653A4F10CB}"/>
    <cellStyle name="Normal 2 10 2 2" xfId="21" xr:uid="{F3D5999D-51F8-4934-813F-4AEBF364C897}"/>
    <cellStyle name="Normal 2 2" xfId="17" xr:uid="{E70568D8-B255-4BCC-9B6E-DE0B2A444B1E}"/>
    <cellStyle name="Normal 2 3" xfId="13" xr:uid="{E61D41CD-AD7D-497F-BF9E-C649EC72B15E}"/>
    <cellStyle name="Normal 9" xfId="2" xr:uid="{B65B3EB0-4838-4C49-A13A-D64524673393}"/>
    <cellStyle name="Porcentaje 2" xfId="14" xr:uid="{D6EF45D1-B356-4210-88D7-3A551380DB6F}"/>
    <cellStyle name="Porcentaje 2 2" xfId="16" xr:uid="{CBA37266-3698-4CE9-8992-A126360AAD26}"/>
    <cellStyle name="Porcentual 2 2 2" xfId="6" xr:uid="{72863EFE-EC6D-4CAD-96B6-827EED4EBE7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6.xml"/><Relationship Id="rId21" Type="http://schemas.openxmlformats.org/officeDocument/2006/relationships/externalLink" Target="externalLinks/externalLink11.xml"/><Relationship Id="rId42" Type="http://schemas.openxmlformats.org/officeDocument/2006/relationships/externalLink" Target="externalLinks/externalLink32.xml"/><Relationship Id="rId47" Type="http://schemas.openxmlformats.org/officeDocument/2006/relationships/externalLink" Target="externalLinks/externalLink37.xml"/><Relationship Id="rId63" Type="http://schemas.openxmlformats.org/officeDocument/2006/relationships/externalLink" Target="externalLinks/externalLink53.xml"/><Relationship Id="rId68" Type="http://schemas.openxmlformats.org/officeDocument/2006/relationships/externalLink" Target="externalLinks/externalLink58.xml"/><Relationship Id="rId16" Type="http://schemas.openxmlformats.org/officeDocument/2006/relationships/externalLink" Target="externalLinks/externalLink6.xml"/><Relationship Id="rId11" Type="http://schemas.openxmlformats.org/officeDocument/2006/relationships/externalLink" Target="externalLinks/externalLink1.xml"/><Relationship Id="rId32" Type="http://schemas.openxmlformats.org/officeDocument/2006/relationships/externalLink" Target="externalLinks/externalLink22.xml"/><Relationship Id="rId37" Type="http://schemas.openxmlformats.org/officeDocument/2006/relationships/externalLink" Target="externalLinks/externalLink27.xml"/><Relationship Id="rId53" Type="http://schemas.openxmlformats.org/officeDocument/2006/relationships/externalLink" Target="externalLinks/externalLink43.xml"/><Relationship Id="rId58" Type="http://schemas.openxmlformats.org/officeDocument/2006/relationships/externalLink" Target="externalLinks/externalLink48.xml"/><Relationship Id="rId74" Type="http://schemas.openxmlformats.org/officeDocument/2006/relationships/externalLink" Target="externalLinks/externalLink64.xml"/><Relationship Id="rId79"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externalLink" Target="externalLinks/externalLink51.xml"/><Relationship Id="rId82" Type="http://schemas.openxmlformats.org/officeDocument/2006/relationships/calcChain" Target="calcChain.xml"/><Relationship Id="rId19" Type="http://schemas.openxmlformats.org/officeDocument/2006/relationships/externalLink" Target="externalLinks/externalLink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43" Type="http://schemas.openxmlformats.org/officeDocument/2006/relationships/externalLink" Target="externalLinks/externalLink33.xml"/><Relationship Id="rId48" Type="http://schemas.openxmlformats.org/officeDocument/2006/relationships/externalLink" Target="externalLinks/externalLink38.xml"/><Relationship Id="rId56" Type="http://schemas.openxmlformats.org/officeDocument/2006/relationships/externalLink" Target="externalLinks/externalLink46.xml"/><Relationship Id="rId64" Type="http://schemas.openxmlformats.org/officeDocument/2006/relationships/externalLink" Target="externalLinks/externalLink54.xml"/><Relationship Id="rId69" Type="http://schemas.openxmlformats.org/officeDocument/2006/relationships/externalLink" Target="externalLinks/externalLink59.xml"/><Relationship Id="rId77" Type="http://schemas.openxmlformats.org/officeDocument/2006/relationships/externalLink" Target="externalLinks/externalLink67.xml"/><Relationship Id="rId8" Type="http://schemas.openxmlformats.org/officeDocument/2006/relationships/worksheet" Target="worksheets/sheet8.xml"/><Relationship Id="rId51" Type="http://schemas.openxmlformats.org/officeDocument/2006/relationships/externalLink" Target="externalLinks/externalLink41.xml"/><Relationship Id="rId72" Type="http://schemas.openxmlformats.org/officeDocument/2006/relationships/externalLink" Target="externalLinks/externalLink62.xml"/><Relationship Id="rId80"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46" Type="http://schemas.openxmlformats.org/officeDocument/2006/relationships/externalLink" Target="externalLinks/externalLink36.xml"/><Relationship Id="rId59" Type="http://schemas.openxmlformats.org/officeDocument/2006/relationships/externalLink" Target="externalLinks/externalLink49.xml"/><Relationship Id="rId67" Type="http://schemas.openxmlformats.org/officeDocument/2006/relationships/externalLink" Target="externalLinks/externalLink57.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54" Type="http://schemas.openxmlformats.org/officeDocument/2006/relationships/externalLink" Target="externalLinks/externalLink44.xml"/><Relationship Id="rId62" Type="http://schemas.openxmlformats.org/officeDocument/2006/relationships/externalLink" Target="externalLinks/externalLink52.xml"/><Relationship Id="rId70" Type="http://schemas.openxmlformats.org/officeDocument/2006/relationships/externalLink" Target="externalLinks/externalLink60.xml"/><Relationship Id="rId75" Type="http://schemas.openxmlformats.org/officeDocument/2006/relationships/externalLink" Target="externalLinks/externalLink6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36" Type="http://schemas.openxmlformats.org/officeDocument/2006/relationships/externalLink" Target="externalLinks/externalLink26.xml"/><Relationship Id="rId49" Type="http://schemas.openxmlformats.org/officeDocument/2006/relationships/externalLink" Target="externalLinks/externalLink39.xml"/><Relationship Id="rId57" Type="http://schemas.openxmlformats.org/officeDocument/2006/relationships/externalLink" Target="externalLinks/externalLink47.xml"/><Relationship Id="rId10" Type="http://schemas.openxmlformats.org/officeDocument/2006/relationships/worksheet" Target="worksheets/sheet10.xml"/><Relationship Id="rId31" Type="http://schemas.openxmlformats.org/officeDocument/2006/relationships/externalLink" Target="externalLinks/externalLink21.xml"/><Relationship Id="rId44" Type="http://schemas.openxmlformats.org/officeDocument/2006/relationships/externalLink" Target="externalLinks/externalLink34.xml"/><Relationship Id="rId52" Type="http://schemas.openxmlformats.org/officeDocument/2006/relationships/externalLink" Target="externalLinks/externalLink42.xml"/><Relationship Id="rId60" Type="http://schemas.openxmlformats.org/officeDocument/2006/relationships/externalLink" Target="externalLinks/externalLink50.xml"/><Relationship Id="rId65" Type="http://schemas.openxmlformats.org/officeDocument/2006/relationships/externalLink" Target="externalLinks/externalLink55.xml"/><Relationship Id="rId73" Type="http://schemas.openxmlformats.org/officeDocument/2006/relationships/externalLink" Target="externalLinks/externalLink63.xml"/><Relationship Id="rId78" Type="http://schemas.openxmlformats.org/officeDocument/2006/relationships/externalLink" Target="externalLinks/externalLink68.xml"/><Relationship Id="rId8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9" Type="http://schemas.openxmlformats.org/officeDocument/2006/relationships/externalLink" Target="externalLinks/externalLink29.xml"/><Relationship Id="rId34" Type="http://schemas.openxmlformats.org/officeDocument/2006/relationships/externalLink" Target="externalLinks/externalLink24.xml"/><Relationship Id="rId50" Type="http://schemas.openxmlformats.org/officeDocument/2006/relationships/externalLink" Target="externalLinks/externalLink40.xml"/><Relationship Id="rId55" Type="http://schemas.openxmlformats.org/officeDocument/2006/relationships/externalLink" Target="externalLinks/externalLink45.xml"/><Relationship Id="rId76" Type="http://schemas.openxmlformats.org/officeDocument/2006/relationships/externalLink" Target="externalLinks/externalLink66.xml"/><Relationship Id="rId7" Type="http://schemas.openxmlformats.org/officeDocument/2006/relationships/worksheet" Target="worksheets/sheet7.xml"/><Relationship Id="rId71" Type="http://schemas.openxmlformats.org/officeDocument/2006/relationships/externalLink" Target="externalLinks/externalLink61.xml"/><Relationship Id="rId2" Type="http://schemas.openxmlformats.org/officeDocument/2006/relationships/worksheet" Target="worksheets/sheet2.xml"/><Relationship Id="rId29" Type="http://schemas.openxmlformats.org/officeDocument/2006/relationships/externalLink" Target="externalLinks/externalLink19.xml"/><Relationship Id="rId24" Type="http://schemas.openxmlformats.org/officeDocument/2006/relationships/externalLink" Target="externalLinks/externalLink14.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66" Type="http://schemas.openxmlformats.org/officeDocument/2006/relationships/externalLink" Target="externalLinks/externalLink5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123826</xdr:colOff>
      <xdr:row>0</xdr:row>
      <xdr:rowOff>152400</xdr:rowOff>
    </xdr:from>
    <xdr:to>
      <xdr:col>1</xdr:col>
      <xdr:colOff>704851</xdr:colOff>
      <xdr:row>4</xdr:row>
      <xdr:rowOff>38100</xdr:rowOff>
    </xdr:to>
    <xdr:pic>
      <xdr:nvPicPr>
        <xdr:cNvPr id="2" name="Picture 3" descr="Logo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123826" y="152400"/>
          <a:ext cx="1009650"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952500</xdr:colOff>
      <xdr:row>0</xdr:row>
      <xdr:rowOff>123266</xdr:rowOff>
    </xdr:from>
    <xdr:to>
      <xdr:col>5</xdr:col>
      <xdr:colOff>744070</xdr:colOff>
      <xdr:row>4</xdr:row>
      <xdr:rowOff>161844</xdr:rowOff>
    </xdr:to>
    <xdr:pic>
      <xdr:nvPicPr>
        <xdr:cNvPr id="3" name="Imagen 2" descr="http://www.presidencia.gov.co/prensa_new/historia/escudo.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91625" y="123266"/>
          <a:ext cx="801220" cy="8958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19050</xdr:colOff>
          <xdr:row>1</xdr:row>
          <xdr:rowOff>88900</xdr:rowOff>
        </xdr:from>
        <xdr:to>
          <xdr:col>1</xdr:col>
          <xdr:colOff>323850</xdr:colOff>
          <xdr:row>3</xdr:row>
          <xdr:rowOff>50800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3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19050</xdr:colOff>
          <xdr:row>1</xdr:row>
          <xdr:rowOff>88900</xdr:rowOff>
        </xdr:from>
        <xdr:to>
          <xdr:col>1</xdr:col>
          <xdr:colOff>323850</xdr:colOff>
          <xdr:row>3</xdr:row>
          <xdr:rowOff>50800</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400-000001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19050</xdr:colOff>
          <xdr:row>1</xdr:row>
          <xdr:rowOff>88900</xdr:rowOff>
        </xdr:from>
        <xdr:to>
          <xdr:col>1</xdr:col>
          <xdr:colOff>323850</xdr:colOff>
          <xdr:row>3</xdr:row>
          <xdr:rowOff>50800</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5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19050</xdr:colOff>
          <xdr:row>1</xdr:row>
          <xdr:rowOff>88900</xdr:rowOff>
        </xdr:from>
        <xdr:to>
          <xdr:col>1</xdr:col>
          <xdr:colOff>323850</xdr:colOff>
          <xdr:row>3</xdr:row>
          <xdr:rowOff>50800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6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19050</xdr:colOff>
          <xdr:row>1</xdr:row>
          <xdr:rowOff>88900</xdr:rowOff>
        </xdr:from>
        <xdr:to>
          <xdr:col>1</xdr:col>
          <xdr:colOff>323850</xdr:colOff>
          <xdr:row>3</xdr:row>
          <xdr:rowOff>50800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7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19050</xdr:colOff>
          <xdr:row>1</xdr:row>
          <xdr:rowOff>88900</xdr:rowOff>
        </xdr:from>
        <xdr:to>
          <xdr:col>1</xdr:col>
          <xdr:colOff>323850</xdr:colOff>
          <xdr:row>3</xdr:row>
          <xdr:rowOff>50800</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800-000001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19050</xdr:colOff>
          <xdr:row>1</xdr:row>
          <xdr:rowOff>88900</xdr:rowOff>
        </xdr:from>
        <xdr:to>
          <xdr:col>1</xdr:col>
          <xdr:colOff>323850</xdr:colOff>
          <xdr:row>3</xdr:row>
          <xdr:rowOff>50800</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900-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iriam-pc\amv%202009\AMV%20_%20no%20borrar\PRESUPUESTOS\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RESUPUESTO%20ESTADIO%201.2%20primera%20etapa.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ORIZONTAL%20Barbosa.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Documents%20and%20Settings\pc%20system\Mis%20documentos\AMVG4%20(sep%20a%20dic-08)\informes%20trimestral\copias%20de%20seguridad\Documents%20and%20Settings\Alexis%20Granados\Mis%20document"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RESUPUESTO%20P.xls" TargetMode="External"/></Relationships>
</file>

<file path=xl/externalLinks/_rels/externalLink10.xml.rels><?xml version="1.0" encoding="UTF-8" standalone="yes"?>
<Relationships xmlns="http://schemas.openxmlformats.org/package/2006/relationships"><Relationship Id="rId2" Type="http://schemas.microsoft.com/office/2019/04/relationships/externalLinkLongPath" Target="file:///H:\Documents%20and%20Settings\mromero\Configuraci&#243;n%20local\Archivos%20temporales%20de%20Internet\OLK77\20-02-09%20observaciones%20de%20mario%20romero\enviado%20por%20la%20territorial\Documents%20and%20Settings\Jaime%20Rojas\Mis%20documentos\Contrato\Interv\JunBarba\a%20%20aaInformaci&#243;n%20GRUPO?6E7A293E" TargetMode="External"/><Relationship Id="rId1" Type="http://schemas.openxmlformats.org/officeDocument/2006/relationships/externalLinkPath" Target="file:///\\6E7A293E\a%20%20aaInformaci&#243;n%20GRUPO"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OBRAS%20PUENTE%20ARMADA2.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infabr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invias-my.sharepoint.com/I:/MANTENIMIENTO%20RUTA%201001_MARZO%20DE%202008/Documents%20and%20Settings/PEDRO%20GARCIA%20REALPE/Mis%20documentos/AMV_G1_2006_TUMACO/Actas%20AMV_G1_Tumaco/a%20%20aaInformaci&#243;n"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Cantiades_Zonas_Inestables_Jul_9-08.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UNIT_40.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AiuApoSaraBrut20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IDU-246-PARCHEO%20KENNEDY.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INFORME%20BIMENSUAL%20JUL-AGO-200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AIU.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Presupuesto%20Da&#241;os%20Interinstitucionales1.xls" TargetMode="External"/></Relationships>
</file>

<file path=xl/externalLinks/_rels/externalLink27.xml.rels><?xml version="1.0" encoding="UTF-8" standalone="yes"?>
<Relationships xmlns="http://schemas.openxmlformats.org/package/2006/relationships"><Relationship Id="rId1" Type="http://schemas.microsoft.com/office/2006/relationships/xlExternalLinkPath/xlPathMissing" Target="An&#225;lisis%20de%20precios%20unitario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PLATO%20PALERMO.xlsx"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Alcantarillado%20PAVCO-RAS%202000%20(08-11-04).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LIQ.TRANSPORTE%20DE%20MATERIALES%20OCTUBRE%20DE%202006%20HASMER%20FINAL.xls"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Cantidades.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Users\Jorge%20Forero%20Ing\Documents\AMV%20SANTANDER%202014\PRECIOS%20UNITARIOS\APU%20Grupo%204%20Territorial%20Santander%202014%20formato%20nuevo%20v2%20def.xls"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precios200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PROCESO%20MTO%20Y%20REHABIL%20VIA%207404%20No.%20LP-DO-SRN-047-2019\DOCUMENTOS%20PUBLICADOS%20POR%20SRN\Acc%20Ago-Sep.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BASEDuitama-La%20Palmer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40.xml.rels><?xml version="1.0" encoding="UTF-8" standalone="yes"?>
<Relationships xmlns="http://schemas.openxmlformats.org/package/2006/relationships"><Relationship Id="rId1" Type="http://schemas.microsoft.com/office/2006/relationships/xlExternalLinkPath/xlPathMissing" Target="CAUCACIA%20-%20PLANETA%20RICA.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dministrador\documentos%20amv\Users\PERSONAL\Desktop\NECESIDADES%206405-6115%202021-2024\NECESIDADES%206504_2021-2024.xlsx"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3.PRESUPUESTO%20CARARE%20CAMBIO%20DE%20DISE&#209;O-INGENIERIA%20DE%20VIAS.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45.xml.rels><?xml version="1.0" encoding="UTF-8" standalone="yes"?>
<Relationships xmlns="http://schemas.openxmlformats.org/package/2006/relationships"><Relationship Id="rId1" Type="http://schemas.microsoft.com/office/2006/relationships/xlExternalLinkPath/xlPathMissing" Target="sector%203.XLS"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PathMissing" Target="PROG-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H:\a%20%20aaInformaci&#243;n%20GRUPO%204\A%20MInformes%20Mensuales\Informe%20de%20estado%20vial%20ene\aCCIDENTES%20DE%201995%20-%201996.xls" TargetMode="External"/></Relationships>
</file>

<file path=xl/externalLinks/_rels/externalLink48.xml.rels><?xml version="1.0" encoding="UTF-8" standalone="yes"?>
<Relationships xmlns="http://schemas.openxmlformats.org/package/2006/relationships"><Relationship Id="rId1" Type="http://schemas.microsoft.com/office/2006/relationships/xlExternalLinkPath/xlPathMissing" Target="dise&#241;o%20pozos.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EST.V&#205;A%20CRITERIO%20TECNICO%2090BLB.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invias-my.sharepoint.com/H:/EST.V&#205;A%20CRITERIO%20TECNIC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OBRAS\BANADIA\INFORMES\BANADIACD\1erINFORME.xls"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presupuesto.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G:\Users\JorgeF\Documents\amv%20grupo%203%20boyaca%202009\PRECIOS%20UNITARIOS\corregidos\2011\LICITACIONES%20AGOSTO%202011\apus%20boyaca%20VIA%20chiquinquira%20-%20TUNJA.xlsx" TargetMode="External"/></Relationships>
</file>

<file path=xl/externalLinks/_rels/externalLink54.xml.rels><?xml version="1.0" encoding="UTF-8" standalone="yes"?>
<Relationships xmlns="http://schemas.openxmlformats.org/package/2006/relationships"><Relationship Id="rId1" Type="http://schemas.microsoft.com/office/2006/relationships/xlExternalLinkPath/xlPathMissing" Target="Hoja%20Diaria%20Nueva.xls"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APU%20ADVIAL.%20G-2%202011.xls"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APU%20CON%20PARTICULARES%20OPA.xlsx"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DIC-05-FEB-0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ADMON00\COSTOS\ESTRUCTURA%20DE%20COSTOS%20G&amp;J%20ING%20ASOCIADOS%20LTDA.xls" TargetMode="External"/></Relationships>
</file>

<file path=xl/externalLinks/_rels/externalLink59.xml.rels><?xml version="1.0" encoding="UTF-8" standalone="yes"?>
<Relationships xmlns="http://schemas.openxmlformats.org/package/2006/relationships"><Relationship Id="rId1" Type="http://schemas.microsoft.com/office/2006/relationships/xlExternalLinkPath/xlPathMissing" Target="BASE%20035%2002.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61.xml.rels><?xml version="1.0" encoding="UTF-8" standalone="yes"?>
<Relationships xmlns="http://schemas.openxmlformats.org/package/2006/relationships"><Relationship Id="rId1" Type="http://schemas.microsoft.com/office/2006/relationships/xlExternalLinkPath/xlPathMissing" Target="$%20PR20%20al%20PR23.XLS" TargetMode="External"/></Relationships>
</file>

<file path=xl/externalLinks/_rels/externalLink62.xml.rels><?xml version="1.0" encoding="UTF-8" standalone="yes"?>
<Relationships xmlns="http://schemas.openxmlformats.org/package/2006/relationships"><Relationship Id="rId1" Type="http://schemas.microsoft.com/office/2006/relationships/xlExternalLinkPath/xlPathMissing" Target="DC.01-GEINF-Tramo2-0-Anexos%20(1).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PUNITARIOS%20PARA%20241201%202S.xls" TargetMode="External"/></Relationships>
</file>

<file path=xl/externalLinks/_rels/externalLink65.xml.rels><?xml version="1.0" encoding="UTF-8" standalone="yes"?>
<Relationships xmlns="http://schemas.openxmlformats.org/package/2006/relationships"><Relationship Id="rId1" Type="http://schemas.microsoft.com/office/2006/relationships/xlExternalLinkPath/xlPathMissing" Target="091029%20CiclosCERREJON.xls" TargetMode="External"/></Relationships>
</file>

<file path=xl/externalLinks/_rels/externalLink66.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INVIAS%20-%20ING%20LUIS%20G\VIA%204313%20SAN%20JOS&#201;%20-%20YE%20DE%20ARJONA%20PR21+000%20-%20PR73+840\MANDINGUILLA\Copia%20de%20PRESUPUESTO%20Y%20APUS.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invias-my.sharepoint.com/Users/oegomez/Documents/OMAR/2019/PROCESOS/sede%20invias%202019/PRESUPUESTO%20EDIFICIO%20LA%20VALLENATA%20INVIAS%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Base de Datos"/>
      <sheetName val="Elementos Involucrad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Lista ICCU"/>
      <sheetName val="AMOBLAMINETO"/>
      <sheetName val="LISTA"/>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ó&gt;????j0$?#???j_$?#???LÓu????"/>
      <sheetName val="_x0000_㈀㰰⌀_x0000_㈀㰮⌀_x0000_䰀଒v_x0000__x0000__x0000_頀"/>
      <sheetName val="MATERIALES Y RECURSOS"/>
      <sheetName val="CORTE DE OBRA N° 1"/>
      <sheetName val="memoria"/>
      <sheetName val="memoria 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Skid Lifting Lug"/>
      <sheetName val="CABLE CONTROL"/>
      <sheetName val="PSM Monthly"/>
      <sheetName val="BQMPALOC"/>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ACTA No.5"/>
      <sheetName val="Datos_CO"/>
      <sheetName val="CCONC"/>
      <sheetName val="ACTA PROVEEDORES"/>
      <sheetName val="ACTA INICIO"/>
      <sheetName val="ACTA PARCIAL"/>
      <sheetName val="ACTA TERMINACION"/>
      <sheetName val="IV. MANO DE OBRA AIU"/>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Base_de_Datos"/>
      <sheetName val="Causa_Posible"/>
      <sheetName val="Elementos_Involucrados"/>
      <sheetName val="CRA_MODI"/>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Equipo_Menor"/>
      <sheetName val="ALQUILADO_F-7857-308_"/>
      <sheetName val="Real_Para_tarifas"/>
      <sheetName val="Paral__1"/>
      <sheetName val="Paral__2"/>
      <sheetName val="Paral__3"/>
      <sheetName val="Paral_4"/>
      <sheetName val="RELACION DE PRECIOS"/>
      <sheetName val="ACTA 5"/>
      <sheetName val="MODIF. 2"/>
      <sheetName val="MODIF. 3"/>
      <sheetName val="cant"/>
      <sheetName val="par mar19"/>
      <sheetName val="par"/>
      <sheetName val="PRESUPUESTOS-REV1.xls"/>
      <sheetName val="&quot;PAGA&quot;"/>
      <sheetName val="resum96"/>
      <sheetName val="DUB-823"/>
      <sheetName val="GPI 526"/>
      <sheetName val="SKJ452"/>
      <sheetName val="ITA878"/>
      <sheetName val="AEA-944"/>
      <sheetName val="XXJ617"/>
      <sheetName val="SNG_855"/>
      <sheetName val="VEA 374"/>
      <sheetName val="HFB024"/>
      <sheetName val="PAJ825"/>
      <sheetName val="Item"/>
      <sheetName val="AIU"/>
      <sheetName val="Constantes Generales"/>
      <sheetName val="Prestaciones Sociales"/>
      <sheetName val="Programacion"/>
      <sheetName val="EMPRESAS"/>
      <sheetName val="ZF"/>
      <sheetName val="HE-BA"/>
      <sheetName val="for2-consor"/>
      <sheetName val="MC SF GAVIONES"/>
      <sheetName val="Dominios"/>
      <sheetName val="M.OBRA"/>
      <sheetName val="CANT OBRA"/>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efreshError="1"/>
      <sheetData sheetId="57" refreshError="1"/>
      <sheetData sheetId="58" refreshError="1"/>
      <sheetData sheetId="59" refreshError="1"/>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ow r="2">
          <cell r="A2">
            <v>0</v>
          </cell>
        </row>
      </sheetData>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ow r="2">
          <cell r="A2">
            <v>0</v>
          </cell>
        </row>
      </sheetData>
      <sheetData sheetId="752" refreshError="1"/>
      <sheetData sheetId="753" refreshError="1"/>
      <sheetData sheetId="754" refreshError="1"/>
      <sheetData sheetId="755" refreshError="1"/>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efreshError="1"/>
      <sheetData sheetId="872" refreshError="1"/>
      <sheetData sheetId="873" refreshError="1"/>
      <sheetData sheetId="874" refreshError="1"/>
      <sheetData sheetId="875" refreshError="1"/>
      <sheetData sheetId="876" refreshError="1"/>
      <sheetData sheetId="877" refreshError="1"/>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ow r="2">
          <cell r="A2">
            <v>0</v>
          </cell>
        </row>
      </sheetData>
      <sheetData sheetId="1034">
        <row r="2">
          <cell r="A2">
            <v>0</v>
          </cell>
        </row>
      </sheetData>
      <sheetData sheetId="1035">
        <row r="2">
          <cell r="A2">
            <v>0</v>
          </cell>
        </row>
      </sheetData>
      <sheetData sheetId="1036">
        <row r="2">
          <cell r="A2">
            <v>0</v>
          </cell>
        </row>
      </sheetData>
      <sheetData sheetId="1037" refreshError="1"/>
      <sheetData sheetId="1038">
        <row r="2">
          <cell r="A2">
            <v>0</v>
          </cell>
        </row>
      </sheetData>
      <sheetData sheetId="1039">
        <row r="2">
          <cell r="A2">
            <v>0</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efreshError="1"/>
      <sheetData sheetId="1693" refreshError="1"/>
      <sheetData sheetId="1694" refreshError="1"/>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efreshError="1"/>
      <sheetData sheetId="1707" refreshError="1"/>
      <sheetData sheetId="1708">
        <row r="2">
          <cell r="A2">
            <v>0</v>
          </cell>
        </row>
      </sheetData>
      <sheetData sheetId="1709">
        <row r="2">
          <cell r="A2">
            <v>0</v>
          </cell>
        </row>
      </sheetData>
      <sheetData sheetId="1710">
        <row r="2">
          <cell r="A2">
            <v>0</v>
          </cell>
        </row>
      </sheetData>
      <sheetData sheetId="1711">
        <row r="2">
          <cell r="A2">
            <v>0</v>
          </cell>
        </row>
      </sheetData>
      <sheetData sheetId="1712"/>
      <sheetData sheetId="1713" refreshError="1"/>
      <sheetData sheetId="1714" refreshError="1"/>
      <sheetData sheetId="1715"/>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sheetData sheetId="1730"/>
      <sheetData sheetId="1731"/>
      <sheetData sheetId="1732"/>
      <sheetData sheetId="1733"/>
      <sheetData sheetId="1734"/>
      <sheetData sheetId="1735"/>
      <sheetData sheetId="1736" refreshError="1"/>
      <sheetData sheetId="1737" refreshError="1"/>
      <sheetData sheetId="1738"/>
      <sheetData sheetId="1739"/>
      <sheetData sheetId="1740" refreshError="1"/>
      <sheetData sheetId="1741" refreshError="1"/>
      <sheetData sheetId="1742"/>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sheetData sheetId="1752"/>
      <sheetData sheetId="1753"/>
      <sheetData sheetId="1754"/>
      <sheetData sheetId="1755"/>
      <sheetData sheetId="1756"/>
      <sheetData sheetId="1757"/>
      <sheetData sheetId="1758"/>
      <sheetData sheetId="1759"/>
      <sheetData sheetId="1760" refreshError="1"/>
      <sheetData sheetId="1761" refreshError="1"/>
      <sheetData sheetId="1762" refreshError="1"/>
      <sheetData sheetId="1763" refreshError="1"/>
      <sheetData sheetId="1764" refreshError="1"/>
      <sheetData sheetId="1765"/>
      <sheetData sheetId="1766" refreshError="1"/>
      <sheetData sheetId="1767" refreshError="1"/>
      <sheetData sheetId="1768">
        <row r="2">
          <cell r="A2">
            <v>0</v>
          </cell>
        </row>
      </sheetData>
      <sheetData sheetId="1769"/>
      <sheetData sheetId="1770">
        <row r="2">
          <cell r="A2">
            <v>0</v>
          </cell>
        </row>
      </sheetData>
      <sheetData sheetId="1771" refreshError="1"/>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efreshError="1"/>
      <sheetData sheetId="1787" refreshError="1"/>
      <sheetData sheetId="1788" refreshError="1"/>
      <sheetData sheetId="1789" refreshError="1"/>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efreshError="1"/>
      <sheetData sheetId="2544">
        <row r="2">
          <cell r="A2" t="str">
            <v>Locación</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efreshError="1"/>
      <sheetData sheetId="2551">
        <row r="2">
          <cell r="A2">
            <v>0</v>
          </cell>
        </row>
      </sheetData>
      <sheetData sheetId="2552" refreshError="1"/>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sheetData sheetId="2972"/>
      <sheetData sheetId="2973"/>
      <sheetData sheetId="2974">
        <row r="2">
          <cell r="A2">
            <v>0</v>
          </cell>
        </row>
      </sheetData>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row r="2">
          <cell r="A2">
            <v>0</v>
          </cell>
        </row>
      </sheetData>
      <sheetData sheetId="3011"/>
      <sheetData sheetId="3012"/>
      <sheetData sheetId="3013"/>
      <sheetData sheetId="3014"/>
      <sheetData sheetId="3015"/>
      <sheetData sheetId="3016"/>
      <sheetData sheetId="3017"/>
      <sheetData sheetId="3018"/>
      <sheetData sheetId="3019"/>
      <sheetData sheetId="3020">
        <row r="2">
          <cell r="A2">
            <v>0</v>
          </cell>
        </row>
      </sheetData>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row r="2">
          <cell r="A2">
            <v>0</v>
          </cell>
        </row>
      </sheetData>
      <sheetData sheetId="3094"/>
      <sheetData sheetId="3095"/>
      <sheetData sheetId="3096"/>
      <sheetData sheetId="3097"/>
      <sheetData sheetId="3098"/>
      <sheetData sheetId="3099"/>
      <sheetData sheetId="3100"/>
      <sheetData sheetId="3101"/>
      <sheetData sheetId="3102"/>
      <sheetData sheetId="3103">
        <row r="2">
          <cell r="A2">
            <v>0</v>
          </cell>
        </row>
      </sheetData>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sheetData sheetId="3136"/>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sheetData sheetId="3342"/>
      <sheetData sheetId="3343"/>
      <sheetData sheetId="3344">
        <row r="2">
          <cell r="A2">
            <v>0</v>
          </cell>
        </row>
      </sheetData>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row r="2">
          <cell r="A2">
            <v>0</v>
          </cell>
        </row>
      </sheetData>
      <sheetData sheetId="3381"/>
      <sheetData sheetId="3382"/>
      <sheetData sheetId="3383"/>
      <sheetData sheetId="3384"/>
      <sheetData sheetId="3385"/>
      <sheetData sheetId="3386"/>
      <sheetData sheetId="3387"/>
      <sheetData sheetId="3388"/>
      <sheetData sheetId="3389"/>
      <sheetData sheetId="3390">
        <row r="2">
          <cell r="A2">
            <v>0</v>
          </cell>
        </row>
      </sheetData>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row r="2">
          <cell r="A2">
            <v>0</v>
          </cell>
        </row>
      </sheetData>
      <sheetData sheetId="3464"/>
      <sheetData sheetId="3465"/>
      <sheetData sheetId="3466"/>
      <sheetData sheetId="3467"/>
      <sheetData sheetId="3468"/>
      <sheetData sheetId="3469"/>
      <sheetData sheetId="3470"/>
      <sheetData sheetId="3471"/>
      <sheetData sheetId="3472"/>
      <sheetData sheetId="3473">
        <row r="2">
          <cell r="A2">
            <v>0</v>
          </cell>
        </row>
      </sheetData>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sheetData sheetId="3506"/>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sheetData sheetId="3712"/>
      <sheetData sheetId="3713"/>
      <sheetData sheetId="3714">
        <row r="2">
          <cell r="A2">
            <v>0</v>
          </cell>
        </row>
      </sheetData>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row r="2">
          <cell r="A2">
            <v>0</v>
          </cell>
        </row>
      </sheetData>
      <sheetData sheetId="3751"/>
      <sheetData sheetId="3752"/>
      <sheetData sheetId="3753"/>
      <sheetData sheetId="3754"/>
      <sheetData sheetId="3755"/>
      <sheetData sheetId="3756"/>
      <sheetData sheetId="3757"/>
      <sheetData sheetId="3758"/>
      <sheetData sheetId="3759"/>
      <sheetData sheetId="3760">
        <row r="2">
          <cell r="A2">
            <v>0</v>
          </cell>
        </row>
      </sheetData>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row r="2">
          <cell r="A2">
            <v>0</v>
          </cell>
        </row>
      </sheetData>
      <sheetData sheetId="3834"/>
      <sheetData sheetId="3835"/>
      <sheetData sheetId="3836"/>
      <sheetData sheetId="3837"/>
      <sheetData sheetId="3838"/>
      <sheetData sheetId="3839"/>
      <sheetData sheetId="3840"/>
      <sheetData sheetId="3841"/>
      <sheetData sheetId="3842"/>
      <sheetData sheetId="3843">
        <row r="2">
          <cell r="A2">
            <v>0</v>
          </cell>
        </row>
      </sheetData>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sheetData sheetId="3876"/>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sheetData sheetId="4082"/>
      <sheetData sheetId="4083"/>
      <sheetData sheetId="4084">
        <row r="2">
          <cell r="A2">
            <v>0</v>
          </cell>
        </row>
      </sheetData>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row r="2">
          <cell r="A2">
            <v>0</v>
          </cell>
        </row>
      </sheetData>
      <sheetData sheetId="4121"/>
      <sheetData sheetId="4122"/>
      <sheetData sheetId="4123"/>
      <sheetData sheetId="4124"/>
      <sheetData sheetId="4125"/>
      <sheetData sheetId="4126"/>
      <sheetData sheetId="4127"/>
      <sheetData sheetId="4128"/>
      <sheetData sheetId="4129"/>
      <sheetData sheetId="4130">
        <row r="2">
          <cell r="A2">
            <v>0</v>
          </cell>
        </row>
      </sheetData>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row r="2">
          <cell r="A2">
            <v>0</v>
          </cell>
        </row>
      </sheetData>
      <sheetData sheetId="4389"/>
      <sheetData sheetId="4390"/>
      <sheetData sheetId="4391"/>
      <sheetData sheetId="4392"/>
      <sheetData sheetId="4393"/>
      <sheetData sheetId="4394"/>
      <sheetData sheetId="4395"/>
      <sheetData sheetId="4396"/>
      <sheetData sheetId="4397"/>
      <sheetData sheetId="4398">
        <row r="2">
          <cell r="A2">
            <v>0</v>
          </cell>
        </row>
      </sheetData>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row r="2">
          <cell r="A2">
            <v>0</v>
          </cell>
        </row>
      </sheetData>
      <sheetData sheetId="4435"/>
      <sheetData sheetId="4436"/>
      <sheetData sheetId="4437"/>
      <sheetData sheetId="4438"/>
      <sheetData sheetId="4439"/>
      <sheetData sheetId="4440"/>
      <sheetData sheetId="4441"/>
      <sheetData sheetId="4442"/>
      <sheetData sheetId="4443"/>
      <sheetData sheetId="4444">
        <row r="2">
          <cell r="A2">
            <v>0</v>
          </cell>
        </row>
      </sheetData>
      <sheetData sheetId="4445"/>
      <sheetData sheetId="4446"/>
      <sheetData sheetId="4447"/>
      <sheetData sheetId="4448"/>
      <sheetData sheetId="4449"/>
      <sheetData sheetId="4450"/>
      <sheetData sheetId="4451"/>
      <sheetData sheetId="4452"/>
      <sheetData sheetId="4453"/>
      <sheetData sheetId="4454">
        <row r="2">
          <cell r="A2">
            <v>0</v>
          </cell>
        </row>
      </sheetData>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row r="2">
          <cell r="A2">
            <v>0</v>
          </cell>
        </row>
      </sheetData>
      <sheetData sheetId="4491"/>
      <sheetData sheetId="4492"/>
      <sheetData sheetId="4493"/>
      <sheetData sheetId="4494"/>
      <sheetData sheetId="4495"/>
      <sheetData sheetId="4496"/>
      <sheetData sheetId="4497"/>
      <sheetData sheetId="4498"/>
      <sheetData sheetId="4499"/>
      <sheetData sheetId="4500">
        <row r="2">
          <cell r="A2">
            <v>0</v>
          </cell>
        </row>
      </sheetData>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row r="2">
          <cell r="A2">
            <v>0</v>
          </cell>
        </row>
      </sheetData>
      <sheetData sheetId="4574"/>
      <sheetData sheetId="4575"/>
      <sheetData sheetId="4576"/>
      <sheetData sheetId="4577"/>
      <sheetData sheetId="4578"/>
      <sheetData sheetId="4579"/>
      <sheetData sheetId="4580"/>
      <sheetData sheetId="4581"/>
      <sheetData sheetId="4582"/>
      <sheetData sheetId="4583">
        <row r="2">
          <cell r="A2">
            <v>0</v>
          </cell>
        </row>
      </sheetData>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row r="2">
          <cell r="A2">
            <v>0</v>
          </cell>
        </row>
      </sheetData>
      <sheetData sheetId="4620"/>
      <sheetData sheetId="4621"/>
      <sheetData sheetId="4622"/>
      <sheetData sheetId="4623"/>
      <sheetData sheetId="4624"/>
      <sheetData sheetId="4625"/>
      <sheetData sheetId="4626"/>
      <sheetData sheetId="4627"/>
      <sheetData sheetId="4628"/>
      <sheetData sheetId="4629">
        <row r="2">
          <cell r="A2">
            <v>0</v>
          </cell>
        </row>
      </sheetData>
      <sheetData sheetId="4630"/>
      <sheetData sheetId="4631"/>
      <sheetData sheetId="4632"/>
      <sheetData sheetId="4633"/>
      <sheetData sheetId="4634"/>
      <sheetData sheetId="4635"/>
      <sheetData sheetId="4636"/>
      <sheetData sheetId="4637"/>
      <sheetData sheetId="4638"/>
      <sheetData sheetId="4639">
        <row r="2">
          <cell r="A2">
            <v>0</v>
          </cell>
        </row>
      </sheetData>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row r="2">
          <cell r="A2">
            <v>0</v>
          </cell>
        </row>
      </sheetData>
      <sheetData sheetId="4676"/>
      <sheetData sheetId="4677"/>
      <sheetData sheetId="4678"/>
      <sheetData sheetId="4679"/>
      <sheetData sheetId="4680"/>
      <sheetData sheetId="4681"/>
      <sheetData sheetId="4682"/>
      <sheetData sheetId="4683"/>
      <sheetData sheetId="4684"/>
      <sheetData sheetId="4685">
        <row r="2">
          <cell r="A2">
            <v>0</v>
          </cell>
        </row>
      </sheetData>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row r="2">
          <cell r="A2">
            <v>0</v>
          </cell>
        </row>
      </sheetData>
      <sheetData sheetId="4759"/>
      <sheetData sheetId="4760"/>
      <sheetData sheetId="4761"/>
      <sheetData sheetId="4762"/>
      <sheetData sheetId="4763"/>
      <sheetData sheetId="4764"/>
      <sheetData sheetId="4765"/>
      <sheetData sheetId="4766"/>
      <sheetData sheetId="4767"/>
      <sheetData sheetId="4768">
        <row r="2">
          <cell r="A2">
            <v>0</v>
          </cell>
        </row>
      </sheetData>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sheetData sheetId="4801"/>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sheetData sheetId="5007"/>
      <sheetData sheetId="5008"/>
      <sheetData sheetId="5009">
        <row r="2">
          <cell r="A2">
            <v>0</v>
          </cell>
        </row>
      </sheetData>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row r="2">
          <cell r="A2">
            <v>0</v>
          </cell>
        </row>
      </sheetData>
      <sheetData sheetId="5046"/>
      <sheetData sheetId="5047"/>
      <sheetData sheetId="5048"/>
      <sheetData sheetId="5049"/>
      <sheetData sheetId="5050"/>
      <sheetData sheetId="5051"/>
      <sheetData sheetId="5052"/>
      <sheetData sheetId="5053"/>
      <sheetData sheetId="5054"/>
      <sheetData sheetId="5055">
        <row r="2">
          <cell r="A2">
            <v>0</v>
          </cell>
        </row>
      </sheetData>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row r="2">
          <cell r="A2">
            <v>0</v>
          </cell>
        </row>
      </sheetData>
      <sheetData sheetId="5129"/>
      <sheetData sheetId="5130"/>
      <sheetData sheetId="5131"/>
      <sheetData sheetId="5132"/>
      <sheetData sheetId="5133"/>
      <sheetData sheetId="5134"/>
      <sheetData sheetId="5135"/>
      <sheetData sheetId="5136"/>
      <sheetData sheetId="5137"/>
      <sheetData sheetId="5138">
        <row r="2">
          <cell r="A2">
            <v>0</v>
          </cell>
        </row>
      </sheetData>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row r="2">
          <cell r="A2">
            <v>0</v>
          </cell>
        </row>
      </sheetData>
      <sheetData sheetId="5175"/>
      <sheetData sheetId="5176"/>
      <sheetData sheetId="5177"/>
      <sheetData sheetId="5178"/>
      <sheetData sheetId="5179"/>
      <sheetData sheetId="5180"/>
      <sheetData sheetId="5181"/>
      <sheetData sheetId="5182"/>
      <sheetData sheetId="5183"/>
      <sheetData sheetId="5184">
        <row r="2">
          <cell r="A2">
            <v>0</v>
          </cell>
        </row>
      </sheetData>
      <sheetData sheetId="5185"/>
      <sheetData sheetId="5186"/>
      <sheetData sheetId="5187"/>
      <sheetData sheetId="5188"/>
      <sheetData sheetId="5189"/>
      <sheetData sheetId="5190"/>
      <sheetData sheetId="5191"/>
      <sheetData sheetId="5192"/>
      <sheetData sheetId="5193"/>
      <sheetData sheetId="5194">
        <row r="2">
          <cell r="A2">
            <v>0</v>
          </cell>
        </row>
      </sheetData>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row r="2">
          <cell r="A2">
            <v>0</v>
          </cell>
        </row>
      </sheetData>
      <sheetData sheetId="5231"/>
      <sheetData sheetId="5232"/>
      <sheetData sheetId="5233"/>
      <sheetData sheetId="5234"/>
      <sheetData sheetId="5235"/>
      <sheetData sheetId="5236"/>
      <sheetData sheetId="5237"/>
      <sheetData sheetId="5238"/>
      <sheetData sheetId="5239"/>
      <sheetData sheetId="5240">
        <row r="2">
          <cell r="A2">
            <v>0</v>
          </cell>
        </row>
      </sheetData>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row r="2">
          <cell r="A2">
            <v>0</v>
          </cell>
        </row>
      </sheetData>
      <sheetData sheetId="5314"/>
      <sheetData sheetId="5315"/>
      <sheetData sheetId="5316"/>
      <sheetData sheetId="5317"/>
      <sheetData sheetId="5318"/>
      <sheetData sheetId="5319"/>
      <sheetData sheetId="5320"/>
      <sheetData sheetId="5321"/>
      <sheetData sheetId="5322"/>
      <sheetData sheetId="5323">
        <row r="2">
          <cell r="A2">
            <v>0</v>
          </cell>
        </row>
      </sheetData>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sheetData sheetId="5356"/>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sheetData sheetId="5506"/>
      <sheetData sheetId="5507"/>
      <sheetData sheetId="5508"/>
      <sheetData sheetId="5509">
        <row r="2">
          <cell r="A2">
            <v>0</v>
          </cell>
        </row>
      </sheetData>
      <sheetData sheetId="5510"/>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sheetData sheetId="5532"/>
      <sheetData sheetId="5533"/>
      <sheetData sheetId="5534"/>
      <sheetData sheetId="5535"/>
      <sheetData sheetId="5536"/>
      <sheetData sheetId="5537"/>
      <sheetData sheetId="5538"/>
      <sheetData sheetId="5539"/>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efreshError="1"/>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row r="2">
          <cell r="B2">
            <v>0</v>
          </cell>
        </row>
      </sheetData>
      <sheetData sheetId="5573">
        <row r="2">
          <cell r="B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sheetData sheetId="5580"/>
      <sheetData sheetId="5581">
        <row r="2">
          <cell r="A2">
            <v>0</v>
          </cell>
        </row>
      </sheetData>
      <sheetData sheetId="5582">
        <row r="2">
          <cell r="A2">
            <v>0</v>
          </cell>
        </row>
      </sheetData>
      <sheetData sheetId="5583">
        <row r="2">
          <cell r="A2">
            <v>0</v>
          </cell>
        </row>
      </sheetData>
      <sheetData sheetId="5584"/>
      <sheetData sheetId="5585"/>
      <sheetData sheetId="5586"/>
      <sheetData sheetId="5587"/>
      <sheetData sheetId="5588"/>
      <sheetData sheetId="5589"/>
      <sheetData sheetId="5590"/>
      <sheetData sheetId="5591">
        <row r="2">
          <cell r="B2">
            <v>0</v>
          </cell>
        </row>
      </sheetData>
      <sheetData sheetId="5592">
        <row r="2">
          <cell r="B2">
            <v>0</v>
          </cell>
        </row>
      </sheetData>
      <sheetData sheetId="5593">
        <row r="2">
          <cell r="B2">
            <v>0</v>
          </cell>
        </row>
      </sheetData>
      <sheetData sheetId="5594"/>
      <sheetData sheetId="5595"/>
      <sheetData sheetId="5596"/>
      <sheetData sheetId="5597"/>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sheetData sheetId="5604"/>
      <sheetData sheetId="5605"/>
      <sheetData sheetId="5606"/>
      <sheetData sheetId="5607"/>
      <sheetData sheetId="5608"/>
      <sheetData sheetId="5609"/>
      <sheetData sheetId="5610"/>
      <sheetData sheetId="5611"/>
      <sheetData sheetId="5612"/>
      <sheetData sheetId="5613">
        <row r="2">
          <cell r="B2">
            <v>0</v>
          </cell>
        </row>
      </sheetData>
      <sheetData sheetId="5614">
        <row r="2">
          <cell r="B2">
            <v>0</v>
          </cell>
        </row>
      </sheetData>
      <sheetData sheetId="5615">
        <row r="2">
          <cell r="B2">
            <v>0</v>
          </cell>
        </row>
      </sheetData>
      <sheetData sheetId="5616"/>
      <sheetData sheetId="5617">
        <row r="2">
          <cell r="A2">
            <v>0</v>
          </cell>
        </row>
      </sheetData>
      <sheetData sheetId="5618">
        <row r="2">
          <cell r="A2">
            <v>0</v>
          </cell>
        </row>
      </sheetData>
      <sheetData sheetId="5619">
        <row r="2">
          <cell r="A2">
            <v>0</v>
          </cell>
        </row>
      </sheetData>
      <sheetData sheetId="5620">
        <row r="2">
          <cell r="B2">
            <v>0</v>
          </cell>
        </row>
      </sheetData>
      <sheetData sheetId="5621">
        <row r="2">
          <cell r="B2">
            <v>0</v>
          </cell>
        </row>
      </sheetData>
      <sheetData sheetId="5622">
        <row r="2">
          <cell r="B2">
            <v>0</v>
          </cell>
        </row>
      </sheetData>
      <sheetData sheetId="5623"/>
      <sheetData sheetId="5624"/>
      <sheetData sheetId="5625"/>
      <sheetData sheetId="5626"/>
      <sheetData sheetId="5627"/>
      <sheetData sheetId="5628"/>
      <sheetData sheetId="5629"/>
      <sheetData sheetId="5630"/>
      <sheetData sheetId="5631"/>
      <sheetData sheetId="5632">
        <row r="2">
          <cell r="A2">
            <v>0</v>
          </cell>
        </row>
      </sheetData>
      <sheetData sheetId="5633">
        <row r="2">
          <cell r="A2">
            <v>0</v>
          </cell>
        </row>
      </sheetData>
      <sheetData sheetId="5634">
        <row r="2">
          <cell r="A2">
            <v>0</v>
          </cell>
        </row>
      </sheetData>
      <sheetData sheetId="5635"/>
      <sheetData sheetId="5636"/>
      <sheetData sheetId="5637"/>
      <sheetData sheetId="5638"/>
      <sheetData sheetId="5639">
        <row r="2">
          <cell r="B2">
            <v>0</v>
          </cell>
        </row>
      </sheetData>
      <sheetData sheetId="5640">
        <row r="2">
          <cell r="B2">
            <v>0</v>
          </cell>
        </row>
      </sheetData>
      <sheetData sheetId="5641">
        <row r="2">
          <cell r="B2">
            <v>0</v>
          </cell>
        </row>
      </sheetData>
      <sheetData sheetId="5642"/>
      <sheetData sheetId="5643"/>
      <sheetData sheetId="5644"/>
      <sheetData sheetId="5645"/>
      <sheetData sheetId="5646"/>
      <sheetData sheetId="5647">
        <row r="2">
          <cell r="B2">
            <v>0</v>
          </cell>
        </row>
      </sheetData>
      <sheetData sheetId="5648">
        <row r="2">
          <cell r="B2">
            <v>0</v>
          </cell>
        </row>
      </sheetData>
      <sheetData sheetId="5649">
        <row r="2">
          <cell r="B2">
            <v>0</v>
          </cell>
        </row>
      </sheetData>
      <sheetData sheetId="5650"/>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sheetData sheetId="5660"/>
      <sheetData sheetId="5661"/>
      <sheetData sheetId="5662"/>
      <sheetData sheetId="5663"/>
      <sheetData sheetId="5664"/>
      <sheetData sheetId="5665"/>
      <sheetData sheetId="5666">
        <row r="2">
          <cell r="B2">
            <v>0</v>
          </cell>
        </row>
      </sheetData>
      <sheetData sheetId="5667">
        <row r="2">
          <cell r="B2">
            <v>0</v>
          </cell>
        </row>
      </sheetData>
      <sheetData sheetId="5668">
        <row r="2">
          <cell r="B2">
            <v>0</v>
          </cell>
        </row>
      </sheetData>
      <sheetData sheetId="5669"/>
      <sheetData sheetId="5670"/>
      <sheetData sheetId="5671">
        <row r="2">
          <cell r="B2">
            <v>0</v>
          </cell>
        </row>
      </sheetData>
      <sheetData sheetId="5672">
        <row r="2">
          <cell r="B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sheetData sheetId="5679"/>
      <sheetData sheetId="5680"/>
      <sheetData sheetId="5681"/>
      <sheetData sheetId="5682"/>
      <sheetData sheetId="5683"/>
      <sheetData sheetId="5684"/>
      <sheetData sheetId="5685">
        <row r="2">
          <cell r="A2" t="str">
            <v>FORMULARIO N° 4</v>
          </cell>
        </row>
      </sheetData>
      <sheetData sheetId="5686">
        <row r="2">
          <cell r="A2" t="str">
            <v>FORMULARIO N° 4</v>
          </cell>
        </row>
      </sheetData>
      <sheetData sheetId="5687">
        <row r="2">
          <cell r="A2" t="str">
            <v>FORMULARIO N° 4</v>
          </cell>
        </row>
      </sheetData>
      <sheetData sheetId="5688">
        <row r="5">
          <cell r="A5" t="str">
            <v>OFERTA ECONÓMICA DETALLADA</v>
          </cell>
        </row>
      </sheetData>
      <sheetData sheetId="5689">
        <row r="5">
          <cell r="A5" t="str">
            <v>OFERTA ECONÓMICA DETALLADA</v>
          </cell>
        </row>
      </sheetData>
      <sheetData sheetId="5690">
        <row r="2">
          <cell r="B2">
            <v>0</v>
          </cell>
        </row>
      </sheetData>
      <sheetData sheetId="5691">
        <row r="2">
          <cell r="B2">
            <v>0</v>
          </cell>
        </row>
      </sheetData>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CCIDENTES%20DE%201995%20-%2019"/>
      <sheetName val="Hoja1"/>
      <sheetName val="AMC"/>
      <sheetName val="Basico"/>
      <sheetName val="Iva"/>
      <sheetName val="Total"/>
      <sheetName val="amc_acta"/>
      <sheetName val="amc_bas"/>
      <sheetName val="amc_iva"/>
      <sheetName val="amc_total"/>
      <sheetName val="amc_anticip"/>
      <sheetName val="Datos"/>
      <sheetName val="aCCIDENTES DE 1995 - 1996.xls"/>
      <sheetName val="CONT_ADI"/>
      <sheetName val="items"/>
      <sheetName val="ACTA DE MODIFICACION  (2)"/>
      <sheetName val="INDICMICROEMP"/>
      <sheetName val="\a  aaInformación GRUPO 4\A MIn"/>
      <sheetName val="MATERIALES"/>
      <sheetName val="Datos Básicos"/>
      <sheetName val="SALARIOS"/>
      <sheetName val="Informacion"/>
      <sheetName val="SUB APU"/>
      <sheetName val="Informe"/>
      <sheetName val="Seguim-16"/>
      <sheetName val="INV"/>
      <sheetName val="AASHTO"/>
      <sheetName val="PESOS"/>
      <sheetName val="otros"/>
      <sheetName val="PRESUPUESTO"/>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CCIDENTES DE 1995 - 1996.xls]"/>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Seguim-16"/>
      <sheetName val="Main"/>
      <sheetName val="CorpTax"/>
      <sheetName val="Input"/>
      <sheetName val="EJEC-MES"/>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Base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EN"/>
      <sheetName val="LIB"/>
      <sheetName val="PAN"/>
      <sheetName val="ARAUCA"/>
      <sheetName val="Mapa localizacion"/>
      <sheetName val="experiencia"/>
      <sheetName val="exp. específ."/>
      <sheetName val="herramientas"/>
      <sheetName val="COOPTRAL"/>
      <sheetName val="BRISASARAUCA"/>
      <sheetName val="MDO"/>
      <sheetName val="TRANSP"/>
      <sheetName val="MAT"/>
      <sheetName val="EQU"/>
      <sheetName val="AIU"/>
      <sheetName val="RESUMEN -2"/>
      <sheetName val="RESUMEN -1"/>
      <sheetName val="DESMONTE"/>
      <sheetName val="DEMOLICION"/>
      <sheetName val="EXC.EXPL. CAN"/>
      <sheetName val="REMOC. DERRUMB"/>
      <sheetName val="TERRAPLEN"/>
      <sheetName val="PEDRAPLEN"/>
      <sheetName val="CONFORM. CALZ"/>
      <sheetName val="AFIRMADO"/>
      <sheetName val="SUBBASE"/>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TRANSPORTE"/>
      <sheetName val="ESPEC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refreshError="1">
        <row r="13">
          <cell r="D13" t="str">
            <v xml:space="preserve"> Excavación en material común de la explanación, canales y préstamos </v>
          </cell>
          <cell r="E13" t="str">
            <v>m³</v>
          </cell>
        </row>
      </sheetData>
      <sheetData sheetId="17"/>
      <sheetData sheetId="18"/>
      <sheetData sheetId="19"/>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V%C3%ADnculoExternoRecuperado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CANTIDADES"/>
      <sheetName val="drenaje"/>
      <sheetName val="protec"/>
      <sheetName val="ubicacion"/>
      <sheetName val="contenido"/>
      <sheetName val="PORTADAS"/>
      <sheetName val="Hoja4 (2)"/>
      <sheetName val="Hoja4 (3)"/>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INV"/>
      <sheetName val="AASHTO"/>
      <sheetName val="PROY ORIGINAL"/>
      <sheetName val="PRESUP"/>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ACARREO"/>
      <sheetName val="CUADBASI"/>
      <sheetName val="ELECTRICO"/>
      <sheetName val="Vuelta"/>
      <sheetName val="todos"/>
      <sheetName val="CONTROL AJUSTES"/>
      <sheetName val="Ind_SerieEmpcanasta gral y obra"/>
      <sheetName val="H de RUTA"/>
      <sheetName val="AFECTACION PRES"/>
      <sheetName val="DISTRIBUCIÓN"/>
      <sheetName val="ACTA DE MODIFICACION  (2)"/>
      <sheetName val="CONT_ADI"/>
      <sheetName val="Informe"/>
      <sheetName val="EQALT"/>
      <sheetName val="anexo2"/>
      <sheetName val="CDItem"/>
      <sheetName val="BASES"/>
      <sheetName val="ARMENIA-CLUB DE TIRO"/>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ASTREA"/>
      <sheetName val="621,1"/>
      <sheetName val="201,10"/>
      <sheetName val="201,13"/>
      <sheetName val="INSUMO 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Pres gral"/>
      <sheetName val="loc. replanteo"/>
      <sheetName val="List Equ"/>
      <sheetName val="localizacion topografica"/>
      <sheetName val="List mat"/>
      <sheetName val="PRESENTACIÓN"/>
      <sheetName val="List M.O."/>
      <sheetName val="M1,5"/>
      <sheetName val="M1,4"/>
      <sheetName val="M1,3"/>
      <sheetName val="M1,2"/>
      <sheetName val="C1,2,4"/>
      <sheetName val="C1,2,3"/>
      <sheetName val="C1,2,2"/>
      <sheetName val="localizacion y replanteo"/>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627"/>
      <sheetName val="REVISAR 626"/>
      <sheetName val="625"/>
      <sheetName val="624"/>
      <sheetName val="623"/>
      <sheetName val="622"/>
      <sheetName val="621"/>
      <sheetName val="620"/>
      <sheetName val="619"/>
      <sheetName val="618"/>
      <sheetName val="617"/>
      <sheetName val="616"/>
      <sheetName val="615"/>
      <sheetName val="614"/>
      <sheetName val="613"/>
      <sheetName val="612"/>
      <sheetName val="611"/>
      <sheetName val="610"/>
      <sheetName val="609"/>
      <sheetName val="608"/>
      <sheetName val="607"/>
      <sheetName val="606"/>
      <sheetName val="REVISAR 605"/>
      <sheetName val="604"/>
      <sheetName val="603"/>
      <sheetName val="602"/>
      <sheetName val="601"/>
      <sheetName val="600"/>
      <sheetName val="599"/>
      <sheetName val="598"/>
      <sheetName val="597"/>
      <sheetName val="596"/>
      <sheetName val="595"/>
      <sheetName val="594"/>
      <sheetName val="593"/>
      <sheetName val="592"/>
      <sheetName val="591"/>
      <sheetName val="590"/>
      <sheetName val="589"/>
      <sheetName val="588"/>
      <sheetName val="587"/>
      <sheetName val="586"/>
      <sheetName val="585"/>
      <sheetName val="584"/>
      <sheetName val="583"/>
      <sheetName val="582"/>
      <sheetName val="581"/>
      <sheetName val="580"/>
      <sheetName val="579"/>
      <sheetName val="578"/>
      <sheetName val="577"/>
      <sheetName val="576"/>
      <sheetName val="575"/>
      <sheetName val="574"/>
      <sheetName val="573"/>
      <sheetName val="572"/>
      <sheetName val="571"/>
      <sheetName val="570"/>
      <sheetName val="569"/>
      <sheetName val="568"/>
      <sheetName val="567"/>
      <sheetName val="566"/>
      <sheetName val="565"/>
      <sheetName val="564"/>
      <sheetName val="563"/>
      <sheetName val="562"/>
      <sheetName val="561"/>
      <sheetName val="560"/>
      <sheetName val="559"/>
      <sheetName val="558"/>
      <sheetName val="557"/>
      <sheetName val="556"/>
      <sheetName val="555"/>
      <sheetName val="554"/>
      <sheetName val="553"/>
      <sheetName val="552"/>
      <sheetName val="551"/>
      <sheetName val="550"/>
      <sheetName val="549"/>
      <sheetName val="548"/>
      <sheetName val="547"/>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8"/>
      <sheetName val="527"/>
      <sheetName val="526"/>
      <sheetName val="525"/>
      <sheetName val="524"/>
      <sheetName val="523"/>
      <sheetName val="522"/>
      <sheetName val="521"/>
      <sheetName val="520"/>
      <sheetName val="519"/>
      <sheetName val="518"/>
      <sheetName val="517"/>
      <sheetName val="516"/>
      <sheetName val="514"/>
      <sheetName val="513"/>
      <sheetName val="512"/>
      <sheetName val="511"/>
      <sheetName val="509"/>
      <sheetName val="508"/>
      <sheetName val="507"/>
      <sheetName val="506"/>
      <sheetName val="505"/>
      <sheetName val="504"/>
      <sheetName val="503"/>
      <sheetName val="502"/>
      <sheetName val="501"/>
      <sheetName val="499"/>
      <sheetName val="498"/>
      <sheetName val="497"/>
      <sheetName val="496"/>
      <sheetName val="495"/>
      <sheetName val="494"/>
      <sheetName val="493"/>
      <sheetName val="492"/>
      <sheetName val="491"/>
      <sheetName val="490"/>
      <sheetName val="489"/>
      <sheetName val="488"/>
      <sheetName val="487"/>
      <sheetName val="486"/>
      <sheetName val="485"/>
      <sheetName val="484"/>
      <sheetName val="483"/>
      <sheetName val="482"/>
      <sheetName val="481"/>
      <sheetName val="480"/>
      <sheetName val="479"/>
      <sheetName val="478"/>
      <sheetName val="477"/>
      <sheetName val="476"/>
      <sheetName val="475"/>
      <sheetName val="474"/>
      <sheetName val="473"/>
      <sheetName val="472"/>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7"/>
      <sheetName val="436"/>
      <sheetName val="435"/>
      <sheetName val="434"/>
      <sheetName val="433"/>
      <sheetName val="431"/>
      <sheetName val="430"/>
      <sheetName val="429"/>
      <sheetName val="428"/>
      <sheetName val="427"/>
      <sheetName val="426"/>
      <sheetName val="425"/>
      <sheetName val="424"/>
      <sheetName val="423"/>
      <sheetName val="422"/>
      <sheetName val="421"/>
      <sheetName val="419"/>
      <sheetName val="417"/>
      <sheetName val="416"/>
      <sheetName val="414"/>
      <sheetName val="412"/>
      <sheetName val="411"/>
      <sheetName val="410"/>
      <sheetName val="409"/>
      <sheetName val="408"/>
      <sheetName val="407"/>
      <sheetName val="406"/>
      <sheetName val="405"/>
      <sheetName val="404"/>
      <sheetName val="403"/>
      <sheetName val="402"/>
      <sheetName val="401"/>
      <sheetName val="400"/>
      <sheetName val="399"/>
      <sheetName val="398"/>
      <sheetName val="397"/>
      <sheetName val="396"/>
      <sheetName val="395"/>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60"/>
      <sheetName val="359"/>
      <sheetName val="358"/>
      <sheetName val="357"/>
      <sheetName val="356"/>
      <sheetName val="355"/>
      <sheetName val="354"/>
      <sheetName val="353"/>
      <sheetName val="352"/>
      <sheetName val="351"/>
      <sheetName val="350"/>
      <sheetName val="349"/>
      <sheetName val="348"/>
      <sheetName val="347"/>
      <sheetName val="346"/>
      <sheetName val="345"/>
      <sheetName val="344"/>
      <sheetName val="343"/>
      <sheetName val="342"/>
      <sheetName val="341"/>
      <sheetName val="340"/>
      <sheetName val="339"/>
      <sheetName val="338"/>
      <sheetName val="337"/>
      <sheetName val="336"/>
      <sheetName val="335"/>
      <sheetName val="334"/>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4"/>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91"/>
      <sheetName val="190"/>
      <sheetName val="189"/>
      <sheetName val="188"/>
      <sheetName val="187"/>
      <sheetName val="186"/>
      <sheetName val="185"/>
      <sheetName val="184"/>
      <sheetName val="183"/>
      <sheetName val="182"/>
      <sheetName val="181"/>
      <sheetName val="180"/>
      <sheetName val="179"/>
      <sheetName val="178"/>
      <sheetName val="177"/>
      <sheetName val="176"/>
      <sheetName val="175"/>
      <sheetName val="174"/>
      <sheetName val="173"/>
      <sheetName val="172"/>
      <sheetName val="171"/>
      <sheetName val="170"/>
      <sheetName val="169"/>
      <sheetName val="168"/>
      <sheetName val="167"/>
      <sheetName val="166"/>
      <sheetName val="165"/>
      <sheetName val="concreto3000psi"/>
      <sheetName val="concreto2500psi"/>
      <sheetName val="concreto pobre 1,3,6"/>
      <sheetName val="mortero básico"/>
      <sheetName val="1.1.1"/>
      <sheetName val="1.1.2"/>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PRESUPUESTO LICITACIÓN SRN 001"/>
      <sheetName val="SRN_005"/>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M 1.4"/>
      <sheetName val="M 1.3"/>
      <sheetName val="C 1.2.4 "/>
      <sheetName val="C1.2.3"/>
      <sheetName val="1,01"/>
      <sheetName val="1,02"/>
      <sheetName val="1,03"/>
      <sheetName val="1,04"/>
      <sheetName val="1,05"/>
      <sheetName val="1,06"/>
      <sheetName val="1,07"/>
      <sheetName val="1,08"/>
      <sheetName val="1,10"/>
      <sheetName val="M1,4 (2)"/>
      <sheetName val="q"/>
      <sheetName val="w"/>
      <sheetName val="3,08"/>
      <sheetName val="3,07"/>
      <sheetName val="3,06"/>
      <sheetName val="3,05"/>
      <sheetName val="3,04"/>
      <sheetName val="3,03"/>
      <sheetName val="3,02"/>
      <sheetName val="3,01"/>
      <sheetName val="2,00"/>
      <sheetName val="C1,3,5"/>
      <sheetName val="474,"/>
      <sheetName val="418"/>
      <sheetName val="163"/>
      <sheetName val="141"/>
      <sheetName val="184,"/>
      <sheetName val="183,"/>
      <sheetName val="181,"/>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26"/>
      <sheetName val="605"/>
      <sheetName val="54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Hoja15"/>
      <sheetName val="Pres gral (2)"/>
      <sheetName val="36 (2)"/>
      <sheetName val="47,,3"/>
      <sheetName val="685"/>
      <sheetName val="List Equ (2)"/>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cell r="N70">
            <v>80395702</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efreshError="1">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efreshError="1">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sheetData sheetId="549"/>
      <sheetData sheetId="550"/>
      <sheetData sheetId="551"/>
      <sheetData sheetId="552"/>
      <sheetData sheetId="553"/>
      <sheetData sheetId="554"/>
      <sheetData sheetId="555"/>
      <sheetData sheetId="556" refreshError="1"/>
      <sheetData sheetId="557" refreshError="1"/>
      <sheetData sheetId="558" refreshError="1"/>
      <sheetData sheetId="559" refreshError="1"/>
      <sheetData sheetId="560" refreshError="1"/>
      <sheetData sheetId="561">
        <row r="1">
          <cell r="A1" t="str">
            <v>INSTITUTO NACIONAL DE VIAS</v>
          </cell>
        </row>
      </sheetData>
      <sheetData sheetId="562" refreshError="1"/>
      <sheetData sheetId="563" refreshError="1"/>
      <sheetData sheetId="564" refreshError="1"/>
      <sheetData sheetId="565"/>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sheetData sheetId="672"/>
      <sheetData sheetId="673"/>
      <sheetData sheetId="674"/>
      <sheetData sheetId="675"/>
      <sheetData sheetId="676"/>
      <sheetData sheetId="677"/>
      <sheetData sheetId="678"/>
      <sheetData sheetId="679"/>
      <sheetData sheetId="680"/>
      <sheetData sheetId="681" refreshError="1"/>
      <sheetData sheetId="682"/>
      <sheetData sheetId="683"/>
      <sheetData sheetId="684"/>
      <sheetData sheetId="685"/>
      <sheetData sheetId="686"/>
      <sheetData sheetId="687"/>
      <sheetData sheetId="688" refreshError="1"/>
      <sheetData sheetId="689" refreshError="1"/>
      <sheetData sheetId="690"/>
      <sheetData sheetId="691" refreshError="1"/>
      <sheetData sheetId="692" refreshError="1"/>
      <sheetData sheetId="693"/>
      <sheetData sheetId="694" refreshError="1"/>
      <sheetData sheetId="695"/>
      <sheetData sheetId="696"/>
      <sheetData sheetId="697" refreshError="1"/>
      <sheetData sheetId="698"/>
      <sheetData sheetId="699"/>
      <sheetData sheetId="700"/>
      <sheetData sheetId="70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sheetData sheetId="756"/>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sheetData sheetId="776"/>
      <sheetData sheetId="777">
        <row r="168">
          <cell r="D168">
            <v>10046</v>
          </cell>
        </row>
      </sheetData>
      <sheetData sheetId="778"/>
      <sheetData sheetId="779"/>
      <sheetData sheetId="780">
        <row r="1">
          <cell r="A1" t="str">
            <v>ABRAZADERA DE SALIDA TIPO 1</v>
          </cell>
        </row>
      </sheetData>
      <sheetData sheetId="781"/>
      <sheetData sheetId="782">
        <row r="51">
          <cell r="D51">
            <v>698</v>
          </cell>
        </row>
      </sheetData>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sheetData sheetId="883"/>
      <sheetData sheetId="884"/>
      <sheetData sheetId="885"/>
      <sheetData sheetId="886"/>
      <sheetData sheetId="887"/>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ow r="1">
          <cell r="C1">
            <v>0.2</v>
          </cell>
        </row>
      </sheetData>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ow r="15">
          <cell r="B15" t="str">
            <v>ROSY ARTEAGA ORTEGA</v>
          </cell>
        </row>
      </sheetData>
      <sheetData sheetId="2907"/>
      <sheetData sheetId="2908"/>
      <sheetData sheetId="2909"/>
      <sheetData sheetId="2910"/>
      <sheetData sheetId="2911" refreshError="1"/>
      <sheetData sheetId="2912"/>
      <sheetData sheetId="2913"/>
      <sheetData sheetId="2914"/>
      <sheetData sheetId="2915"/>
      <sheetData sheetId="2916"/>
      <sheetData sheetId="2917"/>
      <sheetData sheetId="2918"/>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sheetData sheetId="3028"/>
      <sheetData sheetId="3029"/>
      <sheetData sheetId="3030"/>
      <sheetData sheetId="3031"/>
      <sheetData sheetId="3032" refreshError="1"/>
      <sheetData sheetId="3033" refreshError="1"/>
      <sheetData sheetId="3034"/>
      <sheetData sheetId="3035"/>
      <sheetData sheetId="3036"/>
      <sheetData sheetId="3037"/>
      <sheetData sheetId="3038"/>
      <sheetData sheetId="3039"/>
      <sheetData sheetId="3040"/>
      <sheetData sheetId="3041" refreshError="1"/>
      <sheetData sheetId="3042" refreshError="1"/>
      <sheetData sheetId="3043" refreshError="1"/>
      <sheetData sheetId="3044" refreshError="1"/>
      <sheetData sheetId="3045" refreshError="1"/>
      <sheetData sheetId="3046" refreshError="1"/>
      <sheetData sheetId="3047"/>
      <sheetData sheetId="3048"/>
      <sheetData sheetId="3049"/>
      <sheetData sheetId="3050"/>
      <sheetData sheetId="3051"/>
      <sheetData sheetId="3052"/>
      <sheetData sheetId="3053"/>
      <sheetData sheetId="3054"/>
      <sheetData sheetId="3055" refreshError="1"/>
      <sheetData sheetId="3056" refreshError="1"/>
      <sheetData sheetId="3057" refreshError="1"/>
      <sheetData sheetId="3058" refreshError="1"/>
      <sheetData sheetId="3059" refreshError="1"/>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refreshError="1"/>
      <sheetData sheetId="3146" refreshError="1"/>
      <sheetData sheetId="3147" refreshError="1"/>
      <sheetData sheetId="3148" refreshError="1"/>
      <sheetData sheetId="3149" refreshError="1"/>
      <sheetData sheetId="3150" refreshError="1"/>
      <sheetData sheetId="3151" refreshError="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row r="4">
          <cell r="B4" t="str">
            <v xml:space="preserve"> Bisagra Pivotante </v>
          </cell>
        </row>
      </sheetData>
      <sheetData sheetId="328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sheetData sheetId="3324">
        <row r="21">
          <cell r="G21" t="b">
            <v>0</v>
          </cell>
        </row>
      </sheetData>
      <sheetData sheetId="3325"/>
      <sheetData sheetId="3326"/>
      <sheetData sheetId="3327"/>
      <sheetData sheetId="3328"/>
      <sheetData sheetId="3329"/>
      <sheetData sheetId="3330">
        <row r="5">
          <cell r="A5" t="str">
            <v>Desperdicio</v>
          </cell>
        </row>
      </sheetData>
      <sheetData sheetId="3331">
        <row r="7">
          <cell r="A7" t="str">
            <v>Herramientas Menores</v>
          </cell>
        </row>
      </sheetData>
      <sheetData sheetId="3332">
        <row r="6">
          <cell r="A6" t="str">
            <v>TOPÓGRAFO</v>
          </cell>
        </row>
      </sheetData>
      <sheetData sheetId="3333"/>
      <sheetData sheetId="3334"/>
      <sheetData sheetId="3335"/>
      <sheetData sheetId="3336"/>
      <sheetData sheetId="3337"/>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sheetData sheetId="3366" refreshError="1"/>
      <sheetData sheetId="3367" refreshError="1"/>
      <sheetData sheetId="3368" refreshError="1"/>
      <sheetData sheetId="3369" refreshError="1"/>
      <sheetData sheetId="3370"/>
      <sheetData sheetId="3371" refreshError="1"/>
      <sheetData sheetId="3372" refreshError="1"/>
      <sheetData sheetId="3373" refreshError="1"/>
      <sheetData sheetId="3374" refreshError="1"/>
      <sheetData sheetId="3375" refreshError="1"/>
      <sheetData sheetId="3376" refreshError="1"/>
      <sheetData sheetId="3377"/>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sheetData sheetId="3388"/>
      <sheetData sheetId="3389"/>
      <sheetData sheetId="3390"/>
      <sheetData sheetId="339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sheetData sheetId="3557" refreshError="1"/>
      <sheetData sheetId="3558"/>
      <sheetData sheetId="3559"/>
      <sheetData sheetId="3560"/>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sheetData sheetId="3609"/>
      <sheetData sheetId="3610"/>
      <sheetData sheetId="3611"/>
      <sheetData sheetId="3612"/>
      <sheetData sheetId="3613"/>
      <sheetData sheetId="3614"/>
      <sheetData sheetId="3615"/>
      <sheetData sheetId="3616"/>
      <sheetData sheetId="3617">
        <row r="21">
          <cell r="G21" t="b">
            <v>0</v>
          </cell>
        </row>
      </sheetData>
      <sheetData sheetId="3618"/>
      <sheetData sheetId="3619"/>
      <sheetData sheetId="3620"/>
      <sheetData sheetId="3621"/>
      <sheetData sheetId="3622"/>
      <sheetData sheetId="3623">
        <row r="5">
          <cell r="A5" t="str">
            <v>Desperdicio</v>
          </cell>
        </row>
      </sheetData>
      <sheetData sheetId="3624">
        <row r="7">
          <cell r="A7" t="str">
            <v>Herramientas Menores</v>
          </cell>
        </row>
      </sheetData>
      <sheetData sheetId="3625"/>
      <sheetData sheetId="3626"/>
      <sheetData sheetId="3627"/>
      <sheetData sheetId="3628"/>
      <sheetData sheetId="3629"/>
      <sheetData sheetId="3630"/>
      <sheetData sheetId="3631"/>
      <sheetData sheetId="3632">
        <row r="21">
          <cell r="G21" t="b">
            <v>0</v>
          </cell>
        </row>
      </sheetData>
      <sheetData sheetId="3633"/>
      <sheetData sheetId="3634"/>
      <sheetData sheetId="3635"/>
      <sheetData sheetId="3636"/>
      <sheetData sheetId="3637">
        <row r="5">
          <cell r="A5" t="str">
            <v>Desperdicio</v>
          </cell>
        </row>
      </sheetData>
      <sheetData sheetId="3638">
        <row r="7">
          <cell r="A7" t="str">
            <v>Herramientas Menores</v>
          </cell>
        </row>
      </sheetData>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refreshError="1"/>
      <sheetData sheetId="3676" refreshError="1"/>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sheetData sheetId="4431" refreshError="1"/>
      <sheetData sheetId="4432" refreshError="1"/>
      <sheetData sheetId="4433" refreshError="1"/>
      <sheetData sheetId="4434" refreshError="1"/>
      <sheetData sheetId="4435"/>
      <sheetData sheetId="4436"/>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formacion"/>
      <sheetName val="INDICMICROEMP"/>
      <sheetName val="#¡REF"/>
      <sheetName val="\a  aaInformación GRUPO 4\A MI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Users\HP\AppData\Local\Microso"/>
      <sheetName val="SEGUIM Y REPROG MES 1 (2)"/>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refreshError="1"/>
      <sheetData sheetId="376" refreshError="1"/>
      <sheetData sheetId="377" refreshError="1"/>
      <sheetData sheetId="378" refreshError="1"/>
      <sheetData sheetId="379" refreshError="1"/>
      <sheetData sheetId="38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NALISIS RESUMIDOS"/>
      <sheetName val="INSUMOS"/>
    </sheetNames>
    <sheetDataSet>
      <sheetData sheetId="0"/>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AiuApoSaraBrut2000.xls"/>
      <sheetName val="\\Lucho\transfer lucho\Mis docu"/>
      <sheetName val="1"/>
      <sheetName val="equipos"/>
      <sheetName val="indice alfabetico"/>
      <sheetName val="materiales"/>
      <sheetName val="Informacion"/>
      <sheetName val="calidad"/>
      <sheetName val="RELACION DE PRECIOS"/>
      <sheetName val="ACTA 6"/>
      <sheetName val="MODIF. 2"/>
      <sheetName val="MODIF. 3"/>
      <sheetName val="MODIF. 4"/>
      <sheetName val="cant"/>
      <sheetName val="par mar19"/>
      <sheetName val="par"/>
      <sheetName val="PREACTA(1)"/>
    </sheetNames>
    <sheetDataSet>
      <sheetData sheetId="0" refreshError="1">
        <row r="26">
          <cell r="E26">
            <v>36739</v>
          </cell>
        </row>
        <row r="27">
          <cell r="E27">
            <v>18</v>
          </cell>
        </row>
        <row r="31">
          <cell r="B31">
            <v>31000000</v>
          </cell>
          <cell r="E31">
            <v>0.1</v>
          </cell>
        </row>
        <row r="33">
          <cell r="B33">
            <v>0.3</v>
          </cell>
        </row>
        <row r="41">
          <cell r="E41">
            <v>261</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26">
          <cell r="E26">
            <v>4886</v>
          </cell>
        </row>
      </sheetData>
      <sheetData sheetId="27"/>
      <sheetData sheetId="28"/>
      <sheetData sheetId="29"/>
      <sheetData sheetId="30"/>
      <sheetData sheetId="31"/>
      <sheetData sheetId="32"/>
      <sheetData sheetId="33"/>
      <sheetData sheetId="3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Materiales"/>
      <sheetName val="Cuadrillas"/>
      <sheetName val="Concretos y morteros"/>
      <sheetName val="Equipo"/>
      <sheetName val="Datos iniciales "/>
      <sheetName val="Transporte"/>
      <sheetName val="Acc%20Ago-Sep.xls"/>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NEXO 7"/>
      <sheetName val="Macro1"/>
      <sheetName val="otros"/>
      <sheetName val="INSUMOS"/>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R2">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RECURSOS"/>
      <sheetName val="BD100-45-P1"/>
      <sheetName val="BASE DATOS"/>
      <sheetName val="CUMPLIMIENTO"/>
      <sheetName val="MATERIALES"/>
      <sheetName val="PROPUESTA PRESENTADA"/>
      <sheetName val="CRA.MODI"/>
      <sheetName val="Cotización"/>
      <sheetName val="BASES"/>
      <sheetName val="1"/>
      <sheetName val="Alcantarillas"/>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Datos"/>
      <sheetName val="Puntajes"/>
      <sheetName val="Anexo No. 5"/>
      <sheetName val="5094-2003"/>
      <sheetName val="FINANCIERA"/>
      <sheetName val="PREACTA"/>
      <sheetName val="ESTADO VÍA-CRIT.TECNICO"/>
      <sheetName val="FLUJOS"/>
      <sheetName val="HOJA BAS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sheetName val="MANO"/>
      <sheetName val="EQUIPO"/>
      <sheetName val="MATERIAL"/>
      <sheetName val="TRANSPORTE"/>
      <sheetName val="BASES"/>
      <sheetName val="BASE"/>
      <sheetName val="PRESUPUESTO "/>
      <sheetName val="Cuadrillas"/>
      <sheetName val="Equ"/>
      <sheetName val="Trans"/>
      <sheetName val="Mat"/>
      <sheetName val="Salarios"/>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INSUMOS"/>
      <sheetName val="A.P.U."/>
      <sheetName val="A.P.U. (2)"/>
      <sheetName val="RESUMEN VIAS"/>
      <sheetName val="COSTOS POR KM"/>
      <sheetName val="COSTOS OFICINA"/>
      <sheetName val="Formatos"/>
      <sheetName val="RESUMEN UNITARIOS"/>
      <sheetName val="683.2"/>
      <sheetName val="683.3"/>
      <sheetName val="683.4"/>
      <sheetName val="683.5"/>
      <sheetName val="690.1"/>
      <sheetName val="700.1"/>
      <sheetName val="700.2"/>
      <sheetName val="700.3"/>
      <sheetName val="COSTOS SEMANALES"/>
      <sheetName val="Prog.Inver (2)"/>
      <sheetName val="Datos-Gráfica-Apartada"/>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ALIDAD"/>
      <sheetName val="TARIFAS EQUIPOS"/>
      <sheetName val="Propiedad"/>
      <sheetName val="Reparación"/>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refreshError="1"/>
      <sheetData sheetId="1014" refreshError="1"/>
      <sheetData sheetId="1015" refreshError="1"/>
      <sheetData sheetId="101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OCTUBRE"/>
      <sheetName val="210.2.2"/>
      <sheetName val="Sanitario"/>
      <sheetName val="TARIFAS"/>
      <sheetName val="Sheet1"/>
      <sheetName val="PrecRec"/>
      <sheetName val="PESOS"/>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EST2"/>
      <sheetName val="Hoja2"/>
      <sheetName val="Viabilidad"/>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INDICE"/>
      <sheetName val="Equipo"/>
      <sheetName val="materiales"/>
      <sheetName val="otros"/>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s>
    <sheetDataSet>
      <sheetData sheetId="0"/>
      <sheetData sheetId="1"/>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( 100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(SALTARÍN)</v>
          </cell>
        </row>
        <row r="27">
          <cell r="A27" t="str">
            <v>Compactador manual de rodillo</v>
          </cell>
        </row>
        <row r="28">
          <cell r="A28" t="str">
            <v>Compactador vIbratorio tipo DD-20</v>
          </cell>
        </row>
        <row r="29">
          <cell r="A29" t="str">
            <v>Compactador manual vibratorio (CANGURO)</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Cortadora de pavimento</v>
          </cell>
        </row>
        <row r="35">
          <cell r="A35" t="str">
            <v>Diferencial de 2 ton.</v>
          </cell>
        </row>
        <row r="36">
          <cell r="A36" t="str">
            <v>Diferencial de 3 ton.</v>
          </cell>
        </row>
        <row r="37">
          <cell r="A37" t="str">
            <v>Equipo de control (bandas sonoras reduce velocidad) (Termohigometros, Termómetros, Galgas)</v>
          </cell>
        </row>
        <row r="38">
          <cell r="A38" t="str">
            <v>Equipo de oxicorte</v>
          </cell>
        </row>
        <row r="39">
          <cell r="A39" t="str">
            <v>Equipo de perforación (TRACKDRILL)</v>
          </cell>
        </row>
        <row r="40">
          <cell r="A40" t="str">
            <v>Equipo de pintura (Compresor)</v>
          </cell>
        </row>
        <row r="41">
          <cell r="A41" t="str">
            <v>Equipo de soldadura 250 AMP</v>
          </cell>
        </row>
        <row r="42">
          <cell r="A42" t="str">
            <v>Equipo de soldadura 400</v>
          </cell>
        </row>
        <row r="43">
          <cell r="A43" t="str">
            <v>Equipo de soldadura 600</v>
          </cell>
        </row>
        <row r="44">
          <cell r="A44" t="str">
            <v>Equipo de topografía</v>
          </cell>
        </row>
        <row r="45">
          <cell r="A45" t="str">
            <v>Equipo manual aplicador (bandas sonoras reductoras velocidad)</v>
          </cell>
        </row>
        <row r="46">
          <cell r="A46" t="str">
            <v>Esparcidor de gravilla</v>
          </cell>
        </row>
        <row r="47">
          <cell r="A47" t="str">
            <v>Estación</v>
          </cell>
        </row>
        <row r="48">
          <cell r="A48" t="str">
            <v>Formaleta metálica (concreto hidraulico)</v>
          </cell>
        </row>
        <row r="49">
          <cell r="A49" t="str">
            <v>Formaleta metálica (tuberia de concreto reforzado)</v>
          </cell>
        </row>
        <row r="50">
          <cell r="A50" t="str">
            <v>Formaleta para camisa de pilote</v>
          </cell>
        </row>
        <row r="51">
          <cell r="A51" t="str">
            <v>Fresadora de pavimento</v>
          </cell>
        </row>
        <row r="52">
          <cell r="A52" t="str">
            <v>Fresadora y recicladora de pavimento</v>
          </cell>
        </row>
        <row r="53">
          <cell r="A53" t="str">
            <v>Gato para tensionamiento</v>
          </cell>
        </row>
        <row r="54">
          <cell r="A54" t="str">
            <v>Grua (capacidad 15 ton)</v>
          </cell>
        </row>
        <row r="55">
          <cell r="A55" t="str">
            <v>Grua con torre</v>
          </cell>
        </row>
        <row r="56">
          <cell r="A56" t="str">
            <v>Grua telescópica</v>
          </cell>
        </row>
        <row r="57">
          <cell r="A57" t="str">
            <v>Grua 10 TON</v>
          </cell>
        </row>
        <row r="58">
          <cell r="A58" t="str">
            <v>Guadañadora</v>
          </cell>
        </row>
        <row r="59">
          <cell r="A59" t="str">
            <v>Maquina termica pegatachas</v>
          </cell>
        </row>
        <row r="60">
          <cell r="A60" t="str">
            <v>Mezcladora de concreto (1 bulto)</v>
          </cell>
        </row>
        <row r="61">
          <cell r="A61" t="str">
            <v>Montacargas</v>
          </cell>
        </row>
        <row r="62">
          <cell r="A62" t="str">
            <v>Motobomba 3 PULGADAS</v>
          </cell>
        </row>
        <row r="63">
          <cell r="A63" t="str">
            <v>Motobomba 4 PULGADAS</v>
          </cell>
        </row>
        <row r="64">
          <cell r="A64" t="str">
            <v>Motobomba 6" DIAMETRO DE BOMBEO DE 2M³/SEG.</v>
          </cell>
        </row>
        <row r="65">
          <cell r="A65" t="str">
            <v>Motobomba de concreto</v>
          </cell>
        </row>
        <row r="66">
          <cell r="A66" t="str">
            <v>Motoniveladora</v>
          </cell>
        </row>
        <row r="67">
          <cell r="A67" t="str">
            <v>Motosierra</v>
          </cell>
        </row>
        <row r="68">
          <cell r="A68" t="str">
            <v>Pala auxiliar de piloteadora</v>
          </cell>
        </row>
        <row r="69">
          <cell r="A69" t="str">
            <v>Pala grua con martillo</v>
          </cell>
        </row>
        <row r="70">
          <cell r="A70" t="str">
            <v>Piloteadora</v>
          </cell>
        </row>
        <row r="71">
          <cell r="A71" t="str">
            <v>Planta asfalto en caliente</v>
          </cell>
        </row>
        <row r="72">
          <cell r="A72" t="str">
            <v>Planta asfalto en frio</v>
          </cell>
        </row>
        <row r="73">
          <cell r="A73" t="str">
            <v>Planta eléctrica</v>
          </cell>
        </row>
        <row r="74">
          <cell r="A74" t="str">
            <v>Planta trituradora</v>
          </cell>
        </row>
        <row r="75">
          <cell r="A75" t="str">
            <v>Pluma capacidad 100kg</v>
          </cell>
        </row>
        <row r="76">
          <cell r="A76" t="str">
            <v>Pulidora (8500 REV)</v>
          </cell>
        </row>
        <row r="77">
          <cell r="A77" t="str">
            <v>Pulvimixer</v>
          </cell>
        </row>
        <row r="78">
          <cell r="A78" t="str">
            <v>Regla vibratoria L=3m</v>
          </cell>
        </row>
        <row r="79">
          <cell r="A79" t="str">
            <v>Recicladora</v>
          </cell>
        </row>
        <row r="80">
          <cell r="A80" t="str">
            <v>Retrocargador</v>
          </cell>
        </row>
        <row r="81">
          <cell r="A81" t="str">
            <v>Retroexcavadora CAT 320</v>
          </cell>
        </row>
        <row r="82">
          <cell r="A82" t="str">
            <v>Retroexcavadora A25C</v>
          </cell>
        </row>
        <row r="83">
          <cell r="A83" t="str">
            <v>Retroexcavadora E-200 sobre orugas</v>
          </cell>
        </row>
        <row r="84">
          <cell r="A84" t="str">
            <v>Retroexcavadora E-200 con martillo neumatico</v>
          </cell>
        </row>
        <row r="85">
          <cell r="A85" t="str">
            <v>Retroexcavadora 428 doble trasmisión</v>
          </cell>
        </row>
        <row r="86">
          <cell r="A86" t="str">
            <v>Retroexcavadora sobre llantas JD 410</v>
          </cell>
        </row>
        <row r="87">
          <cell r="A87" t="str">
            <v>Taco metálico o puntal (escamas en concreto)</v>
          </cell>
        </row>
        <row r="88">
          <cell r="A88" t="str">
            <v>Tarifa de transporte</v>
          </cell>
        </row>
        <row r="89">
          <cell r="A89" t="str">
            <v>Tarifa de transporte para agregado de mezclas</v>
          </cell>
        </row>
        <row r="90">
          <cell r="A90" t="str">
            <v>Tarifa de transporte para bacheo (mezclas)</v>
          </cell>
        </row>
        <row r="91">
          <cell r="A91" t="str">
            <v>Tarifa de transporte de estructuras metálicas en obra</v>
          </cell>
        </row>
        <row r="92">
          <cell r="A92" t="str">
            <v xml:space="preserve">Tarifa de transporte de estructuras metálicas </v>
          </cell>
        </row>
        <row r="93">
          <cell r="A93" t="str">
            <v>Tarifa de trsnporte de cemento</v>
          </cell>
        </row>
        <row r="94">
          <cell r="A94" t="str">
            <v>Tarifa de trsnporte de aceros</v>
          </cell>
        </row>
        <row r="95">
          <cell r="A95" t="str">
            <v>Terminadora de asfalto (Finisher)</v>
          </cell>
        </row>
        <row r="96">
          <cell r="A96" t="str">
            <v>Vehiculo delineador</v>
          </cell>
        </row>
        <row r="97">
          <cell r="A97" t="str">
            <v>Vibrador de concreto</v>
          </cell>
        </row>
        <row r="98">
          <cell r="A98" t="str">
            <v>Vibrocompatador Dynapac (10 TON)</v>
          </cell>
        </row>
        <row r="99">
          <cell r="A99" t="str">
            <v>Volqueta 6 m3</v>
          </cell>
        </row>
        <row r="100">
          <cell r="A100" t="str">
            <v>Equipo de Ruteo</v>
          </cell>
        </row>
        <row r="101">
          <cell r="A101" t="str">
            <v>Equipo para Sello de Grietas</v>
          </cell>
        </row>
        <row r="102">
          <cell r="A102" t="str">
            <v>Caldera Doble Fondo</v>
          </cell>
        </row>
        <row r="103">
          <cell r="A103" t="str">
            <v>Equipo para Hidrosiembra</v>
          </cell>
        </row>
        <row r="104">
          <cell r="A104" t="str">
            <v>Minicargador Tipo Bobcat</v>
          </cell>
        </row>
        <row r="105">
          <cell r="A105" t="str">
            <v>Volqueta 14 m3</v>
          </cell>
        </row>
        <row r="106">
          <cell r="A106" t="str">
            <v>ALLANADORA</v>
          </cell>
        </row>
        <row r="107">
          <cell r="A107" t="str">
            <v>HIDROLAVADORA</v>
          </cell>
        </row>
        <row r="108">
          <cell r="A108" t="str">
            <v xml:space="preserve">EQUIPO DE SOLDADURA, GRUA, </v>
          </cell>
        </row>
        <row r="109">
          <cell r="A109" t="str">
            <v>Camisa metálica en acero A-37</v>
          </cell>
        </row>
        <row r="110">
          <cell r="A110" t="str">
            <v>EQUIPO DE SAND BLASTING</v>
          </cell>
        </row>
        <row r="112">
          <cell r="A112" t="e">
            <v>#VALUE!</v>
          </cell>
        </row>
        <row r="113">
          <cell r="A113" t="str">
            <v>CAMIONETA 150</v>
          </cell>
        </row>
        <row r="114">
          <cell r="A114" t="str">
            <v>FUNDIDORA</v>
          </cell>
        </row>
        <row r="115">
          <cell r="A115" t="str">
            <v>PLANTA DE MEZCLA Y SECADO</v>
          </cell>
        </row>
        <row r="116">
          <cell r="A116" t="str">
            <v>PLANTA ELECTRICA</v>
          </cell>
        </row>
        <row r="117">
          <cell r="A117" t="str">
            <v>PLAQUETAVIBRATORIA</v>
          </cell>
        </row>
        <row r="118">
          <cell r="A118" t="str">
            <v>HERRAMIENTA MENOR</v>
          </cell>
        </row>
      </sheetData>
      <sheetData sheetId="3">
        <row r="7">
          <cell r="A7" t="str">
            <v>Acero A-36 para estructura metálica</v>
          </cell>
        </row>
        <row r="8">
          <cell r="A8" t="str">
            <v>Acero A-37</v>
          </cell>
        </row>
        <row r="9">
          <cell r="A9" t="str">
            <v>Acero A-40</v>
          </cell>
        </row>
        <row r="10">
          <cell r="A10" t="str">
            <v>Acero PDR-60</v>
          </cell>
        </row>
        <row r="11">
          <cell r="A11" t="str">
            <v>Adoquin e=10 cm</v>
          </cell>
        </row>
        <row r="12">
          <cell r="A12" t="str">
            <v>Adoquin grama 10X20X6</v>
          </cell>
        </row>
        <row r="13">
          <cell r="A13" t="str">
            <v>Adoquin color 10X20X7</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 con 2 láminas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MR-40</v>
          </cell>
        </row>
        <row r="69">
          <cell r="A69" t="str">
            <v>Cordón detonante</v>
          </cell>
        </row>
        <row r="70">
          <cell r="A70" t="str">
            <v>Costal de fibra o fique</v>
          </cell>
        </row>
        <row r="71">
          <cell r="A71" t="str">
            <v>Cuñas para el tensionamiento</v>
          </cell>
        </row>
        <row r="72">
          <cell r="A72" t="str">
            <v>Disolvente para pintura (especificar el fipo que es está utilizando)</v>
          </cell>
        </row>
        <row r="73">
          <cell r="A73" t="str">
            <v>Disolvente para pintura (especificar el fipo que es está utilizando) Varsol</v>
          </cell>
        </row>
        <row r="74">
          <cell r="A74" t="str">
            <v>Ductos para tensionimiento</v>
          </cell>
        </row>
        <row r="75">
          <cell r="A75" t="str">
            <v>Emulsión CRM</v>
          </cell>
        </row>
        <row r="76">
          <cell r="A76" t="str">
            <v>Emulsión modificada con polimeros CRMm</v>
          </cell>
        </row>
        <row r="77">
          <cell r="A77" t="str">
            <v>Emulsión CRL-0</v>
          </cell>
        </row>
        <row r="78">
          <cell r="A78" t="str">
            <v>Emulsión CRL-1</v>
          </cell>
        </row>
        <row r="79">
          <cell r="A79" t="str">
            <v>Emulsión CRL-1h</v>
          </cell>
        </row>
        <row r="80">
          <cell r="A80" t="str">
            <v>Emulsión CRL-1hm</v>
          </cell>
        </row>
        <row r="81">
          <cell r="A81" t="str">
            <v>Emulsión CRR-1</v>
          </cell>
        </row>
        <row r="82">
          <cell r="A82" t="str">
            <v>Emulsión CRR-2</v>
          </cell>
        </row>
        <row r="83">
          <cell r="A83" t="str">
            <v>Emulsión CRR-1m</v>
          </cell>
        </row>
        <row r="84">
          <cell r="A84" t="str">
            <v>Emulsión CRR-2m</v>
          </cell>
        </row>
        <row r="85">
          <cell r="A85" t="str">
            <v>Esferas reflectivas</v>
          </cell>
        </row>
        <row r="86">
          <cell r="A86" t="str">
            <v>Estacas, Pintura, Tachuelas, Hilo (localización de estructuras y carreteras)</v>
          </cell>
        </row>
        <row r="87">
          <cell r="A87" t="str">
            <v>Explosivos  75% (INDUGEL Plus AP 38*250mm)</v>
          </cell>
        </row>
        <row r="88">
          <cell r="A88" t="str">
            <v>Formaleta (gaviones, juntas de bordillos, juntas de cunetas, muros, concretos D,E y G)</v>
          </cell>
        </row>
        <row r="89">
          <cell r="A89" t="str">
            <v>Formaleta concreto clase A,B,C</v>
          </cell>
        </row>
        <row r="90">
          <cell r="A90" t="str">
            <v>Formaleta para baranda de concreto</v>
          </cell>
        </row>
        <row r="91">
          <cell r="A91" t="str">
            <v>Formaleta para muros</v>
          </cell>
        </row>
        <row r="92">
          <cell r="A92" t="str">
            <v>Formaleta, platina y accesorios (escamas en concreto)</v>
          </cell>
        </row>
        <row r="93">
          <cell r="A93" t="str">
            <v>Fulminantes</v>
          </cell>
        </row>
        <row r="94">
          <cell r="A94" t="str">
            <v>Fundente</v>
          </cell>
        </row>
        <row r="95">
          <cell r="A95" t="str">
            <v>Gas propano</v>
          </cell>
        </row>
        <row r="96">
          <cell r="A96" t="str">
            <v>Geoterxtil T-2400 o similar</v>
          </cell>
        </row>
        <row r="97">
          <cell r="A97" t="str">
            <v>Geotextil NT-2500 o similar</v>
          </cell>
        </row>
        <row r="98">
          <cell r="A98" t="str">
            <v>Geotextil NT 1600 o similar</v>
          </cell>
        </row>
        <row r="99">
          <cell r="A99" t="str">
            <v>Geotextil NT REPAV 450 o similar</v>
          </cell>
        </row>
        <row r="100">
          <cell r="A100" t="str">
            <v>Geotextil T-2100 o similar</v>
          </cell>
        </row>
        <row r="101">
          <cell r="A101" t="str">
            <v>Grapas</v>
          </cell>
        </row>
        <row r="102">
          <cell r="A102" t="str">
            <v>Lechada para ductos (tensionamiento)</v>
          </cell>
        </row>
        <row r="103">
          <cell r="A103" t="str">
            <v>Limpiador 1/4 de galón (anclajes)</v>
          </cell>
        </row>
        <row r="104">
          <cell r="A104" t="str">
            <v>Listón en guadua para empradizar</v>
          </cell>
        </row>
        <row r="105">
          <cell r="A105" t="str">
            <v>Manguera de polietileno de 3"</v>
          </cell>
        </row>
        <row r="106">
          <cell r="A106" t="str">
            <v>Malla para gaviones (2M3)</v>
          </cell>
        </row>
        <row r="107">
          <cell r="A107" t="str">
            <v>Malla eslabonada, calibre 10, 6 ojos</v>
          </cell>
        </row>
        <row r="108">
          <cell r="A108" t="str">
            <v>Material de afirmado</v>
          </cell>
        </row>
        <row r="109">
          <cell r="A109" t="str">
            <v>Material de afirmado de la zona</v>
          </cell>
        </row>
        <row r="110">
          <cell r="A110" t="str">
            <v>Material de base</v>
          </cell>
        </row>
        <row r="111">
          <cell r="A111" t="str">
            <v>Material de la zona (para estabilizar bases)</v>
          </cell>
        </row>
        <row r="112">
          <cell r="A112" t="str">
            <v>Material de base (gradación 1)</v>
          </cell>
        </row>
        <row r="113">
          <cell r="A113" t="str">
            <v>Material de base (gradación 2)</v>
          </cell>
        </row>
        <row r="114">
          <cell r="A114" t="str">
            <v>Material de base (gradación 3)</v>
          </cell>
        </row>
        <row r="115">
          <cell r="A115" t="str">
            <v>Material para pedraplén</v>
          </cell>
        </row>
        <row r="116">
          <cell r="A116" t="str">
            <v>Material de Sub- Base para bacheo</v>
          </cell>
        </row>
        <row r="117">
          <cell r="A117" t="str">
            <v>Material de Sub- Base CBR=20%</v>
          </cell>
        </row>
        <row r="118">
          <cell r="A118" t="str">
            <v>Material de Sub- Base CBR=30%</v>
          </cell>
        </row>
        <row r="119">
          <cell r="A119" t="str">
            <v>Material de Sub- Base CBR=40%</v>
          </cell>
        </row>
        <row r="120">
          <cell r="A120" t="str">
            <v>Material seleccionado para relleno</v>
          </cell>
        </row>
        <row r="121">
          <cell r="A121" t="str">
            <v>Material drenante (3")</v>
          </cell>
        </row>
        <row r="122">
          <cell r="A122" t="str">
            <v>Material filtrante (6")</v>
          </cell>
        </row>
        <row r="123">
          <cell r="A123" t="str">
            <v>Mecha Lenta</v>
          </cell>
        </row>
        <row r="124">
          <cell r="A124" t="str">
            <v>Mezcla abierta en caliente MAC-1</v>
          </cell>
        </row>
        <row r="125">
          <cell r="A125" t="str">
            <v>Mezcla abierta en caliente MAC-2</v>
          </cell>
        </row>
        <row r="126">
          <cell r="A126" t="str">
            <v>Mezcla abierta en caliente MAC-3</v>
          </cell>
        </row>
        <row r="127">
          <cell r="A127" t="str">
            <v>mezcla abierta en frio MAF-1</v>
          </cell>
        </row>
        <row r="128">
          <cell r="A128" t="str">
            <v>mezcla abierta en frio MAF-2</v>
          </cell>
        </row>
        <row r="129">
          <cell r="A129" t="str">
            <v>mezcla abierta en frio MAF-3</v>
          </cell>
        </row>
        <row r="130">
          <cell r="A130" t="str">
            <v>Mezcla densa en caliente MDC-0</v>
          </cell>
        </row>
        <row r="131">
          <cell r="A131" t="str">
            <v>Mezcla densa en caliente MDC-1</v>
          </cell>
        </row>
        <row r="132">
          <cell r="A132" t="str">
            <v>Mezcla densa en caliente MDC-2</v>
          </cell>
        </row>
        <row r="133">
          <cell r="A133" t="str">
            <v>Mezcla densa en caliente MDC-3</v>
          </cell>
        </row>
        <row r="134">
          <cell r="A134" t="str">
            <v>Mezcla densa en frio MDF-1</v>
          </cell>
        </row>
        <row r="135">
          <cell r="A135" t="str">
            <v>Mezcla densa en frio MDF-2</v>
          </cell>
        </row>
        <row r="136">
          <cell r="A136" t="str">
            <v>Mezcla densa en frio MDF-3</v>
          </cell>
        </row>
        <row r="137">
          <cell r="A137" t="str">
            <v>Mezcla discontinua en caliente M-1</v>
          </cell>
        </row>
        <row r="138">
          <cell r="A138" t="str">
            <v>Mezcla discontinua en caliente M-2</v>
          </cell>
        </row>
        <row r="139">
          <cell r="A139" t="str">
            <v>Mezcla discontinua en caliente F-1</v>
          </cell>
        </row>
        <row r="140">
          <cell r="A140" t="str">
            <v>Mezcla discontinua en caliente F-2</v>
          </cell>
        </row>
        <row r="141">
          <cell r="A141" t="str">
            <v>Nutrientes (remocion de especies vegetales) (dap, triple 15 o similar)</v>
          </cell>
        </row>
        <row r="142">
          <cell r="A142" t="str">
            <v>Obra falsa concreto clase A y B (puntal de 3m metálico)</v>
          </cell>
        </row>
        <row r="143">
          <cell r="A143" t="str">
            <v>Oxígeno industrial</v>
          </cell>
        </row>
        <row r="144">
          <cell r="A144" t="str">
            <v>Paral en madera rolliza de 3" (tablestacados)</v>
          </cell>
        </row>
        <row r="145">
          <cell r="A145" t="str">
            <v>Paral en madera rolliza de 6" y 5m de longitud (tablestacados)</v>
          </cell>
        </row>
        <row r="146">
          <cell r="A146" t="str">
            <v>Paral en madera rolliza de 5" y 4, 5m de longitud (tablestacados)</v>
          </cell>
        </row>
        <row r="147">
          <cell r="A147" t="str">
            <v>Paral en madera rolliza de 6" y 8m de longitud (tablestacados)</v>
          </cell>
        </row>
        <row r="148">
          <cell r="A148" t="str">
            <v>Pegante epóxico</v>
          </cell>
        </row>
        <row r="149">
          <cell r="A149" t="str">
            <v>Piedra para concreto ciclópeo (rajón o canto rodado)</v>
          </cell>
        </row>
        <row r="150">
          <cell r="A150" t="str">
            <v>Piedra para gavión</v>
          </cell>
        </row>
        <row r="151">
          <cell r="A151" t="str">
            <v>Pintura acrilica pura para tráfico</v>
          </cell>
        </row>
        <row r="152">
          <cell r="A152" t="str">
            <v>Pintura anticorrosiva</v>
          </cell>
        </row>
        <row r="153">
          <cell r="A153" t="str">
            <v>Pintura acrilica, esmalte o similar</v>
          </cell>
        </row>
        <row r="154">
          <cell r="A154" t="str">
            <v>Pilote en madera barbosco de 15*15</v>
          </cell>
        </row>
        <row r="155">
          <cell r="A155" t="str">
            <v>Platina de 1" x 1/4" (cerramiento en malla)</v>
          </cell>
        </row>
        <row r="156">
          <cell r="A156" t="str">
            <v xml:space="preserve">Poste de madera para cercas </v>
          </cell>
        </row>
        <row r="157">
          <cell r="A157" t="str">
            <v>Poste kilometraje</v>
          </cell>
        </row>
        <row r="158">
          <cell r="A158" t="str">
            <v>Poste en angulo de 2*2*1/4 de 3,5m para señal</v>
          </cell>
        </row>
        <row r="159">
          <cell r="A159" t="str">
            <v>Postes de concreto para cercas</v>
          </cell>
        </row>
        <row r="160">
          <cell r="A160" t="str">
            <v>Postes para defensa metálica (1,80m)</v>
          </cell>
        </row>
        <row r="161">
          <cell r="A161" t="str">
            <v>Químico estabilizante (PROBASE)</v>
          </cell>
        </row>
        <row r="162">
          <cell r="A162" t="str">
            <v>Resina termoplastica</v>
          </cell>
        </row>
        <row r="163">
          <cell r="A163" t="str">
            <v>Salida en PVC D=2"</v>
          </cell>
        </row>
        <row r="164">
          <cell r="A164" t="str">
            <v>Sección final de defensa metálica</v>
          </cell>
        </row>
        <row r="165">
          <cell r="A165" t="str">
            <v>Sello de silicona o sellador autonivelante</v>
          </cell>
        </row>
        <row r="166">
          <cell r="A166" t="str">
            <v>Semillas para empradizar</v>
          </cell>
        </row>
        <row r="167">
          <cell r="A167" t="str">
            <v xml:space="preserve">Señal (grupo 2). Tablero en lámina galvanizado de 1,2m*0,4m, calibre 16, reflectivo tipo 1. </v>
          </cell>
        </row>
        <row r="168">
          <cell r="A168" t="str">
            <v>Señal (grupo 1). Tablero en lámina galvanizada de 75cm*75cm, calibre 16, reflectivo tipo 1.</v>
          </cell>
        </row>
        <row r="169">
          <cell r="A169" t="str">
            <v xml:space="preserve">Señal (grupo 5). Tablero en lámina galvanizado de 0,90m*1,13m, calibre 16, reflectivo tipo 1. </v>
          </cell>
        </row>
        <row r="170">
          <cell r="A170" t="str">
            <v>Señal (grupo 4). Tablero en lámina galvanizado de 60cm*75cm, calibre 16, reflectivo tipo 1. (delineador de curva horizontal)</v>
          </cell>
        </row>
        <row r="171">
          <cell r="A171" t="str">
            <v xml:space="preserve">Señal (grupo 3 ferrocarril) (SP-54). Tablero en lámina galvanizado de 2,4m*0,3m, calibre 16, reflectivo tipo 1. </v>
          </cell>
        </row>
        <row r="172">
          <cell r="A172" t="str">
            <v>Señal temporal</v>
          </cell>
        </row>
        <row r="173">
          <cell r="A173" t="str">
            <v>Soldadura 6013 de 1/8</v>
          </cell>
        </row>
        <row r="174">
          <cell r="A174" t="str">
            <v>Soldadura en PVC 1/8 de galón (anclajes)</v>
          </cell>
        </row>
        <row r="175">
          <cell r="A175" t="str">
            <v>Soldadura 7018</v>
          </cell>
        </row>
        <row r="176">
          <cell r="A176" t="str">
            <v>Soldadura L-70</v>
          </cell>
        </row>
        <row r="177">
          <cell r="A177" t="str">
            <v>Superplastificante sikament</v>
          </cell>
        </row>
        <row r="178">
          <cell r="A178" t="str">
            <v>Tablestaca en madera aserrada (0,25*0,03*3)</v>
          </cell>
        </row>
        <row r="179">
          <cell r="A179" t="str">
            <v>Tablestaca en madera aserrada (0,3*0,03*3)</v>
          </cell>
        </row>
        <row r="180">
          <cell r="A180" t="str">
            <v>Tablestaca metálica (riel de 70 lb/yarda)</v>
          </cell>
        </row>
        <row r="181">
          <cell r="A181" t="str">
            <v>Tacha reflectiva</v>
          </cell>
        </row>
        <row r="182">
          <cell r="A182" t="str">
            <v>Tapón en PVC RD21 de 1" (para anclaje)</v>
          </cell>
        </row>
        <row r="183">
          <cell r="A183" t="str">
            <v xml:space="preserve">Tierra abonada </v>
          </cell>
        </row>
        <row r="184">
          <cell r="A184" t="str">
            <v>Tornillos para defensa metálica</v>
          </cell>
        </row>
        <row r="185">
          <cell r="A185" t="str">
            <v>Torón de tensionmiento 1/2" o 5/8"</v>
          </cell>
        </row>
        <row r="186">
          <cell r="A186" t="str">
            <v>Tramo recto para defensas métalicas (3,81m)</v>
          </cell>
        </row>
        <row r="187">
          <cell r="A187" t="str">
            <v>Trompetas de 12 torones (tensionamiento)</v>
          </cell>
        </row>
        <row r="188">
          <cell r="A188" t="str">
            <v>Tubería D=4" tipo pesado, E=2mm (baranda metálica)</v>
          </cell>
        </row>
        <row r="189">
          <cell r="A189" t="str">
            <v>Tubería en H de D=1/4", H=1.40m, A=0.20m (baranda metálica)</v>
          </cell>
        </row>
        <row r="190">
          <cell r="A190" t="str">
            <v>Tuberia Perforada en PVC de 2"</v>
          </cell>
        </row>
        <row r="191">
          <cell r="A191" t="str">
            <v>Tuberia PVC RD21 de 1" (para anclajes)</v>
          </cell>
        </row>
        <row r="192">
          <cell r="A192" t="str">
            <v>Tuberia PVC de 1" (para escamas en concreto)</v>
          </cell>
        </row>
        <row r="193">
          <cell r="A193" t="str">
            <v>Tuberia de 10" para vaciado tremi de 4 mts</v>
          </cell>
        </row>
        <row r="194">
          <cell r="A194" t="str">
            <v>Tubo concreto reforzado 900mm (Tipo 1)</v>
          </cell>
        </row>
        <row r="195">
          <cell r="A195" t="str">
            <v>Tubo concreto reforzado 900mm (Tipo 2)</v>
          </cell>
        </row>
        <row r="196">
          <cell r="A196" t="str">
            <v>Tubo concreto simple 450 mm</v>
          </cell>
        </row>
        <row r="197">
          <cell r="A197" t="str">
            <v>Tubo concreto simple 500 mm</v>
          </cell>
        </row>
        <row r="198">
          <cell r="A198" t="str">
            <v>Tubo concreto simple 600 mm</v>
          </cell>
        </row>
        <row r="199">
          <cell r="A199" t="str">
            <v>Tubo corrugado de acero galvanizado</v>
          </cell>
        </row>
        <row r="200">
          <cell r="A200" t="str">
            <v>Tubo para cerramiento, calibre 16 de 2,7m (cerramientos en malla)</v>
          </cell>
        </row>
        <row r="201">
          <cell r="A201" t="str">
            <v>Unión en PVC RD21 de 1" (para anclajes)</v>
          </cell>
        </row>
        <row r="202">
          <cell r="A202" t="str">
            <v>Unión en PVC D=2"</v>
          </cell>
        </row>
        <row r="203">
          <cell r="A203" t="str">
            <v>Tubo corrugado con Recubrimiento, Tipo B</v>
          </cell>
        </row>
        <row r="204">
          <cell r="A204" t="str">
            <v>COLCHOGAVIONES</v>
          </cell>
        </row>
        <row r="205">
          <cell r="A205" t="str">
            <v>LÁMINA DE IMPERMEABILIZACIÓN</v>
          </cell>
        </row>
        <row r="206">
          <cell r="A206" t="str">
            <v>Delineador de Corona</v>
          </cell>
        </row>
        <row r="207">
          <cell r="A207" t="str">
            <v>Alambre Galvanizado No. 9</v>
          </cell>
        </row>
        <row r="208">
          <cell r="A208" t="str">
            <v>Preservativo para Madera</v>
          </cell>
        </row>
        <row r="209">
          <cell r="A209" t="str">
            <v>Malla Galvanizada Calibre 12.5</v>
          </cell>
        </row>
        <row r="210">
          <cell r="A210" t="str">
            <v>Insecticida</v>
          </cell>
        </row>
        <row r="211">
          <cell r="A211" t="str">
            <v>FIBRA O MULCH HIDRÁULICO</v>
          </cell>
        </row>
        <row r="212">
          <cell r="A212" t="str">
            <v>Fijador o Aglomerante Estabilizador</v>
          </cell>
        </row>
        <row r="213">
          <cell r="A213" t="str">
            <v>Grava 1"</v>
          </cell>
        </row>
        <row r="214">
          <cell r="A214" t="str">
            <v>Hidroretenedor</v>
          </cell>
        </row>
        <row r="215">
          <cell r="A215" t="str">
            <v xml:space="preserve"> </v>
          </cell>
        </row>
        <row r="216">
          <cell r="A216" t="str">
            <v>sikdur 31</v>
          </cell>
        </row>
        <row r="217">
          <cell r="A217" t="str">
            <v>sikadur 42 anclajes</v>
          </cell>
        </row>
        <row r="218">
          <cell r="A218" t="str">
            <v>tuberi novafort alcantarillado 36"</v>
          </cell>
        </row>
        <row r="219">
          <cell r="A219" t="str">
            <v>Sikadur-32 Primerpuente de aderencia</v>
          </cell>
        </row>
        <row r="220">
          <cell r="A220" t="str">
            <v>CLORURO DE CALCIO SÓLIDO EN HOJUELAS</v>
          </cell>
        </row>
        <row r="221">
          <cell r="A221" t="str">
            <v>CLORURO DE CALCIO SÓLIDO EN ESFERAS</v>
          </cell>
        </row>
        <row r="222">
          <cell r="A222" t="str">
            <v>CLORURO DE CALCIO LÍQUIDO</v>
          </cell>
        </row>
        <row r="223">
          <cell r="A223" t="str">
            <v>DERECHOS DE EXPLOTACION DE MATERIAL PETREO</v>
          </cell>
        </row>
        <row r="224">
          <cell r="A224" t="str">
            <v>GRATA DE LIMPIEZA</v>
          </cell>
        </row>
        <row r="226">
          <cell r="A226" t="str">
            <v>ESCOLTA Y TRANSPORTE (una tarifa por cada m3 escoltado y transportado)</v>
          </cell>
        </row>
        <row r="228">
          <cell r="A228" t="str">
            <v>DESPERDICIOS</v>
          </cell>
        </row>
        <row r="229">
          <cell r="A229" t="str">
            <v>RIEGO DE LIGA</v>
          </cell>
        </row>
        <row r="230">
          <cell r="A230" t="str">
            <v xml:space="preserve">EMULSION CRL-1h </v>
          </cell>
        </row>
        <row r="231">
          <cell r="A231" t="str">
            <v>MEZCLA DENSA EN CALIENTE TIPO MDC-1</v>
          </cell>
        </row>
        <row r="232">
          <cell r="A232" t="str">
            <v>MEZCLA DENSA EN CALIENTE TIPO MDC-2</v>
          </cell>
        </row>
        <row r="233">
          <cell r="A233" t="str">
            <v>MEZCLA DENSA EN CALIENTE TIPO MDC-3</v>
          </cell>
        </row>
        <row r="234">
          <cell r="A234" t="str">
            <v>MORTERO 1:3</v>
          </cell>
        </row>
        <row r="235">
          <cell r="A235" t="str">
            <v>MORTERO 1:4</v>
          </cell>
        </row>
        <row r="236">
          <cell r="A236" t="str">
            <v>CONCRETO CLASE C MEZCLADO EN OBRA</v>
          </cell>
        </row>
        <row r="237">
          <cell r="A237" t="str">
            <v>CONCRETO CLASE D MEZCLADO EN OBRA</v>
          </cell>
        </row>
        <row r="238">
          <cell r="A238" t="str">
            <v>CONCRETO CLASE E MEZCLADO EN OBRA</v>
          </cell>
        </row>
        <row r="239">
          <cell r="A239" t="str">
            <v>CONCRETO CLASE F MEZCLADO EN OBRA</v>
          </cell>
        </row>
        <row r="240">
          <cell r="A240" t="str">
            <v>CONCRETO CLASE G MEZCLADO EN OBRA</v>
          </cell>
        </row>
        <row r="241">
          <cell r="A241" t="str">
            <v>acero figurado y amarrado</v>
          </cell>
        </row>
        <row r="242">
          <cell r="A242" t="str">
            <v>ACCESORIOS (PVC)</v>
          </cell>
        </row>
        <row r="243">
          <cell r="A243" t="str">
            <v>ESPIGOS, TUBOS ENTRELAZAMIENTO, TORNILLOS</v>
          </cell>
        </row>
        <row r="244">
          <cell r="A244" t="str">
            <v>EMPAQUE JUNTAS VERTICALES (Cinta Poliuretano)</v>
          </cell>
        </row>
        <row r="245">
          <cell r="A245" t="str">
            <v>NEOPRENO PARA JUNTAS HORIZONTALES</v>
          </cell>
        </row>
        <row r="246">
          <cell r="A246" t="str">
            <v>PUNTALES PARA ESCAMA (Lado Opuesto Relleno)</v>
          </cell>
        </row>
        <row r="247">
          <cell r="A247" t="str">
            <v>INSUMOS PARA LIMPIEZA</v>
          </cell>
        </row>
        <row r="248">
          <cell r="A248" t="str">
            <v>COMBUSTIBLE Y OTROS</v>
          </cell>
        </row>
        <row r="249">
          <cell r="A249" t="str">
            <v>FORMALETA BANDA SONORA</v>
          </cell>
        </row>
        <row r="250">
          <cell r="A250" t="str">
            <v>TORNILLOS (1X5/16), REMACHES, ETC</v>
          </cell>
        </row>
        <row r="251">
          <cell r="A251" t="str">
            <v>ACCESORIOS</v>
          </cell>
        </row>
        <row r="252">
          <cell r="A252" t="str">
            <v>JUNTA ELASTOMERICA M60</v>
          </cell>
        </row>
        <row r="253">
          <cell r="A253" t="str">
            <v>DISCO DE DIAMANTE</v>
          </cell>
        </row>
        <row r="254">
          <cell r="A254" t="str">
            <v>BROCAS TUGSTENO</v>
          </cell>
        </row>
        <row r="255">
          <cell r="A255" t="str">
            <v>PERNO D=18MM, L=200MM, TUERCA Y ARANDELA EN ACERO DE ALTA RESISTENCIA</v>
          </cell>
        </row>
        <row r="256">
          <cell r="A256" t="str">
            <v>MORTERO ALTA RESISTENCIA (INCLUYE FIBRA DE NYLON)</v>
          </cell>
        </row>
        <row r="257">
          <cell r="A257" t="str">
            <v>EPOXICO RE-500 HIL TI</v>
          </cell>
        </row>
        <row r="259">
          <cell r="A259" t="e">
            <v>#VALUE!</v>
          </cell>
        </row>
      </sheetData>
      <sheetData sheetId="4">
        <row r="21">
          <cell r="A21" t="str">
            <v>CADENERO</v>
          </cell>
        </row>
        <row r="22">
          <cell r="A22" t="str">
            <v>INSPECTOR DE FABRICACIÓN Y MONTAJE</v>
          </cell>
        </row>
        <row r="23">
          <cell r="A23" t="str">
            <v>OBRERO</v>
          </cell>
        </row>
        <row r="24">
          <cell r="A24" t="str">
            <v>OFICIAL</v>
          </cell>
        </row>
        <row r="25">
          <cell r="A25" t="str">
            <v>OFICIAL EXPERTO EN DESMONTAJE</v>
          </cell>
        </row>
        <row r="26">
          <cell r="A26" t="str">
            <v>PALETEROS</v>
          </cell>
        </row>
        <row r="27">
          <cell r="A27" t="str">
            <v>RASTRILLEROS</v>
          </cell>
        </row>
        <row r="28">
          <cell r="A28" t="str">
            <v>SOLDADOR</v>
          </cell>
        </row>
        <row r="29">
          <cell r="A29" t="str">
            <v>TOPOGRAFO</v>
          </cell>
        </row>
        <row r="30">
          <cell r="A30" t="str">
            <v>PINTOR</v>
          </cell>
        </row>
        <row r="32">
          <cell r="A32" t="str">
            <v>2 OFICIALES</v>
          </cell>
        </row>
        <row r="33">
          <cell r="A33" t="str">
            <v>3 OFICIALES</v>
          </cell>
        </row>
        <row r="35">
          <cell r="A35" t="str">
            <v>2 PALETEROS</v>
          </cell>
        </row>
        <row r="37">
          <cell r="A37" t="str">
            <v>1 OBREROS</v>
          </cell>
        </row>
        <row r="38">
          <cell r="A38" t="str">
            <v>2 OBREROS</v>
          </cell>
        </row>
        <row r="39">
          <cell r="A39" t="str">
            <v>3 OBREROS</v>
          </cell>
        </row>
        <row r="40">
          <cell r="A40" t="str">
            <v>4 OBREROS</v>
          </cell>
        </row>
        <row r="41">
          <cell r="A41" t="str">
            <v>5 OBREROS</v>
          </cell>
        </row>
        <row r="42">
          <cell r="A42" t="str">
            <v>6 OBREROS</v>
          </cell>
        </row>
        <row r="43">
          <cell r="A43" t="str">
            <v>7 OBREROS</v>
          </cell>
        </row>
        <row r="44">
          <cell r="A44" t="str">
            <v>8 OBREROS</v>
          </cell>
        </row>
        <row r="45">
          <cell r="A45" t="str">
            <v>9 OBREROS</v>
          </cell>
        </row>
        <row r="46">
          <cell r="A46" t="str">
            <v>10 OBREROS</v>
          </cell>
        </row>
        <row r="47">
          <cell r="A47" t="str">
            <v>11 OBREROS</v>
          </cell>
        </row>
        <row r="48">
          <cell r="A48" t="str">
            <v>12 OBREROS</v>
          </cell>
        </row>
        <row r="49">
          <cell r="A49" t="str">
            <v>13 OBREROS</v>
          </cell>
        </row>
        <row r="50">
          <cell r="A50" t="str">
            <v>14 OBREROS</v>
          </cell>
        </row>
        <row r="51">
          <cell r="A51" t="str">
            <v>15 OBREROS</v>
          </cell>
        </row>
        <row r="52">
          <cell r="A52" t="str">
            <v>16 OBREROS</v>
          </cell>
        </row>
        <row r="53">
          <cell r="A53" t="str">
            <v>17 OBREROS</v>
          </cell>
        </row>
        <row r="54">
          <cell r="A54" t="str">
            <v>18 OBREROS</v>
          </cell>
        </row>
        <row r="55">
          <cell r="A55" t="str">
            <v>19 OBREROS</v>
          </cell>
        </row>
        <row r="56">
          <cell r="A56" t="str">
            <v>20 OBREROS</v>
          </cell>
        </row>
        <row r="57">
          <cell r="A57" t="str">
            <v>21 OBREROS</v>
          </cell>
        </row>
        <row r="58">
          <cell r="A58" t="str">
            <v>22 OBREROS</v>
          </cell>
        </row>
        <row r="59">
          <cell r="A59" t="str">
            <v>23 OBREROS</v>
          </cell>
        </row>
        <row r="60">
          <cell r="A60" t="str">
            <v>24 OBREROS</v>
          </cell>
        </row>
        <row r="61">
          <cell r="A61" t="str">
            <v>25 OBREROS</v>
          </cell>
        </row>
        <row r="62">
          <cell r="A62" t="str">
            <v>26 OBREROS</v>
          </cell>
        </row>
        <row r="63">
          <cell r="A63" t="str">
            <v>27 OBREROS</v>
          </cell>
        </row>
        <row r="64">
          <cell r="A64" t="str">
            <v>28 OBREROS</v>
          </cell>
        </row>
        <row r="65">
          <cell r="A65" t="str">
            <v>29 OBREROS</v>
          </cell>
        </row>
        <row r="66">
          <cell r="A66" t="str">
            <v>30 OBREROS</v>
          </cell>
        </row>
        <row r="67">
          <cell r="A67" t="str">
            <v>31 OBREROS</v>
          </cell>
        </row>
        <row r="68">
          <cell r="A68" t="str">
            <v>32 OBREROS</v>
          </cell>
        </row>
        <row r="69">
          <cell r="A69" t="str">
            <v>33 OBREROS</v>
          </cell>
        </row>
        <row r="70">
          <cell r="A70" t="str">
            <v>COMISION DE TOPOGRAFIA</v>
          </cell>
        </row>
        <row r="72">
          <cell r="A72" t="e">
            <v>#VALUE!</v>
          </cell>
        </row>
        <row r="73">
          <cell r="A73" t="str">
            <v>CUADRILLA 1 OFICIAL 5 OBREROS</v>
          </cell>
        </row>
        <row r="74">
          <cell r="A74" t="str">
            <v>CUADRILLA DE DESMONTAJE (10)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 val="PU (2)"/>
      <sheetName val="TARIF2002"/>
      <sheetName val="COSTOS CAMPAMENT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General"/>
      <sheetName val="Itemes Renovación"/>
      <sheetName val="GENERALIDADES "/>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PU_PART1"/>
      <sheetName val="A__P__U_1"/>
      <sheetName val="Analisis_de_Precios_Unitarios_1"/>
      <sheetName val="APU_PART"/>
      <sheetName val="A__P__U_"/>
      <sheetName val="Analisis_de_Precios_Unitarios_A"/>
      <sheetName val="Analisis%20de%20Precios%20Unita"/>
      <sheetName val="A_ P_ U_"/>
      <sheetName val="ESTADO RED"/>
      <sheetName val="CARRETERAS"/>
      <sheetName val="GENERALIDADES "/>
      <sheetName val="INDICE"/>
      <sheetName val="TOTCAPIT"/>
      <sheetName val="JORNABAS"/>
      <sheetName val="MATERIALES"/>
      <sheetName val="TOTCUADEQ"/>
      <sheetName val="TOTCUADMO"/>
    </sheetNames>
    <sheetDataSet>
      <sheetData sheetId="0"/>
      <sheetData sheetId="1"/>
      <sheetData sheetId="2"/>
      <sheetData sheetId="3"/>
      <sheetData sheetId="4"/>
      <sheetData sheetId="5" refreshError="1"/>
      <sheetData sheetId="6" refreshError="1"/>
      <sheetData sheetId="7" refreshError="1"/>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EQUIPOS"/>
      <sheetName val="MATERIALES"/>
      <sheetName val="TRANSPORTE"/>
      <sheetName val="MINFRA-MN-IN-10-FR-1"/>
      <sheetName val="MEM CALC 6504_2021-2024"/>
      <sheetName val="PPTO OBRA 6504 (2021-2024)"/>
      <sheetName val="CRONOGRAMA 2021"/>
      <sheetName val="MEM CALC 6504-2021"/>
      <sheetName val="PPTO OBRA 6504 (2021)"/>
      <sheetName val="Ppto Intv  2021"/>
      <sheetName val="PRES. EST Y DISEÑOS "/>
      <sheetName val="INTERVENTORIA"/>
      <sheetName val="INDICE"/>
      <sheetName val="201.1"/>
      <sheetName val="201.2"/>
      <sheetName val="201.7"/>
      <sheetName val="201.8"/>
      <sheetName val="201.9"/>
      <sheetName val="201.10"/>
      <sheetName val="201.13"/>
      <sheetName val="201.15"/>
      <sheetName val="201.16"/>
      <sheetName val="210.1.1"/>
      <sheetName val="210.2.4"/>
      <sheetName val="211.1"/>
      <sheetName val="220.1"/>
      <sheetName val="221.1"/>
      <sheetName val="231.1"/>
      <sheetName val="310.1"/>
      <sheetName val="311.1"/>
      <sheetName val="320.1"/>
      <sheetName val="320.2"/>
      <sheetName val="320.4"/>
      <sheetName val="330.1"/>
      <sheetName val="330.2"/>
      <sheetName val="330.4"/>
      <sheetName val="340.1"/>
      <sheetName val="420.1"/>
      <sheetName val="420.2 "/>
      <sheetName val="420.3"/>
      <sheetName val="421.1"/>
      <sheetName val="450.2"/>
      <sheetName val="460.1"/>
      <sheetName val="460.2"/>
      <sheetName val="465.1"/>
      <sheetName val="600.1.1"/>
      <sheetName val="600.2.3"/>
      <sheetName val="600.2.4"/>
      <sheetName val="610.1"/>
      <sheetName val="610.2"/>
      <sheetName val="610.3"/>
      <sheetName val="621.1.1"/>
      <sheetName val="621.1.2"/>
      <sheetName val="630.1"/>
      <sheetName val="630.2"/>
      <sheetName val="630.3"/>
      <sheetName val="630.4"/>
      <sheetName val="630.5"/>
      <sheetName val="630.6"/>
      <sheetName val="630.7"/>
      <sheetName val="640.1"/>
      <sheetName val="661.1"/>
      <sheetName val="670.1"/>
      <sheetName val="670.5"/>
      <sheetName val="671.1"/>
      <sheetName val="671.3"/>
      <sheetName val="672.1"/>
      <sheetName val="672.2"/>
      <sheetName val="673.1.1"/>
      <sheetName val="673.2"/>
      <sheetName val="674.1"/>
      <sheetName val="674.2"/>
      <sheetName val="681.1"/>
      <sheetName val="681.2"/>
      <sheetName val="681.3"/>
      <sheetName val="700.1"/>
      <sheetName val="700.3"/>
      <sheetName val="701.1"/>
      <sheetName val="710.1"/>
      <sheetName val="710.2"/>
      <sheetName val="730.1"/>
      <sheetName val="730.2"/>
      <sheetName val="741.1"/>
      <sheetName val="800.1"/>
      <sheetName val="810.1"/>
      <sheetName val="810.2"/>
      <sheetName val="900.2"/>
      <sheetName val="9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sheetData sheetId="12" refreshError="1"/>
      <sheetData sheetId="13">
        <row r="2">
          <cell r="A2" t="str">
            <v>ITEM
(1)</v>
          </cell>
          <cell r="B2" t="str">
            <v>DESCRIPCION ACTIVIDAD
(2)</v>
          </cell>
          <cell r="C2" t="str">
            <v>UNIDAD
(3)</v>
          </cell>
          <cell r="D2" t="str">
            <v>COSTO TOTAL (Moneda $ Pesos)
(4)</v>
          </cell>
        </row>
        <row r="3">
          <cell r="A3" t="str">
            <v>200.1</v>
          </cell>
          <cell r="B3" t="str">
            <v>DESMONTE Y LIMPIEZA EN BOSQUE</v>
          </cell>
          <cell r="C3" t="str">
            <v>Ha</v>
          </cell>
          <cell r="D3">
            <v>3186087.5502166478</v>
          </cell>
        </row>
        <row r="4">
          <cell r="A4" t="str">
            <v>200.2</v>
          </cell>
          <cell r="B4" t="str">
            <v>DESMONTE Y LIMPIEZA EN ZONAS NO BOSCOSAS</v>
          </cell>
          <cell r="C4" t="str">
            <v>Ha</v>
          </cell>
          <cell r="D4">
            <v>197351.35657268556</v>
          </cell>
        </row>
        <row r="5">
          <cell r="A5" t="str">
            <v>201.1</v>
          </cell>
          <cell r="B5" t="str">
            <v>DEMOLICIÓN DE EDIFICACIONES</v>
          </cell>
          <cell r="C5" t="str">
            <v>gl</v>
          </cell>
          <cell r="D5">
            <v>166086</v>
          </cell>
        </row>
        <row r="6">
          <cell r="A6" t="str">
            <v>201.2</v>
          </cell>
          <cell r="B6" t="str">
            <v>DEMOLICIÓN DE ESTRUCTURAS</v>
          </cell>
          <cell r="C6" t="str">
            <v>gl</v>
          </cell>
          <cell r="D6">
            <v>144561</v>
          </cell>
        </row>
        <row r="7">
          <cell r="A7" t="str">
            <v>201.3</v>
          </cell>
          <cell r="B7" t="str">
            <v>DEMOLICIÓN DE PAVIMENTOS RÍGIDOS, PISOS, ANDENES Y BORDILLOS DE CONCRETO</v>
          </cell>
          <cell r="C7" t="str">
            <v>gl</v>
          </cell>
          <cell r="D7">
            <v>41680.948862370009</v>
          </cell>
        </row>
        <row r="8">
          <cell r="A8" t="str">
            <v>201.4</v>
          </cell>
          <cell r="B8" t="str">
            <v>DEMOLICIÓN DE OBSTÁCULOS</v>
          </cell>
          <cell r="C8" t="str">
            <v>gl</v>
          </cell>
          <cell r="D8">
            <v>66187.104140049545</v>
          </cell>
        </row>
        <row r="9">
          <cell r="A9" t="str">
            <v>201.5</v>
          </cell>
          <cell r="B9" t="str">
            <v>DEMOLICIÓN DE EDIFICACIONES</v>
          </cell>
          <cell r="C9" t="str">
            <v>Unidad</v>
          </cell>
          <cell r="D9">
            <v>166086.28648907936</v>
          </cell>
        </row>
        <row r="10">
          <cell r="A10" t="str">
            <v>201.6</v>
          </cell>
          <cell r="B10" t="str">
            <v>DEMOLICIÓN DE ESTRUCTURAS</v>
          </cell>
          <cell r="C10" t="str">
            <v>Unidad</v>
          </cell>
          <cell r="D10">
            <v>144560.66197692711</v>
          </cell>
        </row>
        <row r="11">
          <cell r="A11" t="str">
            <v>201.7</v>
          </cell>
          <cell r="B11" t="str">
            <v>DEMOLICIÓN DE ESTRUCTURAS</v>
          </cell>
          <cell r="C11" t="str">
            <v>m3</v>
          </cell>
          <cell r="D11">
            <v>141815</v>
          </cell>
        </row>
        <row r="12">
          <cell r="A12" t="str">
            <v>201.8</v>
          </cell>
          <cell r="B12" t="str">
            <v>DEMOLICIÓN DE PAVIMENTOS RÍGIDOS</v>
          </cell>
          <cell r="C12" t="str">
            <v>m2</v>
          </cell>
          <cell r="D12">
            <v>17524</v>
          </cell>
        </row>
        <row r="13">
          <cell r="A13" t="str">
            <v>201.9</v>
          </cell>
          <cell r="B13" t="str">
            <v>DEMOLICIÓN DE PISOS Y ANDENES DE CONCRETO</v>
          </cell>
          <cell r="C13" t="str">
            <v>m2</v>
          </cell>
          <cell r="D13">
            <v>17188</v>
          </cell>
        </row>
        <row r="14">
          <cell r="A14" t="str">
            <v>201.10</v>
          </cell>
          <cell r="B14" t="str">
            <v>DEMOLICIÓN DE BORDILLOS DE CONCRETO</v>
          </cell>
          <cell r="C14" t="str">
            <v>m</v>
          </cell>
          <cell r="D14">
            <v>7289</v>
          </cell>
        </row>
        <row r="15">
          <cell r="A15" t="str">
            <v>201.11</v>
          </cell>
          <cell r="B15" t="str">
            <v>DESMONTAJE Y TRASLADO DE ESTRUCTURAS METÁLICAS</v>
          </cell>
          <cell r="C15" t="str">
            <v>Kg</v>
          </cell>
          <cell r="D15">
            <v>1563.9686932862287</v>
          </cell>
        </row>
        <row r="16">
          <cell r="A16" t="str">
            <v>201.12</v>
          </cell>
          <cell r="B16" t="str">
            <v>REMOCIÓN DE ESPECIES VEGETALES</v>
          </cell>
          <cell r="C16" t="str">
            <v>Unidad</v>
          </cell>
          <cell r="D16">
            <v>90428.833776581625</v>
          </cell>
        </row>
        <row r="17">
          <cell r="A17" t="str">
            <v>201.13</v>
          </cell>
          <cell r="B17" t="str">
            <v>REMOCIÓN DE OBSTÁCULOS (SE DEBERÁ HACER UN ÍTEM DE PAGO PARA CADA TIPO DE OBSTÁCULO)</v>
          </cell>
          <cell r="C17" t="str">
            <v>Unidad</v>
          </cell>
          <cell r="D17">
            <v>120900</v>
          </cell>
        </row>
        <row r="18">
          <cell r="A18" t="str">
            <v>201.14</v>
          </cell>
          <cell r="B18" t="str">
            <v>REMOCIÓN DE DUCTOS DE SERVICIOS EXISTENTES</v>
          </cell>
          <cell r="C18" t="str">
            <v>m</v>
          </cell>
          <cell r="D18">
            <v>44397.133210328859</v>
          </cell>
        </row>
        <row r="19">
          <cell r="A19" t="str">
            <v>201.15</v>
          </cell>
          <cell r="B19" t="str">
            <v>REMOCIÓN DE ALCANTARILLAS</v>
          </cell>
          <cell r="C19" t="str">
            <v>m</v>
          </cell>
          <cell r="D19">
            <v>55022</v>
          </cell>
        </row>
        <row r="20">
          <cell r="A20" t="str">
            <v>201.16</v>
          </cell>
          <cell r="B20" t="str">
            <v>REMOCIÓN DE CERCAS DE ALAMBRE</v>
          </cell>
          <cell r="C20" t="str">
            <v>m</v>
          </cell>
          <cell r="D20">
            <v>1947</v>
          </cell>
        </row>
        <row r="21">
          <cell r="A21" t="str">
            <v>201.17</v>
          </cell>
          <cell r="B21" t="str">
            <v>TRASLADO DE POSTES</v>
          </cell>
          <cell r="C21" t="str">
            <v>Unidad</v>
          </cell>
          <cell r="D21">
            <v>96963.849157669276</v>
          </cell>
        </row>
        <row r="22">
          <cell r="A22" t="str">
            <v>201.18</v>
          </cell>
          <cell r="B22" t="str">
            <v>TRASLADO DE TORRES</v>
          </cell>
          <cell r="C22" t="str">
            <v>Unidad</v>
          </cell>
          <cell r="D22">
            <v>96963.849157669276</v>
          </cell>
        </row>
        <row r="23">
          <cell r="A23" t="str">
            <v>201.19</v>
          </cell>
          <cell r="B23" t="str">
            <v>REMOCIÓN DE RIELES</v>
          </cell>
          <cell r="C23" t="str">
            <v>m</v>
          </cell>
          <cell r="D23">
            <v>4250.6550909574344</v>
          </cell>
        </row>
        <row r="24">
          <cell r="A24" t="str">
            <v>201.20</v>
          </cell>
          <cell r="B24" t="str">
            <v>REMOCIÓN DE DEFENSAS METÁLICAS</v>
          </cell>
          <cell r="C24" t="str">
            <v>m</v>
          </cell>
          <cell r="D24">
            <v>817.13115803566609</v>
          </cell>
        </row>
        <row r="25">
          <cell r="A25" t="str">
            <v>201.21</v>
          </cell>
          <cell r="B25" t="str">
            <v>REMOCIÓN DE BARRERAS DE SEGURIDAD</v>
          </cell>
          <cell r="C25" t="str">
            <v>m</v>
          </cell>
          <cell r="D25">
            <v>5120.6003366854065</v>
          </cell>
        </row>
        <row r="26">
          <cell r="A26" t="str">
            <v>203.1</v>
          </cell>
          <cell r="B26" t="str">
            <v>TRANSPLANTE DE ARBOLES TIPO I TRASLADO CORTO</v>
          </cell>
          <cell r="C26" t="str">
            <v>Unidad</v>
          </cell>
          <cell r="D26">
            <v>1082680.2194400267</v>
          </cell>
        </row>
        <row r="27">
          <cell r="A27" t="str">
            <v>203.2</v>
          </cell>
          <cell r="B27" t="str">
            <v>TRANSPLANTE DE ARBOLES TIPO I TRASLADO LARGO</v>
          </cell>
          <cell r="C27" t="str">
            <v>Unidad</v>
          </cell>
          <cell r="D27">
            <v>1286255.6493000332</v>
          </cell>
        </row>
        <row r="28">
          <cell r="A28" t="str">
            <v>203.3</v>
          </cell>
          <cell r="B28" t="str">
            <v>TRANSPLANTE DE ARBOLES TIPO I TRASLADO ESPECIAL</v>
          </cell>
          <cell r="C28" t="str">
            <v>Unidad</v>
          </cell>
          <cell r="D28">
            <v>1431666.6706286091</v>
          </cell>
        </row>
        <row r="29">
          <cell r="A29" t="str">
            <v>203.4</v>
          </cell>
          <cell r="B29" t="str">
            <v>TRANSPLANTE DE ARBOLES TIPO II TRASLADO CORTO</v>
          </cell>
          <cell r="C29" t="str">
            <v>Unidad</v>
          </cell>
          <cell r="D29">
            <v>606064.48029911518</v>
          </cell>
        </row>
        <row r="30">
          <cell r="A30" t="str">
            <v>203.5</v>
          </cell>
          <cell r="B30" t="str">
            <v>TRANSPLANTE DE ARBOLES TIPO II. TRASLADO LARGO</v>
          </cell>
          <cell r="C30" t="str">
            <v>Unidad</v>
          </cell>
          <cell r="D30">
            <v>701345.4770156343</v>
          </cell>
        </row>
        <row r="31">
          <cell r="A31" t="str">
            <v>203.6</v>
          </cell>
          <cell r="B31" t="str">
            <v>TRANSPLANTE DE ARBOLES TIPO II TRASLADO ESPECIAL</v>
          </cell>
          <cell r="C31" t="str">
            <v>Unidad</v>
          </cell>
          <cell r="D31">
            <v>761978.83856251021</v>
          </cell>
        </row>
        <row r="32">
          <cell r="A32" t="str">
            <v>203.7</v>
          </cell>
          <cell r="B32" t="str">
            <v>TRANSPLANTE DE ARBOLES TIPO III TRASLADO CORTO</v>
          </cell>
          <cell r="C32" t="str">
            <v>Unidad</v>
          </cell>
          <cell r="D32">
            <v>278050.08467708959</v>
          </cell>
        </row>
        <row r="33">
          <cell r="A33" t="str">
            <v>203.8</v>
          </cell>
          <cell r="B33" t="str">
            <v>TRANSPLANTE DE ARBOLES TIPO III TRASLADO LARGO</v>
          </cell>
          <cell r="C33" t="str">
            <v>Unidad</v>
          </cell>
          <cell r="D33">
            <v>414134.03276172577</v>
          </cell>
        </row>
        <row r="34">
          <cell r="A34" t="str">
            <v>203.9</v>
          </cell>
          <cell r="B34" t="str">
            <v>TRANSPLANTE  DE ARBOLES TIPO III TRASLADO ESPECIAL</v>
          </cell>
          <cell r="C34" t="str">
            <v>Unidad</v>
          </cell>
          <cell r="D34">
            <v>439451.06827917416</v>
          </cell>
        </row>
        <row r="35">
          <cell r="A35" t="str">
            <v>203.10</v>
          </cell>
          <cell r="B35" t="str">
            <v>TRANSPLANTE DE ARBOLES TIPO IV TRASLADO CORTO</v>
          </cell>
          <cell r="C35" t="str">
            <v>Unidad</v>
          </cell>
          <cell r="D35">
            <v>217132.18850781719</v>
          </cell>
        </row>
        <row r="36">
          <cell r="A36" t="str">
            <v>203.11</v>
          </cell>
          <cell r="B36" t="str">
            <v>TRANSPLANTE DE ARBOLES TIPO IV TRASLADO LARGO</v>
          </cell>
          <cell r="C36" t="str">
            <v>Unidad</v>
          </cell>
          <cell r="D36">
            <v>310564.34200852783</v>
          </cell>
        </row>
        <row r="37">
          <cell r="A37" t="str">
            <v>203.12</v>
          </cell>
          <cell r="B37" t="str">
            <v>TRANSPLANTE DE ARBOLES TIPO IV TRASLADO ESPECIAL</v>
          </cell>
          <cell r="C37" t="str">
            <v>Unidad</v>
          </cell>
          <cell r="D37">
            <v>323716.04877083865</v>
          </cell>
        </row>
        <row r="38">
          <cell r="A38" t="str">
            <v>210.1.1</v>
          </cell>
          <cell r="B38" t="str">
            <v>EXCAVACIÓN SIN CLASIFICAR DE LA EXPLANACIÓN Y CANALES</v>
          </cell>
          <cell r="C38" t="str">
            <v>m3</v>
          </cell>
          <cell r="D38">
            <v>10500</v>
          </cell>
        </row>
        <row r="39">
          <cell r="A39" t="str">
            <v>210.1.2</v>
          </cell>
          <cell r="B39" t="str">
            <v>EXCAVACIÓN SIN CLASIFICAR DE PRÉSTAMOS</v>
          </cell>
          <cell r="C39" t="str">
            <v>m3</v>
          </cell>
          <cell r="D39">
            <v>2884.5667432492596</v>
          </cell>
        </row>
        <row r="40">
          <cell r="A40" t="str">
            <v>210.2.1</v>
          </cell>
          <cell r="B40" t="str">
            <v>EXCAVACIÓN EN ROCA DE LA EXPLANACIÓN Y CANALES</v>
          </cell>
          <cell r="C40" t="str">
            <v>m3</v>
          </cell>
          <cell r="D40">
            <v>28002.048537072707</v>
          </cell>
        </row>
        <row r="41">
          <cell r="A41" t="str">
            <v>210.2.2</v>
          </cell>
          <cell r="B41" t="str">
            <v>EXCAVACIÓN EN MATERIAL COMÚN DE LA EXPLANACIÓN Y CANALES</v>
          </cell>
          <cell r="C41" t="str">
            <v>m3</v>
          </cell>
          <cell r="D41">
            <v>10500.395743249261</v>
          </cell>
        </row>
        <row r="42">
          <cell r="A42" t="str">
            <v>210.2.3</v>
          </cell>
          <cell r="B42" t="str">
            <v>EXCAVACIÓN EN ROCA DE PRÉSTAMOS</v>
          </cell>
          <cell r="C42" t="str">
            <v>m3</v>
          </cell>
          <cell r="D42">
            <v>20386.219537072706</v>
          </cell>
        </row>
        <row r="43">
          <cell r="A43" t="str">
            <v>210.2.4</v>
          </cell>
          <cell r="B43" t="str">
            <v>EXCAVACIÓN EN MATERIAL COMÚN DE PRÉSTAMOS</v>
          </cell>
          <cell r="C43" t="str">
            <v>m3</v>
          </cell>
          <cell r="D43">
            <v>2885</v>
          </cell>
        </row>
        <row r="44">
          <cell r="A44" t="str">
            <v>211.1</v>
          </cell>
          <cell r="B44" t="str">
            <v>REMOCIÓN DE DERRUMBES</v>
          </cell>
          <cell r="C44" t="str">
            <v>m3</v>
          </cell>
          <cell r="D44">
            <v>10046</v>
          </cell>
        </row>
        <row r="45">
          <cell r="A45" t="str">
            <v>220.1</v>
          </cell>
          <cell r="B45" t="str">
            <v>TERRAPLENES</v>
          </cell>
          <cell r="C45" t="str">
            <v>m3</v>
          </cell>
          <cell r="D45">
            <v>13456</v>
          </cell>
        </row>
        <row r="46">
          <cell r="A46" t="str">
            <v>221.1</v>
          </cell>
          <cell r="B46" t="str">
            <v>PEDRAPLÉN COMPACTO</v>
          </cell>
          <cell r="C46" t="str">
            <v>m3</v>
          </cell>
          <cell r="D46">
            <v>9018</v>
          </cell>
        </row>
        <row r="47">
          <cell r="A47" t="str">
            <v>221.2</v>
          </cell>
          <cell r="B47" t="str">
            <v>PEDRAPLÉN SUELTO</v>
          </cell>
          <cell r="C47" t="str">
            <v>m3</v>
          </cell>
          <cell r="D47">
            <v>6093.2040634493433</v>
          </cell>
        </row>
        <row r="48">
          <cell r="A48" t="str">
            <v>223.1</v>
          </cell>
          <cell r="B48" t="str">
            <v xml:space="preserve">GEOTEXTIL DE REFUERZO TIPO NT-2500 PARA TERRAPLENES REFORZADOS POR  GEOSINTETICOS </v>
          </cell>
          <cell r="C48" t="str">
            <v>m2</v>
          </cell>
          <cell r="D48">
            <v>8326.1249617424382</v>
          </cell>
        </row>
        <row r="49">
          <cell r="A49" t="str">
            <v>223.2</v>
          </cell>
          <cell r="B49" t="str">
            <v xml:space="preserve">GEOMALLA DE REFUERZO TIPOS ASPHALT </v>
          </cell>
          <cell r="C49" t="str">
            <v>m2</v>
          </cell>
          <cell r="D49">
            <v>15665.404961742439</v>
          </cell>
        </row>
        <row r="50">
          <cell r="A50" t="str">
            <v>223.3.1</v>
          </cell>
          <cell r="B50" t="str">
            <v>RELLENO SELECCIONADO PARA TERRAPLENES REFORZADOS CON GEOSINTETICOS</v>
          </cell>
          <cell r="C50" t="str">
            <v>m3</v>
          </cell>
          <cell r="D50">
            <v>59032</v>
          </cell>
        </row>
        <row r="51">
          <cell r="A51" t="str">
            <v>223.3.2</v>
          </cell>
          <cell r="B51" t="str">
            <v>RELLENO TIPO SUB BASE GRANULAR PARA TERRAPLENES REFORZADOS CON GEOSINTETICOS</v>
          </cell>
          <cell r="C51" t="str">
            <v>m3</v>
          </cell>
          <cell r="D51">
            <v>57941.390712258763</v>
          </cell>
        </row>
        <row r="52">
          <cell r="A52" t="str">
            <v>223.3.3</v>
          </cell>
          <cell r="B52" t="str">
            <v>RELLENO TIPO BASE GRANULAR PARA TERRAPLENES REFORZADOS CON GEOSINTETICOS</v>
          </cell>
          <cell r="C52" t="str">
            <v>m3</v>
          </cell>
          <cell r="D52">
            <v>75829.390712258755</v>
          </cell>
        </row>
        <row r="53">
          <cell r="A53" t="str">
            <v>230.1</v>
          </cell>
          <cell r="B53" t="str">
            <v>MEJORAMIENTO DE LA SUBRASANTE CON ADICION DE MATERIALES</v>
          </cell>
          <cell r="C53" t="str">
            <v>m2</v>
          </cell>
          <cell r="D53">
            <v>2861.7275352582219</v>
          </cell>
        </row>
        <row r="54">
          <cell r="A54" t="str">
            <v>231.1</v>
          </cell>
          <cell r="B54" t="str">
            <v>GEOTEXTIL PARA SEPARACIÓN DE SUELOS DE SUBRASANTE Y CAPAS GRANULARES</v>
          </cell>
          <cell r="C54" t="str">
            <v>m2</v>
          </cell>
          <cell r="D54">
            <v>7706</v>
          </cell>
        </row>
        <row r="55">
          <cell r="A55" t="str">
            <v>232.1</v>
          </cell>
          <cell r="B55" t="str">
            <v xml:space="preserve">GEOTEXTIL PARA ESTABILIZACIÓN DE LA SUBRASANTE </v>
          </cell>
          <cell r="C55" t="str">
            <v>m2</v>
          </cell>
          <cell r="D55">
            <v>7529.1729617424371</v>
          </cell>
        </row>
        <row r="56">
          <cell r="A56" t="str">
            <v>233.1</v>
          </cell>
          <cell r="B56" t="str">
            <v>GEOMALLA PARA ESTABILIZACIÒN DE SUELOS DE SUBRASANTE</v>
          </cell>
          <cell r="C56" t="str">
            <v>m2</v>
          </cell>
          <cell r="D56">
            <v>10721.764961742436</v>
          </cell>
        </row>
        <row r="57">
          <cell r="A57" t="str">
            <v>233.10</v>
          </cell>
          <cell r="B57" t="str">
            <v>GEOMALLA PARA REFUERZO DE CAPAS GRANULARES</v>
          </cell>
          <cell r="C57" t="str">
            <v>m2</v>
          </cell>
          <cell r="D57">
            <v>15321.034961742438</v>
          </cell>
        </row>
        <row r="58">
          <cell r="A58" t="str">
            <v>234.1</v>
          </cell>
          <cell r="B58" t="str">
            <v>CONFORMACIÓN DE TALUDES EXISTENTES</v>
          </cell>
          <cell r="C58" t="str">
            <v>m2</v>
          </cell>
          <cell r="D58">
            <v>1269.6703271309123</v>
          </cell>
        </row>
        <row r="59">
          <cell r="A59" t="str">
            <v>235.1</v>
          </cell>
          <cell r="B59" t="str">
            <v>SUBRASANTE ESTABILIZADA CON CEMENTO (INCLUYE EL SUMINISTRO DE CEMENTO)</v>
          </cell>
          <cell r="C59" t="str">
            <v>m3</v>
          </cell>
          <cell r="D59">
            <v>61495.544487189843</v>
          </cell>
        </row>
        <row r="60">
          <cell r="A60" t="str">
            <v>235.10</v>
          </cell>
          <cell r="B60" t="str">
            <v>SUBRASANTE ESTABILIZADA CON CEMENTO (NO INCLUYE EL SUMINISTRO DE CEMENTO)</v>
          </cell>
          <cell r="C60" t="str">
            <v>m3</v>
          </cell>
          <cell r="D60">
            <v>15111.54448718984</v>
          </cell>
        </row>
        <row r="61">
          <cell r="A61" t="str">
            <v>235.11</v>
          </cell>
          <cell r="B61" t="str">
            <v>CEMENTO PARA ESTABILIZACION DE SUBRASANTE</v>
          </cell>
          <cell r="C61" t="str">
            <v>kg</v>
          </cell>
          <cell r="D61">
            <v>579.79999999999995</v>
          </cell>
        </row>
        <row r="62">
          <cell r="A62" t="str">
            <v>236.1</v>
          </cell>
          <cell r="B62" t="str">
            <v>SUBRASANTE ESTABILIZADA CON CAL (INCLUYE SUMINISTRO DE CAL)</v>
          </cell>
          <cell r="C62" t="str">
            <v>m3</v>
          </cell>
          <cell r="D62">
            <v>113911.54448718984</v>
          </cell>
        </row>
        <row r="63">
          <cell r="A63" t="str">
            <v>236.10</v>
          </cell>
          <cell r="B63" t="str">
            <v>SUBRASANTE ESTABILIZADA CON CAL (NO INCLUYE SUMINISTRO DE CAL)</v>
          </cell>
          <cell r="C63" t="str">
            <v>m3</v>
          </cell>
          <cell r="D63">
            <v>15111.54448718984</v>
          </cell>
        </row>
        <row r="64">
          <cell r="A64" t="str">
            <v>236.11</v>
          </cell>
          <cell r="B64" t="str">
            <v>CAL HIDRATADA PARA ESTABILIZACION DE SUBRASANTE</v>
          </cell>
          <cell r="C64" t="str">
            <v>kg</v>
          </cell>
          <cell r="D64">
            <v>1235</v>
          </cell>
        </row>
        <row r="65">
          <cell r="A65" t="str">
            <v>310.1</v>
          </cell>
          <cell r="B65" t="str">
            <v>CONFORMACIÓN DE LA CALZADA EXISTENTE</v>
          </cell>
          <cell r="C65" t="str">
            <v>m2</v>
          </cell>
          <cell r="D65">
            <v>997</v>
          </cell>
        </row>
        <row r="66">
          <cell r="A66" t="str">
            <v>311.1</v>
          </cell>
          <cell r="B66" t="str">
            <v>AFIRMADO</v>
          </cell>
          <cell r="C66" t="str">
            <v>m3</v>
          </cell>
          <cell r="D66">
            <v>198982</v>
          </cell>
        </row>
        <row r="67">
          <cell r="A67" t="str">
            <v>312.1</v>
          </cell>
          <cell r="B67" t="str">
            <v>TRATAMIENTO PALIATIVO DE POLVO APLICADO EN FORMA SÓLIDA EN HOJUELAS</v>
          </cell>
          <cell r="C67" t="str">
            <v>Kg</v>
          </cell>
          <cell r="D67">
            <v>6208.8</v>
          </cell>
        </row>
        <row r="68">
          <cell r="A68" t="str">
            <v>312.2</v>
          </cell>
          <cell r="B68" t="str">
            <v>TRATAMIENTO PALIATIVO DE POLVO APLICADO EN FORMA SÓLIDA EN ESFERAS</v>
          </cell>
          <cell r="C68" t="str">
            <v>Kg</v>
          </cell>
          <cell r="D68">
            <v>6028.1</v>
          </cell>
        </row>
        <row r="69">
          <cell r="A69" t="str">
            <v>312.3</v>
          </cell>
          <cell r="B69" t="str">
            <v>TRATAMIENTO PALIATIVO DE POLVO APLICADO EN FORMA LÍQUIDA</v>
          </cell>
          <cell r="C69" t="str">
            <v>Lt</v>
          </cell>
          <cell r="D69">
            <v>2245.5160000000001</v>
          </cell>
        </row>
        <row r="70">
          <cell r="A70" t="str">
            <v>312.4</v>
          </cell>
          <cell r="B70" t="str">
            <v>MATERIAL GRANULAR DE ADICIÓN</v>
          </cell>
          <cell r="C70" t="str">
            <v>m3</v>
          </cell>
          <cell r="D70">
            <v>48391.061004840099</v>
          </cell>
        </row>
        <row r="71">
          <cell r="A71" t="str">
            <v>320.1</v>
          </cell>
          <cell r="B71" t="str">
            <v>SUBBASE GRANULAR CLASE A</v>
          </cell>
          <cell r="C71" t="str">
            <v>m3</v>
          </cell>
          <cell r="D71">
            <v>213200</v>
          </cell>
        </row>
        <row r="72">
          <cell r="A72" t="str">
            <v>320.2</v>
          </cell>
          <cell r="B72" t="str">
            <v>SUBBASE GRANULAR CLASE B</v>
          </cell>
          <cell r="C72" t="str">
            <v>m3</v>
          </cell>
          <cell r="D72">
            <v>56592</v>
          </cell>
        </row>
        <row r="73">
          <cell r="A73" t="str">
            <v>320.3</v>
          </cell>
          <cell r="B73" t="str">
            <v>SUBBASE GRANULAR CLASE C</v>
          </cell>
          <cell r="C73" t="str">
            <v>m3</v>
          </cell>
          <cell r="D73">
            <v>56592.306004840102</v>
          </cell>
        </row>
        <row r="74">
          <cell r="A74" t="str">
            <v>320.4</v>
          </cell>
          <cell r="B74" t="str">
            <v>SUB-BASE GRANULAR  PARA BACHEO CLASE A</v>
          </cell>
          <cell r="C74" t="str">
            <v>m3</v>
          </cell>
          <cell r="D74">
            <v>72541</v>
          </cell>
        </row>
        <row r="75">
          <cell r="A75" t="str">
            <v>320.5</v>
          </cell>
          <cell r="B75" t="str">
            <v>SUB-BASE GRANULAR  PARA BACHEO CLASE B</v>
          </cell>
          <cell r="C75" t="str">
            <v>m3</v>
          </cell>
          <cell r="D75">
            <v>72541.390531897952</v>
          </cell>
        </row>
        <row r="76">
          <cell r="A76" t="str">
            <v>320.6</v>
          </cell>
          <cell r="B76" t="str">
            <v>SUB-BASE GRANULAR  PARA BACHEO CLASE C</v>
          </cell>
          <cell r="C76" t="str">
            <v>m3</v>
          </cell>
          <cell r="D76">
            <v>72541.390531897952</v>
          </cell>
        </row>
        <row r="77">
          <cell r="A77" t="str">
            <v>330.1</v>
          </cell>
          <cell r="B77" t="str">
            <v>BASE GRANULAR CLASE A</v>
          </cell>
          <cell r="C77" t="str">
            <v>m3</v>
          </cell>
          <cell r="D77">
            <v>231803</v>
          </cell>
        </row>
        <row r="78">
          <cell r="A78" t="str">
            <v>330.2</v>
          </cell>
          <cell r="B78" t="str">
            <v>BASE GRANULAR CLASE B</v>
          </cell>
          <cell r="C78" t="str">
            <v>m3</v>
          </cell>
          <cell r="D78">
            <v>75196</v>
          </cell>
        </row>
        <row r="79">
          <cell r="A79" t="str">
            <v>330.3</v>
          </cell>
          <cell r="B79" t="str">
            <v>BASE GRANULAR CLASE C</v>
          </cell>
          <cell r="C79" t="str">
            <v>m3</v>
          </cell>
          <cell r="D79">
            <v>75195.826004840099</v>
          </cell>
        </row>
        <row r="80">
          <cell r="A80" t="str">
            <v>330.4</v>
          </cell>
          <cell r="B80" t="str">
            <v>BASE GRANULAR PARA BACHEO CLASE A</v>
          </cell>
          <cell r="C80" t="str">
            <v>m3</v>
          </cell>
          <cell r="D80">
            <v>91145</v>
          </cell>
        </row>
        <row r="81">
          <cell r="A81" t="str">
            <v>330.5</v>
          </cell>
          <cell r="B81" t="str">
            <v>BASE GRANULAR PARA BACHEO CLASE B</v>
          </cell>
          <cell r="C81" t="str">
            <v>m3</v>
          </cell>
          <cell r="D81">
            <v>91144.910531897956</v>
          </cell>
        </row>
        <row r="82">
          <cell r="A82" t="str">
            <v>330.6</v>
          </cell>
          <cell r="B82" t="str">
            <v>BASE GRANULAR PARA BACHEO CLASE C</v>
          </cell>
          <cell r="C82" t="str">
            <v>m3</v>
          </cell>
          <cell r="D82">
            <v>91144.910531897956</v>
          </cell>
        </row>
        <row r="83">
          <cell r="A83" t="str">
            <v>340.1</v>
          </cell>
          <cell r="B83" t="str">
            <v>BASE ESTABILIZADA CON EMULSIÓN ASFÁLTICA TIPO BEE-38</v>
          </cell>
          <cell r="C83" t="str">
            <v>m3</v>
          </cell>
          <cell r="D83">
            <v>75848</v>
          </cell>
        </row>
        <row r="84">
          <cell r="A84" t="str">
            <v>340.2</v>
          </cell>
          <cell r="B84" t="str">
            <v xml:space="preserve"> BASE ESTABILIZADA CON EMULSIÓN ASFÁLTICA TIPO BEE-25</v>
          </cell>
          <cell r="C84" t="str">
            <v>m3</v>
          </cell>
          <cell r="D84">
            <v>75847.565673926831</v>
          </cell>
        </row>
        <row r="85">
          <cell r="A85" t="str">
            <v>340.3</v>
          </cell>
          <cell r="B85" t="str">
            <v>BASE ESTABILIZADA CON EMULSIÓN ASFÁLTICA TIPO BEE-5</v>
          </cell>
          <cell r="C85" t="str">
            <v>m3</v>
          </cell>
          <cell r="D85">
            <v>75847.565673926831</v>
          </cell>
        </row>
        <row r="86">
          <cell r="A86" t="str">
            <v>350.1</v>
          </cell>
          <cell r="B86" t="str">
            <v>SUELO-CEMENTO CLASE SC-D GRADACION TIPO A (INCLUYE SUMINISTRO DEL CEMENTO)</v>
          </cell>
          <cell r="C86" t="str">
            <v>m3</v>
          </cell>
          <cell r="D86">
            <v>124984.64156039566</v>
          </cell>
        </row>
        <row r="87">
          <cell r="A87" t="str">
            <v>350.2</v>
          </cell>
          <cell r="B87" t="str">
            <v>SUELO-CEMENTO CLASE SC-D GRADACION TIPO B (INCLUYE SUMINISTRO DEL CEMENTO)</v>
          </cell>
          <cell r="C87" t="str">
            <v>m3</v>
          </cell>
          <cell r="D87">
            <v>124984.64156039566</v>
          </cell>
        </row>
        <row r="88">
          <cell r="A88" t="str">
            <v>350.3</v>
          </cell>
          <cell r="B88" t="str">
            <v>SUELO-CEMENTO CLASE SC-R GRADACION TIPO A (INCLUYE SUMINISTRO DEL CEMENTO)</v>
          </cell>
          <cell r="C88" t="str">
            <v>m3</v>
          </cell>
          <cell r="D88">
            <v>124984.64156039566</v>
          </cell>
        </row>
        <row r="89">
          <cell r="A89" t="str">
            <v>350.4</v>
          </cell>
          <cell r="B89" t="str">
            <v>SUELO-CEMENTO CLASE SC-R GRADACION TIPO B (INCLUYE SUMINISTRO DEL CEMENTO)</v>
          </cell>
          <cell r="C89" t="str">
            <v>m3</v>
          </cell>
          <cell r="D89">
            <v>124984.64156039566</v>
          </cell>
        </row>
        <row r="90">
          <cell r="A90" t="str">
            <v>350.10</v>
          </cell>
          <cell r="B90" t="str">
            <v>SUELO-CEMENTO CLASE SC-D GRADACION TIPO A (NO INCLUYE SUMINISTRO DEL CEMENTO)</v>
          </cell>
          <cell r="C90" t="str">
            <v>m3</v>
          </cell>
          <cell r="D90">
            <v>72802.641560395656</v>
          </cell>
        </row>
        <row r="91">
          <cell r="A91" t="str">
            <v>350.11</v>
          </cell>
          <cell r="B91" t="str">
            <v>SUELO-CEMENTO CLASE SC-D GRADACION TIPO B (NO INCLUYE SUMINISTRO DEL CEMENTO)</v>
          </cell>
          <cell r="C91" t="str">
            <v>m3</v>
          </cell>
          <cell r="D91">
            <v>72802.641560395656</v>
          </cell>
        </row>
        <row r="92">
          <cell r="A92" t="str">
            <v>350.12</v>
          </cell>
          <cell r="B92" t="str">
            <v>SUELO-CEMENTO CLASE SC-R GRADACION TIPO A (NO INCLUYE SUMINISTRO DEL CEMENTO)</v>
          </cell>
          <cell r="C92" t="str">
            <v>m3</v>
          </cell>
          <cell r="D92">
            <v>72802.641560395656</v>
          </cell>
        </row>
        <row r="93">
          <cell r="A93" t="str">
            <v>350.13</v>
          </cell>
          <cell r="B93" t="str">
            <v>SUELO-CEMENTO CLASE SC-R GRADACION TIPO B (NO INCLUYE SUMINISTRO DEL CEMENTO)</v>
          </cell>
          <cell r="C93" t="str">
            <v>m3</v>
          </cell>
          <cell r="D93">
            <v>72802.641560395656</v>
          </cell>
        </row>
        <row r="94">
          <cell r="A94" t="str">
            <v>350.14</v>
          </cell>
          <cell r="B94" t="str">
            <v xml:space="preserve">CEMENTO HIDRAULICO PARA SUELO-CEMENTO </v>
          </cell>
          <cell r="C94" t="str">
            <v>Kg</v>
          </cell>
          <cell r="D94">
            <v>579.79999999999995</v>
          </cell>
        </row>
        <row r="95">
          <cell r="A95" t="str">
            <v>351.1</v>
          </cell>
          <cell r="B95" t="str">
            <v>BASE TRATADA CON CEMENTO RESISTENCIA R-3.5 (INCLUYE SUMINISTRO DE CEMENTO)</v>
          </cell>
          <cell r="C95" t="str">
            <v>m3</v>
          </cell>
          <cell r="D95">
            <v>124984.64156039566</v>
          </cell>
        </row>
        <row r="96">
          <cell r="A96" t="str">
            <v>351.2</v>
          </cell>
          <cell r="B96" t="str">
            <v>BASE TRATADA CON CEMENTO RESISTENCIA R-5.2 (INCLUYE SUMINISTRO DE CEMENTO)</v>
          </cell>
          <cell r="C96" t="str">
            <v>m3</v>
          </cell>
          <cell r="D96">
            <v>124984.64156039566</v>
          </cell>
        </row>
        <row r="97">
          <cell r="A97" t="str">
            <v>351.10</v>
          </cell>
          <cell r="B97" t="str">
            <v>BASE TRATADA CON CEMENTO RESISTENCIA R-3.5 (NO INCLUYE SUMINISTRO DE CEMENTO)</v>
          </cell>
          <cell r="C97" t="str">
            <v>m3</v>
          </cell>
          <cell r="D97">
            <v>72802.641560395656</v>
          </cell>
        </row>
        <row r="98">
          <cell r="A98" t="str">
            <v>351.11</v>
          </cell>
          <cell r="B98" t="str">
            <v>BASE TRATADA CON CEMENTO RESISTENCIA R-5.2 (NO INCLUYE SUMINISTRO DE CEMENTO)</v>
          </cell>
          <cell r="C98" t="str">
            <v>m3</v>
          </cell>
          <cell r="D98">
            <v>72802.641560395656</v>
          </cell>
        </row>
        <row r="99">
          <cell r="A99" t="str">
            <v>351.12</v>
          </cell>
          <cell r="B99" t="str">
            <v>CEMENTO HIDRAULICO PARA BASE TRATADA CON CEMENTO</v>
          </cell>
          <cell r="C99" t="str">
            <v>Kg</v>
          </cell>
          <cell r="D99">
            <v>579.79999999999995</v>
          </cell>
        </row>
        <row r="100">
          <cell r="A100" t="str">
            <v>410.1</v>
          </cell>
          <cell r="B100" t="str">
            <v>CEMENTO ASFÁLTICO DE PENETRACIÓN 40-50</v>
          </cell>
          <cell r="C100" t="str">
            <v>Kg</v>
          </cell>
          <cell r="D100">
            <v>2548</v>
          </cell>
        </row>
        <row r="101">
          <cell r="A101" t="str">
            <v>410.2</v>
          </cell>
          <cell r="B101" t="str">
            <v>CEMENTO ASFÁLTICO DE PENETRACIÓN 60-70.</v>
          </cell>
          <cell r="C101" t="str">
            <v>Kg</v>
          </cell>
          <cell r="D101">
            <v>2429.6999999999998</v>
          </cell>
        </row>
        <row r="102">
          <cell r="A102" t="str">
            <v>410.3</v>
          </cell>
          <cell r="B102" t="str">
            <v>CEMENTO ASFÁLTICO DE PENETRACIÓN 80-100</v>
          </cell>
          <cell r="C102" t="str">
            <v>kg</v>
          </cell>
          <cell r="D102">
            <v>2048.8000000000002</v>
          </cell>
        </row>
        <row r="103">
          <cell r="A103" t="str">
            <v>411.1</v>
          </cell>
          <cell r="B103" t="str">
            <v>SUMINISTRO DE EMULSIÓN ASFÁLTICA DE ROTURA MEDIA CRM.</v>
          </cell>
          <cell r="C103" t="str">
            <v>Lt</v>
          </cell>
          <cell r="D103">
            <v>2714.4</v>
          </cell>
        </row>
        <row r="104">
          <cell r="A104" t="str">
            <v>411.2</v>
          </cell>
          <cell r="B104" t="str">
            <v>EMULSIÓN ASFÁLTICA DE ROTURA LENTA CRL-1 ARD</v>
          </cell>
          <cell r="C104" t="str">
            <v>Lt</v>
          </cell>
          <cell r="D104">
            <v>5804.5</v>
          </cell>
        </row>
        <row r="105">
          <cell r="A105" t="str">
            <v>411.3</v>
          </cell>
          <cell r="B105" t="str">
            <v>EMULSIÓN ASFÁLTICA DE ROTURA LENTA CRL-1 ARB</v>
          </cell>
          <cell r="C105" t="str">
            <v>Lt</v>
          </cell>
          <cell r="D105">
            <v>3480.1</v>
          </cell>
        </row>
        <row r="106">
          <cell r="A106" t="str">
            <v>411.4</v>
          </cell>
          <cell r="B106" t="str">
            <v>SUMINISTRO DE EMULSIÓN ASFÁLTICA DE ROTURA LENTA CRL-1h</v>
          </cell>
          <cell r="C106" t="str">
            <v>Lt</v>
          </cell>
          <cell r="D106">
            <v>1539.2</v>
          </cell>
        </row>
        <row r="107">
          <cell r="A107" t="str">
            <v>413.1</v>
          </cell>
          <cell r="B107" t="str">
            <v xml:space="preserve">CEMENTO ASFALTICO CON GRANO DE CAUCHO RECICLADO TIPO I </v>
          </cell>
          <cell r="C107" t="str">
            <v>Kg</v>
          </cell>
          <cell r="D107">
            <v>2350.4</v>
          </cell>
        </row>
        <row r="108">
          <cell r="A108" t="str">
            <v>413.2</v>
          </cell>
          <cell r="B108" t="str">
            <v>CEMENTO ASFALTICO CON GRANO DE CAUCHO RECICLADO TIPO II</v>
          </cell>
          <cell r="C108" t="str">
            <v>Kg</v>
          </cell>
          <cell r="D108">
            <v>2419.3000000000002</v>
          </cell>
        </row>
        <row r="109">
          <cell r="A109" t="str">
            <v>413.3</v>
          </cell>
          <cell r="B109" t="str">
            <v>CEMENTO ASFALTICO CON GRANO DE CAUCHO RECICLADO TIPO  III</v>
          </cell>
          <cell r="C109" t="str">
            <v>Kg</v>
          </cell>
          <cell r="D109">
            <v>2492.1</v>
          </cell>
        </row>
        <row r="110">
          <cell r="A110" t="str">
            <v>414.1</v>
          </cell>
          <cell r="B110" t="str">
            <v>CEMENTO ASFÁLTICO MODIFICADO CON POLÍMEROS TIPO I</v>
          </cell>
          <cell r="C110" t="str">
            <v>Kg</v>
          </cell>
          <cell r="D110">
            <v>4061.2000000000003</v>
          </cell>
        </row>
        <row r="111">
          <cell r="A111" t="str">
            <v>414.2</v>
          </cell>
          <cell r="B111" t="str">
            <v>CEMENTO ASFÁLTICO MODIFICADO CON POLÍMEROS TIPO II A</v>
          </cell>
          <cell r="C111" t="str">
            <v>Kg</v>
          </cell>
          <cell r="D111">
            <v>2749.5</v>
          </cell>
        </row>
        <row r="112">
          <cell r="A112" t="str">
            <v>414.3</v>
          </cell>
          <cell r="B112" t="str">
            <v>CEMENTO ASFÁLTICO MODIFICADO CON POLÍMEROS TIPO II B</v>
          </cell>
          <cell r="C112" t="str">
            <v>Kg</v>
          </cell>
          <cell r="D112">
            <v>2749.5</v>
          </cell>
        </row>
        <row r="113">
          <cell r="A113" t="str">
            <v>414.4</v>
          </cell>
          <cell r="B113" t="str">
            <v>CEMENTO ASFÁLTICO MODIFICADO CON POLÍMEROS TIPO III</v>
          </cell>
          <cell r="C113" t="str">
            <v>Kg</v>
          </cell>
          <cell r="D113">
            <v>4236.7</v>
          </cell>
        </row>
        <row r="114">
          <cell r="A114" t="str">
            <v>414.5</v>
          </cell>
          <cell r="B114" t="str">
            <v>CEMENTO ASFÁLTICO MODIFICADO CON POLÍMEROS TIPO IV</v>
          </cell>
          <cell r="C114" t="str">
            <v>Kg</v>
          </cell>
          <cell r="D114">
            <v>4439.5</v>
          </cell>
        </row>
        <row r="115">
          <cell r="A115" t="str">
            <v>414.6</v>
          </cell>
          <cell r="B115" t="str">
            <v>CEMENTO ASFÁLTICO MODIFICADO CON POLÍMEROS TIPO V.</v>
          </cell>
          <cell r="C115" t="str">
            <v>Kg</v>
          </cell>
          <cell r="D115">
            <v>3261.7</v>
          </cell>
        </row>
        <row r="116">
          <cell r="A116" t="str">
            <v>415.1</v>
          </cell>
          <cell r="B116" t="str">
            <v>EMULSIÓN ASFÁLTICA DE ROTURA MEDIA, MODIFICADA CON POLÍMEROS, CRM-m</v>
          </cell>
          <cell r="C116" t="str">
            <v>Lt</v>
          </cell>
          <cell r="D116">
            <v>3160.3</v>
          </cell>
        </row>
        <row r="117">
          <cell r="A117" t="str">
            <v>420.1</v>
          </cell>
          <cell r="B117" t="str">
            <v>RIEGO DE IMPRIMACIÓN CON EMULSIÓN ASFÁLTICA CRL -0</v>
          </cell>
          <cell r="C117" t="str">
            <v>m2</v>
          </cell>
          <cell r="D117">
            <v>2996</v>
          </cell>
        </row>
        <row r="118">
          <cell r="A118" t="str">
            <v>420.2</v>
          </cell>
          <cell r="B118" t="str">
            <v>RIEGO DE IMPRIMACIÓN CON EMILSÍON ASFÁLTICA CRL-1</v>
          </cell>
          <cell r="C118" t="str">
            <v>m2</v>
          </cell>
          <cell r="D118">
            <v>11225</v>
          </cell>
        </row>
        <row r="119">
          <cell r="A119" t="str">
            <v>420.3</v>
          </cell>
          <cell r="B119" t="str">
            <v>RIEGO DE IMPRIMACIÓN CON ASFALTO LIQUIDO</v>
          </cell>
          <cell r="C119" t="str">
            <v>m2</v>
          </cell>
          <cell r="D119">
            <v>2691</v>
          </cell>
        </row>
        <row r="120">
          <cell r="A120" t="str">
            <v>421.1</v>
          </cell>
          <cell r="B120" t="str">
            <v>RIEGO DE LIGA CON EMULSIÓN ASFÁLTICA CRR-1</v>
          </cell>
          <cell r="C120" t="str">
            <v>m2</v>
          </cell>
          <cell r="D120">
            <v>5228</v>
          </cell>
        </row>
        <row r="121">
          <cell r="A121" t="str">
            <v>421.2</v>
          </cell>
          <cell r="B121" t="str">
            <v>RIEGO DE LIGA CON EMULSIÓN ASFÁLTICA CRR-2</v>
          </cell>
          <cell r="C121" t="str">
            <v>m2</v>
          </cell>
          <cell r="D121">
            <v>1676.2289404356093</v>
          </cell>
        </row>
        <row r="122">
          <cell r="A122" t="str">
            <v>421.3</v>
          </cell>
          <cell r="B122" t="str">
            <v xml:space="preserve"> RIEGO DE LIGA CON EMULSIÓN MODIFICADA CON POLÍMEROS CRR- 1m</v>
          </cell>
          <cell r="C122" t="str">
            <v>m2</v>
          </cell>
          <cell r="D122">
            <v>1429.3589404356094</v>
          </cell>
        </row>
        <row r="123">
          <cell r="A123" t="str">
            <v>421.4</v>
          </cell>
          <cell r="B123" t="str">
            <v xml:space="preserve"> RIEGO DE LIGA CON EMULSIÓN MODIFICADA CON POLÍMEROS CRR- 2m</v>
          </cell>
          <cell r="C123" t="str">
            <v>m2</v>
          </cell>
          <cell r="D123">
            <v>1470.8939404356092</v>
          </cell>
        </row>
        <row r="124">
          <cell r="A124" t="str">
            <v>430.1.1</v>
          </cell>
          <cell r="B124" t="str">
            <v>TRATAMIENTO SUPERFICIAL SIMPLE CON EMULSIÓN CRR-2 GRADACION 19</v>
          </cell>
          <cell r="C124" t="str">
            <v>m2</v>
          </cell>
          <cell r="D124">
            <v>8160.8005930997369</v>
          </cell>
        </row>
        <row r="125">
          <cell r="A125" t="str">
            <v>430.1.2</v>
          </cell>
          <cell r="B125" t="str">
            <v>TRATAMIENTO SUPERFICIAL SIMPLE CON EMULSIÓN CRR-2 GRADACION 13</v>
          </cell>
          <cell r="C125" t="str">
            <v>m2</v>
          </cell>
          <cell r="D125">
            <v>6702.3721930997372</v>
          </cell>
        </row>
        <row r="126">
          <cell r="A126" t="str">
            <v>430.2.1</v>
          </cell>
          <cell r="B126" t="str">
            <v>TRATAMIENTO SUPERFICIAL SIMPLE CON EMULSIÓN CRR-2 m GRADACION 19</v>
          </cell>
          <cell r="C126" t="str">
            <v>m2</v>
          </cell>
          <cell r="D126">
            <v>8160.8005930997369</v>
          </cell>
        </row>
        <row r="127">
          <cell r="A127" t="str">
            <v>430.2.2</v>
          </cell>
          <cell r="B127" t="str">
            <v>TRATAMIENTO SUPERFICIAL SIMPLE CON EMULSIÓN CRR-2m  GRADACION 13</v>
          </cell>
          <cell r="C127" t="str">
            <v>m2</v>
          </cell>
          <cell r="D127">
            <v>6702.3721930997372</v>
          </cell>
        </row>
        <row r="128">
          <cell r="A128" t="str">
            <v>431.1.1</v>
          </cell>
          <cell r="B128" t="str">
            <v>TRATAMIENTO SUPERFICIAL DOBLE CON EMULSIÓN CRR-2. TIPO 1</v>
          </cell>
          <cell r="C128" t="str">
            <v>m2</v>
          </cell>
          <cell r="D128">
            <v>17423.482189963255</v>
          </cell>
        </row>
        <row r="129">
          <cell r="A129" t="str">
            <v>431.1.2</v>
          </cell>
          <cell r="B129" t="str">
            <v>TRATAMIENTO SUPERFICIAL DOBLE CON EMULSIÓN CRR-2. TIPO 2</v>
          </cell>
          <cell r="C129" t="str">
            <v>m2</v>
          </cell>
          <cell r="D129">
            <v>13716.042089963254</v>
          </cell>
        </row>
        <row r="130">
          <cell r="A130" t="str">
            <v>431.2.1</v>
          </cell>
          <cell r="B130" t="str">
            <v>TRATAMIENTO SUPERFICIAL DOBLE CON EMULSIÓN CRR-2 m TIPO 1</v>
          </cell>
          <cell r="C130" t="str">
            <v>m2</v>
          </cell>
          <cell r="D130">
            <v>15488.770189963252</v>
          </cell>
        </row>
        <row r="131">
          <cell r="A131" t="str">
            <v>431.2.2</v>
          </cell>
          <cell r="B131" t="str">
            <v>TRATAMIENTO SUPERFICIAL DOBLE CON EMULSIÓN CRR-2 m TIPO 2</v>
          </cell>
          <cell r="C131" t="str">
            <v>m2</v>
          </cell>
          <cell r="D131">
            <v>12237.630089963255</v>
          </cell>
        </row>
        <row r="132">
          <cell r="A132" t="str">
            <v>432.1</v>
          </cell>
          <cell r="B132" t="str">
            <v>SELLO DE ARENA-ASFALTO CON EMULSIÓN CRR-2</v>
          </cell>
          <cell r="C132" t="str">
            <v>m2</v>
          </cell>
          <cell r="D132">
            <v>5549.1983713873087</v>
          </cell>
        </row>
        <row r="133">
          <cell r="A133" t="str">
            <v>432.2</v>
          </cell>
          <cell r="B133" t="str">
            <v>SELLO DE ARENA-ASFALTO CON EMULSIÓN CRR-2m</v>
          </cell>
          <cell r="C133" t="str">
            <v>m2</v>
          </cell>
          <cell r="D133">
            <v>15416.198371387309</v>
          </cell>
        </row>
        <row r="134">
          <cell r="A134" t="str">
            <v>433.1</v>
          </cell>
          <cell r="B134" t="str">
            <v>LECHADA ASFÁLTICA CON EMULSIÓN CRL-1H, TIPO LA-13</v>
          </cell>
          <cell r="C134" t="str">
            <v>m2</v>
          </cell>
          <cell r="D134">
            <v>3610.2078030389016</v>
          </cell>
        </row>
        <row r="135">
          <cell r="A135" t="str">
            <v>433.2</v>
          </cell>
          <cell r="B135" t="str">
            <v>LECHADA ASFÁLTICA CON EMULSIÓN CRL-1H, TIPO LA-10</v>
          </cell>
          <cell r="C135" t="str">
            <v>m2</v>
          </cell>
          <cell r="D135">
            <v>3298.9605030389012</v>
          </cell>
        </row>
        <row r="136">
          <cell r="A136" t="str">
            <v>433.3</v>
          </cell>
          <cell r="B136" t="str">
            <v>LECHADA ASFÁLTICA CON EMULSIÓN CRL-1H, TIPO LA-5</v>
          </cell>
          <cell r="C136" t="str">
            <v>m2</v>
          </cell>
          <cell r="D136">
            <v>3769.125003038901</v>
          </cell>
        </row>
        <row r="137">
          <cell r="A137" t="str">
            <v>433.4</v>
          </cell>
          <cell r="B137" t="str">
            <v>LECHADA ASFÁLTICA CON EMULSIÓN CRL-1H, TIPO LA-3</v>
          </cell>
          <cell r="C137" t="str">
            <v>m2</v>
          </cell>
          <cell r="D137">
            <v>2430.5579030389013</v>
          </cell>
        </row>
        <row r="138">
          <cell r="A138" t="str">
            <v>433.5</v>
          </cell>
          <cell r="B138" t="str">
            <v>LECHADA ASFÁLTICA CON EMULSIÓN CRL-1HM ,TIPO LA-13</v>
          </cell>
          <cell r="C138" t="str">
            <v>m2</v>
          </cell>
          <cell r="D138">
            <v>6448.7740530389028</v>
          </cell>
        </row>
        <row r="139">
          <cell r="A139" t="str">
            <v>433.6</v>
          </cell>
          <cell r="B139" t="str">
            <v>LECHADA ASFÁLTICA CON EMULSIÓN CRL-1HM ,TIPO LA-10</v>
          </cell>
          <cell r="C139" t="str">
            <v>m2</v>
          </cell>
          <cell r="D139">
            <v>6037.0851780389021</v>
          </cell>
        </row>
        <row r="140">
          <cell r="A140" t="str">
            <v>433.7</v>
          </cell>
          <cell r="B140" t="str">
            <v>LECHADA ASFÁLTICA CON EMULSIÓN CRL-1HM ,TIPO LA-5</v>
          </cell>
          <cell r="C140" t="str">
            <v>m2</v>
          </cell>
          <cell r="D140">
            <v>7088.0640030389031</v>
          </cell>
        </row>
        <row r="141">
          <cell r="A141" t="str">
            <v>433.8</v>
          </cell>
          <cell r="B141" t="str">
            <v>LECHADA ASFÁLTICA CON EMULSIÓN CRL-1HM ,TIPO LA-3</v>
          </cell>
          <cell r="C141" t="str">
            <v>m2</v>
          </cell>
          <cell r="D141">
            <v>4504.8947780389017</v>
          </cell>
        </row>
        <row r="142">
          <cell r="A142" t="str">
            <v>440.1</v>
          </cell>
          <cell r="B142" t="str">
            <v>MEZCLA DENSA EN FRÍO TIPO MDF-38</v>
          </cell>
          <cell r="C142" t="str">
            <v>m3</v>
          </cell>
          <cell r="D142">
            <v>224027.34356669596</v>
          </cell>
        </row>
        <row r="143">
          <cell r="A143" t="str">
            <v>440.2</v>
          </cell>
          <cell r="B143" t="str">
            <v>MEZCLA DENSA EN FRÍO TIPO MDF-25</v>
          </cell>
          <cell r="C143" t="str">
            <v>m3</v>
          </cell>
          <cell r="D143">
            <v>224027.34356669598</v>
          </cell>
        </row>
        <row r="144">
          <cell r="A144" t="str">
            <v>440.3</v>
          </cell>
          <cell r="B144" t="str">
            <v>MEZCLA DENSA EN FRÍO TIPO MDF-19</v>
          </cell>
          <cell r="C144" t="str">
            <v>m3</v>
          </cell>
          <cell r="D144">
            <v>224027.34356669598</v>
          </cell>
        </row>
        <row r="145">
          <cell r="A145" t="str">
            <v>440.4</v>
          </cell>
          <cell r="B145" t="str">
            <v>MEZCLA DENSA EN FRÍO PARA BACHEO</v>
          </cell>
          <cell r="C145" t="str">
            <v>m3</v>
          </cell>
          <cell r="D145">
            <v>246032.00202527025</v>
          </cell>
        </row>
        <row r="146">
          <cell r="A146" t="str">
            <v>441.1</v>
          </cell>
          <cell r="B146" t="str">
            <v>MEZCLA ABIERTA EN FRÍO TIPO MAF-19</v>
          </cell>
          <cell r="C146" t="str">
            <v>m3</v>
          </cell>
          <cell r="D146">
            <v>224027.34356669598</v>
          </cell>
        </row>
        <row r="147">
          <cell r="A147" t="str">
            <v>441.2</v>
          </cell>
          <cell r="B147" t="str">
            <v>MEZCLA ABIERTA EN FRÍO TIPO MAF-25</v>
          </cell>
          <cell r="C147" t="str">
            <v>m3</v>
          </cell>
          <cell r="D147">
            <v>224027.34356669598</v>
          </cell>
        </row>
        <row r="148">
          <cell r="A148" t="str">
            <v>441.3</v>
          </cell>
          <cell r="B148" t="str">
            <v>MEZCLA ABIERTA EN FRÍO TIPO MAF-38</v>
          </cell>
          <cell r="C148" t="str">
            <v>m3</v>
          </cell>
          <cell r="D148">
            <v>224027.34356669598</v>
          </cell>
        </row>
        <row r="149">
          <cell r="A149" t="str">
            <v>441.4</v>
          </cell>
          <cell r="B149" t="str">
            <v>MEZCLA ABIERTA EN FRÍO  TIPO MAF-38 PARA BACHEO</v>
          </cell>
          <cell r="C149" t="str">
            <v>m3</v>
          </cell>
          <cell r="D149">
            <v>246032.00202527025</v>
          </cell>
        </row>
        <row r="150">
          <cell r="A150" t="str">
            <v>450.1</v>
          </cell>
          <cell r="B150" t="str">
            <v>MEZCLA DENSA EN CALIENTE TIPO MDC-25</v>
          </cell>
          <cell r="C150" t="str">
            <v>m3</v>
          </cell>
          <cell r="D150">
            <v>210740.51183621644</v>
          </cell>
        </row>
        <row r="151">
          <cell r="A151" t="str">
            <v>450.2</v>
          </cell>
          <cell r="B151" t="str">
            <v>MEZCLA DENSA EN CALIENTE TIPO MDC-19</v>
          </cell>
          <cell r="C151" t="str">
            <v>m3</v>
          </cell>
          <cell r="D151">
            <v>529978</v>
          </cell>
        </row>
        <row r="152">
          <cell r="A152" t="str">
            <v>450.3</v>
          </cell>
          <cell r="B152" t="str">
            <v>MEZCLA DENSA EN CALIENTE TIPO MDC-10</v>
          </cell>
          <cell r="C152" t="str">
            <v>m3</v>
          </cell>
          <cell r="D152">
            <v>210740.51183621644</v>
          </cell>
        </row>
        <row r="153">
          <cell r="A153" t="str">
            <v>450.4</v>
          </cell>
          <cell r="B153" t="str">
            <v>MEZCLA SEMIDENSA EN CALIENTE TIPO MSC-25</v>
          </cell>
          <cell r="C153" t="str">
            <v>m3</v>
          </cell>
          <cell r="D153">
            <v>210740.51183621644</v>
          </cell>
        </row>
        <row r="154">
          <cell r="A154" t="str">
            <v>450.5</v>
          </cell>
          <cell r="B154" t="str">
            <v>MEZCLA SEMIDENSA EN CALIENTE TIPO MSC-19</v>
          </cell>
          <cell r="C154" t="str">
            <v>m3</v>
          </cell>
          <cell r="D154">
            <v>210740.51183621644</v>
          </cell>
        </row>
        <row r="155">
          <cell r="A155" t="str">
            <v>450.6</v>
          </cell>
          <cell r="B155" t="str">
            <v>MEZCLA GRUESA EN CALIENTE TIPO MGC-38</v>
          </cell>
          <cell r="C155" t="str">
            <v>m3</v>
          </cell>
          <cell r="D155">
            <v>210740.51183621644</v>
          </cell>
        </row>
        <row r="156">
          <cell r="A156" t="str">
            <v>450.7</v>
          </cell>
          <cell r="B156" t="str">
            <v>MEZCLA GRUESA EN CALIENTE TIPO MGC-25</v>
          </cell>
          <cell r="C156" t="str">
            <v>m3</v>
          </cell>
          <cell r="D156">
            <v>210740.51183621644</v>
          </cell>
        </row>
        <row r="157">
          <cell r="A157" t="str">
            <v>450.8</v>
          </cell>
          <cell r="B157" t="str">
            <v>MEZCLA DE ALTO MÓDULO MAM-25</v>
          </cell>
          <cell r="C157" t="str">
            <v>m3</v>
          </cell>
          <cell r="D157">
            <v>210740.51183621644</v>
          </cell>
        </row>
        <row r="158">
          <cell r="A158" t="str">
            <v>450.10</v>
          </cell>
          <cell r="B158" t="str">
            <v>MEZCLA EN CALIENTE PARA BACHEO MSC-25</v>
          </cell>
          <cell r="C158" t="str">
            <v>m3</v>
          </cell>
          <cell r="D158">
            <v>239307.47768357387</v>
          </cell>
        </row>
        <row r="159">
          <cell r="A159" t="str">
            <v>450.11</v>
          </cell>
          <cell r="B159" t="str">
            <v>MEZCLA EN CALIENTE PARA BACHEO MGC-25</v>
          </cell>
          <cell r="C159" t="str">
            <v>m3</v>
          </cell>
          <cell r="D159">
            <v>239307.47768357387</v>
          </cell>
        </row>
        <row r="160">
          <cell r="A160" t="str">
            <v>450.12</v>
          </cell>
          <cell r="B160" t="str">
            <v>MEZCLA EN CALIENTE PARA BACHEO MGC-38</v>
          </cell>
          <cell r="C160" t="str">
            <v>m3</v>
          </cell>
          <cell r="D160">
            <v>239307.47768357387</v>
          </cell>
        </row>
        <row r="161">
          <cell r="A161" t="str">
            <v>451.1</v>
          </cell>
          <cell r="B161" t="str">
            <v>MEZCLA ABIERTA EN CALIENTE TIPO MAC-75</v>
          </cell>
          <cell r="C161" t="str">
            <v>m3</v>
          </cell>
          <cell r="D161">
            <v>210740.51183621644</v>
          </cell>
        </row>
        <row r="162">
          <cell r="A162" t="str">
            <v>451.2</v>
          </cell>
          <cell r="B162" t="str">
            <v>MEZCLA ABIERTA EN CALIENTE TIPO MAC-63</v>
          </cell>
          <cell r="C162" t="str">
            <v>m3</v>
          </cell>
          <cell r="D162">
            <v>210740.51183621644</v>
          </cell>
        </row>
        <row r="163">
          <cell r="A163" t="str">
            <v>451.3</v>
          </cell>
          <cell r="B163" t="str">
            <v>MEZCLA ABIERTA EN CALIENTE TIPO MAC-50</v>
          </cell>
          <cell r="C163" t="str">
            <v>m3</v>
          </cell>
          <cell r="D163">
            <v>210740.51183621644</v>
          </cell>
        </row>
        <row r="164">
          <cell r="A164" t="str">
            <v>451.4</v>
          </cell>
          <cell r="B164" t="str">
            <v>MEZCLA ABIERTA EN CALIENTE TIPO MAC -50 PARA BACHEO</v>
          </cell>
          <cell r="C164" t="str">
            <v>m3</v>
          </cell>
          <cell r="D164">
            <v>239307.47768357387</v>
          </cell>
        </row>
        <row r="165">
          <cell r="A165" t="str">
            <v>452.1</v>
          </cell>
          <cell r="B165" t="str">
            <v>MEZCLA DISCONTINUA EN CALIENTE TIPO M-13</v>
          </cell>
          <cell r="C165" t="str">
            <v>m3</v>
          </cell>
          <cell r="D165">
            <v>210740.51183621644</v>
          </cell>
        </row>
        <row r="166">
          <cell r="A166" t="str">
            <v>452.2</v>
          </cell>
          <cell r="B166" t="str">
            <v>MEZCLA DISCONTINUA EN CALIENTE TIPO M-10</v>
          </cell>
          <cell r="C166" t="str">
            <v>m3</v>
          </cell>
          <cell r="D166">
            <v>210740.51183621644</v>
          </cell>
        </row>
        <row r="167">
          <cell r="A167" t="str">
            <v>452.3</v>
          </cell>
          <cell r="B167" t="str">
            <v>MEZCLA DISCONTINUA EN CALIENTE TIPO F-13</v>
          </cell>
          <cell r="C167" t="str">
            <v>m3</v>
          </cell>
          <cell r="D167">
            <v>210740.51183621644</v>
          </cell>
        </row>
        <row r="168">
          <cell r="A168" t="str">
            <v>452.4</v>
          </cell>
          <cell r="B168" t="str">
            <v>MEZCLA DISCONTINUA EN CALIENTE TIPO F-10</v>
          </cell>
          <cell r="C168" t="str">
            <v>m3</v>
          </cell>
          <cell r="D168">
            <v>210740.51183621644</v>
          </cell>
        </row>
        <row r="169">
          <cell r="A169" t="str">
            <v>453.1</v>
          </cell>
          <cell r="B169" t="str">
            <v>MEZCLA DRENANTE</v>
          </cell>
          <cell r="C169" t="str">
            <v>m3</v>
          </cell>
          <cell r="D169">
            <v>209475.03852580814</v>
          </cell>
        </row>
        <row r="170">
          <cell r="A170" t="str">
            <v>460.1</v>
          </cell>
          <cell r="B170" t="str">
            <v>FRESADO DE PAVIMENTO ASFÁLTICO EN ESPESOR DE  10 CM</v>
          </cell>
          <cell r="C170" t="str">
            <v>m2</v>
          </cell>
          <cell r="D170">
            <v>5510</v>
          </cell>
        </row>
        <row r="171">
          <cell r="A171" t="str">
            <v>460.2</v>
          </cell>
          <cell r="B171" t="str">
            <v>FRESADO DE PAVIMENTO ASFÁLTICO EN ESPESOR DE 5 CM</v>
          </cell>
          <cell r="C171" t="str">
            <v>m2</v>
          </cell>
          <cell r="D171">
            <v>2755.0073985249792</v>
          </cell>
        </row>
        <row r="172">
          <cell r="A172" t="str">
            <v>461.1</v>
          </cell>
          <cell r="B172" t="str">
            <v>PAVIMENTO RECICLADO EN FRÍO EN EL LUGAR CON EMULSIÓN ASFÁLTICA</v>
          </cell>
          <cell r="C172" t="str">
            <v>m3</v>
          </cell>
          <cell r="D172">
            <v>89863.658673973026</v>
          </cell>
        </row>
        <row r="173">
          <cell r="A173" t="str">
            <v>461.2</v>
          </cell>
          <cell r="B173" t="str">
            <v>PAVIMENTO RECICLADO EN FRÍO EN EL LUGAR CON CEMENTO ASFÁLTICO ESPUMADO</v>
          </cell>
          <cell r="C173" t="str">
            <v>m3</v>
          </cell>
          <cell r="D173">
            <v>113753.196011719</v>
          </cell>
        </row>
        <row r="174">
          <cell r="A174" t="str">
            <v>462.1.1</v>
          </cell>
          <cell r="B174" t="str">
            <v>MEZCLA ASFALTICA RECICLADA EN CALIENTE DE TIPO MDC-25</v>
          </cell>
          <cell r="C174" t="str">
            <v>m3</v>
          </cell>
          <cell r="D174">
            <v>155891.20987397301</v>
          </cell>
        </row>
        <row r="175">
          <cell r="A175" t="str">
            <v>462.1.2</v>
          </cell>
          <cell r="B175" t="str">
            <v>MEZCLA ASFALTICA RECICLADA EN CALIENTE DE TIPO MDC-19</v>
          </cell>
          <cell r="C175" t="str">
            <v>m3</v>
          </cell>
          <cell r="D175">
            <v>156261.56167397302</v>
          </cell>
        </row>
        <row r="176">
          <cell r="A176" t="str">
            <v>462.2.1</v>
          </cell>
          <cell r="B176" t="str">
            <v>MEZCLA ASFALTICA RECICLADA EN CALIENTE DE TIPO MDC-25 PARA BACHEO</v>
          </cell>
          <cell r="C176" t="str">
            <v>m3</v>
          </cell>
          <cell r="D176">
            <v>169974.27530876762</v>
          </cell>
        </row>
        <row r="177">
          <cell r="A177" t="str">
            <v>462.2.2</v>
          </cell>
          <cell r="B177" t="str">
            <v>MEZCLA ASFALTICA RECICLADA EN CALIENTE DE TIPO MDC-19  PARA BACHEO</v>
          </cell>
          <cell r="C177" t="str">
            <v>m3</v>
          </cell>
          <cell r="D177">
            <v>170344.62710876763</v>
          </cell>
        </row>
        <row r="178">
          <cell r="A178" t="str">
            <v>464.1</v>
          </cell>
          <cell r="B178" t="str">
            <v>GEOTEXTIL PARA REPAVIMENTACIÒN</v>
          </cell>
          <cell r="C178" t="str">
            <v>m2</v>
          </cell>
          <cell r="D178">
            <v>5962.0639234848732</v>
          </cell>
        </row>
        <row r="179">
          <cell r="A179" t="str">
            <v>465.1</v>
          </cell>
          <cell r="B179" t="str">
            <v>EXCAVACIÓN PARA REPARACIÓN DE PAVIMENTO ASFÁLTICO EXISTENTE INCLUYENDO EL CORTE Y LA REMOCIÒN DE LAS CAPAS ASFALTICAS SUBYACENTES</v>
          </cell>
          <cell r="C179" t="str">
            <v>m3</v>
          </cell>
          <cell r="D179">
            <v>106673</v>
          </cell>
        </row>
        <row r="180">
          <cell r="A180" t="str">
            <v>465.2</v>
          </cell>
          <cell r="B180" t="str">
            <v>EXCAVACIÒN PARA LA REPARACIÒN DE PAVIMENTO ASFALTICO EXISTENTE EXCLUYENDO EL CORTE Y LA REMOCIÒN DE LAS CAPAS ASFALTICAS Y DE LAS SUBYACENTES.</v>
          </cell>
          <cell r="C180" t="str">
            <v>m3</v>
          </cell>
          <cell r="D180">
            <v>31164.594933589131</v>
          </cell>
        </row>
        <row r="181">
          <cell r="A181" t="str">
            <v>466.1</v>
          </cell>
          <cell r="B181" t="str">
            <v>SELLO DE GRIETAS EN PAVIMENTO ASFÁLTICO SIN RUTEO.</v>
          </cell>
          <cell r="C181" t="str">
            <v>m</v>
          </cell>
          <cell r="D181">
            <v>2218.778904154844</v>
          </cell>
        </row>
        <row r="182">
          <cell r="A182" t="str">
            <v>466.2</v>
          </cell>
          <cell r="B182" t="str">
            <v>SELLO DE GRIETAS EN PAVIMENTO ASFÁLTICO CON RUTEO.</v>
          </cell>
          <cell r="C182" t="str">
            <v>m</v>
          </cell>
          <cell r="D182">
            <v>2818.6002041548441</v>
          </cell>
        </row>
        <row r="183">
          <cell r="A183" t="str">
            <v>500.1</v>
          </cell>
          <cell r="B183" t="str">
            <v>PAVIMENTO DE CONCRETO HIDRÁULICO.</v>
          </cell>
          <cell r="C183" t="str">
            <v>m3</v>
          </cell>
          <cell r="D183">
            <v>717084.85578696756</v>
          </cell>
        </row>
        <row r="184">
          <cell r="A184" t="str">
            <v>500.2</v>
          </cell>
          <cell r="B184" t="str">
            <v>PAVIMENTO DE CONCRETO HIDRÁULICO DE FRAGUADO RAPIDO (FAST TRACK)</v>
          </cell>
          <cell r="C184" t="str">
            <v>m3</v>
          </cell>
          <cell r="D184">
            <v>743001.6557869676</v>
          </cell>
        </row>
        <row r="185">
          <cell r="A185" t="str">
            <v>501.1</v>
          </cell>
          <cell r="B185" t="str">
            <v>CEMENTO PORTHLAND, NORMA ASTM C150, TIPO ______ . SE DEBE ELABORAR UN ITEM DE PAGO PARA CADA TIPO DE CEMENTO QUE SE ESPECIFIQUE EN LOS DOCUMENTOS DEL CONTRATO.</v>
          </cell>
          <cell r="C185" t="str">
            <v>kg</v>
          </cell>
          <cell r="D185">
            <v>585</v>
          </cell>
        </row>
        <row r="186">
          <cell r="A186" t="str">
            <v>501.10</v>
          </cell>
          <cell r="B186" t="str">
            <v>CEMENTO HIDRAULICO  SDICIONADO, NORMA ASTM C595, TIPO ______ SE DEBE ELABORAR UN ITEM DE PAGO PARA CADA TIPO DE CEMENTO QUE SE ESPECIFIQUE EN LOS DOCUMENTOS DEL CONTRATO</v>
          </cell>
          <cell r="C186" t="str">
            <v>kg</v>
          </cell>
          <cell r="D186">
            <v>540.79999999999995</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579.79999999999995</v>
          </cell>
        </row>
        <row r="188">
          <cell r="A188" t="str">
            <v>505.1</v>
          </cell>
          <cell r="B188" t="str">
            <v xml:space="preserve">BASE DE CONCRETO HIDRÁULICO </v>
          </cell>
          <cell r="C188" t="str">
            <v>m3</v>
          </cell>
          <cell r="D188">
            <v>668757.49247302103</v>
          </cell>
        </row>
        <row r="189">
          <cell r="A189" t="str">
            <v>510.1</v>
          </cell>
          <cell r="B189" t="str">
            <v>PAVIMENTO DE ADOQUINES DE CONCRETO.</v>
          </cell>
          <cell r="C189" t="str">
            <v>m2</v>
          </cell>
          <cell r="D189">
            <v>76025.060733882347</v>
          </cell>
        </row>
        <row r="190">
          <cell r="A190" t="str">
            <v>600.1.1</v>
          </cell>
          <cell r="B190" t="str">
            <v>EXCAVACIONES VARIAS SIN CLASIFICAR</v>
          </cell>
          <cell r="C190" t="str">
            <v>m3</v>
          </cell>
          <cell r="D190">
            <v>19053</v>
          </cell>
        </row>
        <row r="191">
          <cell r="A191" t="str">
            <v>600.2.1</v>
          </cell>
          <cell r="B191" t="str">
            <v>EXCAVACIONES VARIAS EN ROCA EN SECO.</v>
          </cell>
          <cell r="C191" t="str">
            <v>m3</v>
          </cell>
          <cell r="D191">
            <v>96807.70615864532</v>
          </cell>
        </row>
        <row r="192">
          <cell r="A192" t="str">
            <v>600.2.2</v>
          </cell>
          <cell r="B192" t="str">
            <v>EXCAVACIONES VARIAS EN ROCA BAJO AGUA.</v>
          </cell>
          <cell r="C192" t="str">
            <v>m3</v>
          </cell>
          <cell r="D192">
            <v>132977.36293746985</v>
          </cell>
        </row>
        <row r="193">
          <cell r="A193" t="str">
            <v>600.2.3</v>
          </cell>
          <cell r="B193" t="str">
            <v>EXCAVACIONES VARIAS EN MATERIAL COMUN EN SECO</v>
          </cell>
          <cell r="C193" t="str">
            <v>m3</v>
          </cell>
          <cell r="D193">
            <v>17672</v>
          </cell>
        </row>
        <row r="194">
          <cell r="A194" t="str">
            <v>600.2.4</v>
          </cell>
          <cell r="B194" t="str">
            <v>EXCAVACIONES VARIAS EN MATERIAL COMÚN BAJO AGUA.</v>
          </cell>
          <cell r="C194" t="str">
            <v>m3</v>
          </cell>
          <cell r="D194">
            <v>22473</v>
          </cell>
        </row>
        <row r="195">
          <cell r="A195" t="str">
            <v>610.1</v>
          </cell>
          <cell r="B195" t="str">
            <v>RELLENOS PARA ESTRUCTURAS CON SUELO.</v>
          </cell>
          <cell r="C195" t="str">
            <v>m3</v>
          </cell>
          <cell r="D195">
            <v>63672</v>
          </cell>
        </row>
        <row r="196">
          <cell r="A196" t="str">
            <v>610.2</v>
          </cell>
          <cell r="B196" t="str">
            <v>RELLENOS PARA ESTRUCTURAS CON RECEBO.</v>
          </cell>
          <cell r="C196" t="str">
            <v>m3</v>
          </cell>
          <cell r="D196">
            <v>212106</v>
          </cell>
        </row>
        <row r="197">
          <cell r="A197" t="str">
            <v>610.3</v>
          </cell>
          <cell r="B197" t="str">
            <v>RELLENO PARA ESTRUCTURAS CON MATERIAL GRANULAR TIPO SBG</v>
          </cell>
          <cell r="C197" t="str">
            <v>m3</v>
          </cell>
          <cell r="D197">
            <v>48460</v>
          </cell>
        </row>
        <row r="198">
          <cell r="A198" t="str">
            <v>610.4</v>
          </cell>
          <cell r="B198" t="str">
            <v>RELLENO PARA ESTRUCTURAS CON MATERIAL GRANULAR TIPO BG</v>
          </cell>
          <cell r="C198" t="str">
            <v>m3</v>
          </cell>
          <cell r="D198">
            <v>92063.770265948988</v>
          </cell>
        </row>
        <row r="199">
          <cell r="A199" t="str">
            <v>610.5</v>
          </cell>
          <cell r="B199" t="str">
            <v>RELLENOS CON MATERIAL FILTRANTE</v>
          </cell>
          <cell r="C199" t="str">
            <v>m3</v>
          </cell>
          <cell r="D199">
            <v>76587.400265948978</v>
          </cell>
        </row>
        <row r="200">
          <cell r="A200" t="str">
            <v>610.6</v>
          </cell>
          <cell r="B200" t="str">
            <v>RELLENO CON GRAVILLA</v>
          </cell>
          <cell r="C200" t="str">
            <v>m3</v>
          </cell>
          <cell r="D200">
            <v>50936.580265948978</v>
          </cell>
        </row>
        <row r="201">
          <cell r="A201" t="str">
            <v>610.7</v>
          </cell>
          <cell r="B201" t="str">
            <v>RELLENO CON ARENA</v>
          </cell>
          <cell r="C201" t="str">
            <v>m3</v>
          </cell>
          <cell r="D201">
            <v>9240.3435106326506</v>
          </cell>
        </row>
        <row r="202">
          <cell r="A202" t="str">
            <v>620.1</v>
          </cell>
          <cell r="B202" t="str">
            <v>PILOTES PREFABRICADOS DE CONCRETO DIÁMETRO 0,40 M</v>
          </cell>
          <cell r="C202" t="str">
            <v>m</v>
          </cell>
          <cell r="D202">
            <v>367348.3304237359</v>
          </cell>
        </row>
        <row r="203">
          <cell r="A203" t="str">
            <v>620.2</v>
          </cell>
          <cell r="B203" t="str">
            <v>EXTENSION DE PILOTES, SECCION, 0.40 METROS</v>
          </cell>
          <cell r="C203" t="str">
            <v>m</v>
          </cell>
          <cell r="D203">
            <v>367348.3304237359</v>
          </cell>
        </row>
        <row r="204">
          <cell r="A204" t="str">
            <v>620.3</v>
          </cell>
          <cell r="B204" t="str">
            <v>PRUEBA DE CARGA TIPO ________ SE DEBERA ELABORA R ITEMS DE PAGO INDEPENDIENTE POR CADA TIPO DE PRUEBA.</v>
          </cell>
          <cell r="C204" t="str">
            <v>Unidad</v>
          </cell>
          <cell r="D204">
            <v>79460278.15031445</v>
          </cell>
        </row>
        <row r="205">
          <cell r="A205" t="str">
            <v>621.1.1</v>
          </cell>
          <cell r="B205" t="str">
            <v>PILOTE DE CONCRETO VACIADO IN SITU, DE DIÁMETRO 1 M_</v>
          </cell>
          <cell r="C205" t="str">
            <v>m</v>
          </cell>
          <cell r="D205">
            <v>2408339</v>
          </cell>
        </row>
        <row r="206">
          <cell r="A206" t="str">
            <v>621.1.2</v>
          </cell>
          <cell r="B206" t="str">
            <v>PILOTE DE CONCRETO VACIADO IN SITU, DE DIÁMETRO 1,2 M, INCLUYE EXCAVACIÓN EN ROCA, BAJO AGUA</v>
          </cell>
          <cell r="C206" t="str">
            <v>m</v>
          </cell>
          <cell r="D206">
            <v>3432206</v>
          </cell>
        </row>
        <row r="207">
          <cell r="A207" t="str">
            <v>621.2</v>
          </cell>
          <cell r="B207" t="str">
            <v>BASE ACAMPANADA.</v>
          </cell>
          <cell r="C207" t="str">
            <v>m3</v>
          </cell>
          <cell r="D207">
            <v>2506041.1861738143</v>
          </cell>
        </row>
        <row r="208">
          <cell r="A208" t="str">
            <v>621.3</v>
          </cell>
          <cell r="B208" t="str">
            <v>PERFORACION DE PRUEBA PARA PILOTE, D= VARIABLE</v>
          </cell>
          <cell r="C208" t="str">
            <v>m</v>
          </cell>
          <cell r="D208">
            <v>75989868.514752746</v>
          </cell>
        </row>
        <row r="209">
          <cell r="A209" t="str">
            <v>621.4</v>
          </cell>
          <cell r="B209" t="str">
            <v>PERFORACION DE PRUEBA PARA BASE ACAMPANADA</v>
          </cell>
          <cell r="C209" t="str">
            <v>m3</v>
          </cell>
          <cell r="D209">
            <v>66901745.682043962</v>
          </cell>
        </row>
        <row r="210">
          <cell r="A210" t="str">
            <v>621.5</v>
          </cell>
          <cell r="B210" t="str">
            <v>CAMISA PERMANENTE DE DIÁMETRO EXTERIOR VARIABLE</v>
          </cell>
          <cell r="C210" t="str">
            <v>m</v>
          </cell>
          <cell r="D210">
            <v>3755659.5606931965</v>
          </cell>
        </row>
        <row r="211">
          <cell r="A211" t="str">
            <v>621.5.1</v>
          </cell>
          <cell r="B211" t="str">
            <v>CAMISA PERMANENTE DE DIÁMETRO EXTERIOR 1,50 M, EN CONCRETO</v>
          </cell>
          <cell r="C211" t="str">
            <v>m</v>
          </cell>
          <cell r="D211">
            <v>575402.37297148141</v>
          </cell>
        </row>
        <row r="212">
          <cell r="A212" t="str">
            <v>621.6</v>
          </cell>
          <cell r="B212" t="str">
            <v>PRUEBA DE CARGA TIPO (PILOTE PRE EXCAVADO)</v>
          </cell>
          <cell r="C212" t="str">
            <v>Unidad</v>
          </cell>
          <cell r="D212">
            <v>75829245.074984819</v>
          </cell>
        </row>
        <row r="213">
          <cell r="A213" t="str">
            <v>621.7</v>
          </cell>
          <cell r="B213" t="str">
            <v>PRUEBA DE INTEGRIDAD TIPO ____</v>
          </cell>
          <cell r="C213" t="str">
            <v>Unidad</v>
          </cell>
          <cell r="D213">
            <v>2653249.9546689629</v>
          </cell>
        </row>
        <row r="214">
          <cell r="A214" t="str">
            <v>622.1</v>
          </cell>
          <cell r="B214" t="str">
            <v>TABLESTACADO DE MADERA</v>
          </cell>
          <cell r="C214" t="str">
            <v>m2</v>
          </cell>
          <cell r="D214">
            <v>85460.242576406294</v>
          </cell>
        </row>
        <row r="215">
          <cell r="A215" t="str">
            <v>622.2</v>
          </cell>
          <cell r="B215" t="str">
            <v>TABLESTACADO METÁLICO.</v>
          </cell>
          <cell r="C215" t="str">
            <v>m2</v>
          </cell>
          <cell r="D215">
            <v>348164.74475835427</v>
          </cell>
        </row>
        <row r="216">
          <cell r="A216" t="str">
            <v>622.3</v>
          </cell>
          <cell r="B216" t="str">
            <v>TABLESTACADO DE CONCRETO REFORZADO.</v>
          </cell>
          <cell r="C216" t="str">
            <v>m2</v>
          </cell>
          <cell r="D216">
            <v>893082.73836918594</v>
          </cell>
        </row>
        <row r="217">
          <cell r="A217" t="str">
            <v>622.4</v>
          </cell>
          <cell r="B217" t="str">
            <v>TABLESTACADO DE CONCRETO PRE ESFORZADO.</v>
          </cell>
          <cell r="C217" t="str">
            <v>m2</v>
          </cell>
          <cell r="D217">
            <v>918920.36836918606</v>
          </cell>
        </row>
        <row r="218">
          <cell r="A218" t="str">
            <v>622.5</v>
          </cell>
          <cell r="B218" t="str">
            <v>CORTE DEL EXTREMO SUPERIOR DEL ELEMENTO.</v>
          </cell>
          <cell r="C218" t="str">
            <v>m</v>
          </cell>
          <cell r="D218">
            <v>63045.600227955088</v>
          </cell>
        </row>
        <row r="219">
          <cell r="A219" t="str">
            <v>623.1</v>
          </cell>
          <cell r="B219" t="str">
            <v>ANCLAJE TIPO _____ (ROCA)</v>
          </cell>
          <cell r="C219" t="str">
            <v>m</v>
          </cell>
          <cell r="D219">
            <v>611882.70757962205</v>
          </cell>
        </row>
        <row r="220">
          <cell r="A220" t="str">
            <v>623.2</v>
          </cell>
          <cell r="B220" t="str">
            <v>PRUEBA DE CARGA</v>
          </cell>
          <cell r="C220" t="str">
            <v>unidad</v>
          </cell>
          <cell r="D220">
            <v>3012223.0542870564</v>
          </cell>
        </row>
        <row r="221">
          <cell r="A221" t="str">
            <v>630.1</v>
          </cell>
          <cell r="B221" t="str">
            <v xml:space="preserve">CONCRETO RESISTENCIA 35MPA (A) </v>
          </cell>
          <cell r="C221" t="str">
            <v>m3</v>
          </cell>
          <cell r="D221">
            <v>1253600</v>
          </cell>
        </row>
        <row r="222">
          <cell r="A222" t="str">
            <v>630.2</v>
          </cell>
          <cell r="B222" t="str">
            <v>CONCRETO RESISTENCIA 32MPA (B)</v>
          </cell>
          <cell r="C222" t="str">
            <v>m3</v>
          </cell>
          <cell r="D222">
            <v>1230518</v>
          </cell>
        </row>
        <row r="223">
          <cell r="A223" t="str">
            <v>630.3</v>
          </cell>
          <cell r="B223" t="str">
            <v>CONCRETO RESISTENCIA 28MPA (C )</v>
          </cell>
          <cell r="C223" t="str">
            <v>m3</v>
          </cell>
          <cell r="D223">
            <v>836565</v>
          </cell>
        </row>
        <row r="224">
          <cell r="A224" t="str">
            <v>630.4</v>
          </cell>
          <cell r="B224" t="str">
            <v>CONCRETO RESISTENCIA 21MPA (D)</v>
          </cell>
          <cell r="C224" t="str">
            <v>m3</v>
          </cell>
          <cell r="D224">
            <v>739976</v>
          </cell>
        </row>
        <row r="225">
          <cell r="A225" t="str">
            <v>630.5</v>
          </cell>
          <cell r="B225" t="str">
            <v>CONCRETO RESISTENCIA 17.5MPA (E )</v>
          </cell>
          <cell r="C225" t="str">
            <v>m3</v>
          </cell>
          <cell r="D225">
            <v>389357</v>
          </cell>
        </row>
        <row r="226">
          <cell r="A226" t="str">
            <v>630.6</v>
          </cell>
          <cell r="B226" t="str">
            <v>CONCRETO RESISTENCIA 14MPA  (F)</v>
          </cell>
          <cell r="C226" t="str">
            <v>m3</v>
          </cell>
          <cell r="D226">
            <v>504096</v>
          </cell>
        </row>
        <row r="227">
          <cell r="A227" t="str">
            <v>630.7</v>
          </cell>
          <cell r="B227" t="str">
            <v>CONCRETO RESISTENCIA 14MPA (G) (CICLOPEO)</v>
          </cell>
          <cell r="C227" t="str">
            <v>m3</v>
          </cell>
          <cell r="D227">
            <v>225185</v>
          </cell>
        </row>
        <row r="228">
          <cell r="A228" t="str">
            <v>632.1</v>
          </cell>
          <cell r="B228" t="str">
            <v>BARANDA DE CONCRETO, COCRETO 21 MPA</v>
          </cell>
          <cell r="C228" t="str">
            <v>m</v>
          </cell>
          <cell r="D228">
            <v>331609.78735189501</v>
          </cell>
        </row>
        <row r="229">
          <cell r="A229" t="str">
            <v>632.2</v>
          </cell>
          <cell r="B229" t="str">
            <v>BARANDA DE CONCRETO CONCRETO 28 MPA.</v>
          </cell>
          <cell r="C229" t="str">
            <v>m</v>
          </cell>
          <cell r="D229">
            <v>334116.41875189496</v>
          </cell>
        </row>
        <row r="230">
          <cell r="A230" t="str">
            <v>640.1</v>
          </cell>
          <cell r="B230" t="str">
            <v>ACERO DE REFUERZO FY 4200 MPA.</v>
          </cell>
          <cell r="C230" t="str">
            <v>kg</v>
          </cell>
          <cell r="D230">
            <v>4755</v>
          </cell>
        </row>
        <row r="231">
          <cell r="A231" t="str">
            <v>640.2</v>
          </cell>
          <cell r="B231" t="str">
            <v>MALLA DE REFUERZO FY 4200 MPA.</v>
          </cell>
          <cell r="C231" t="str">
            <v>kg</v>
          </cell>
          <cell r="D231">
            <v>5729.0685020724341</v>
          </cell>
        </row>
        <row r="232">
          <cell r="A232" t="str">
            <v>641.1</v>
          </cell>
          <cell r="B232" t="str">
            <v>ACERO DE PREESFUERZO.</v>
          </cell>
          <cell r="C232" t="str">
            <v>tf/m</v>
          </cell>
          <cell r="D232">
            <v>2041.5206824865049</v>
          </cell>
        </row>
        <row r="233">
          <cell r="A233" t="str">
            <v>641.2</v>
          </cell>
          <cell r="B233" t="str">
            <v>ACERO DE PREESFUERZO.</v>
          </cell>
          <cell r="C233" t="str">
            <v>kg</v>
          </cell>
          <cell r="D233">
            <v>51293.723682486503</v>
          </cell>
        </row>
        <row r="234">
          <cell r="A234" t="str">
            <v>642.1</v>
          </cell>
          <cell r="B234" t="str">
            <v>APOYO ELASTOMÉRICO.</v>
          </cell>
          <cell r="C234" t="str">
            <v>Unidad</v>
          </cell>
          <cell r="D234">
            <v>491490.75126361276</v>
          </cell>
        </row>
        <row r="235">
          <cell r="A235" t="str">
            <v>642.2</v>
          </cell>
          <cell r="B235" t="str">
            <v>SELLO PARA JUNTAS DE PUENTES.</v>
          </cell>
          <cell r="C235" t="str">
            <v>m</v>
          </cell>
          <cell r="D235">
            <v>25504.129702126535</v>
          </cell>
        </row>
        <row r="236">
          <cell r="A236" t="str">
            <v>650.1</v>
          </cell>
          <cell r="B236" t="str">
            <v>DISEÑO Y FABRICACIÓN DE ESTRUCTURA METÁLICA.</v>
          </cell>
          <cell r="C236" t="str">
            <v>kg</v>
          </cell>
          <cell r="D236">
            <v>12945.258353861835</v>
          </cell>
        </row>
        <row r="237">
          <cell r="A237" t="str">
            <v>650.2</v>
          </cell>
          <cell r="B237" t="str">
            <v>FABRICACIÓN DE ESTRUCTURA METÁLICA.</v>
          </cell>
          <cell r="C237" t="str">
            <v>kg</v>
          </cell>
          <cell r="D237">
            <v>10996.220362756058</v>
          </cell>
        </row>
        <row r="238">
          <cell r="A238" t="str">
            <v>650.3</v>
          </cell>
          <cell r="B238" t="str">
            <v>TRANSPORTE DE ESTRUCTURA METÁLICA.</v>
          </cell>
          <cell r="C238" t="str">
            <v>kg</v>
          </cell>
          <cell r="D238">
            <v>0.55902523413219296</v>
          </cell>
        </row>
        <row r="239">
          <cell r="A239" t="str">
            <v>650.4</v>
          </cell>
          <cell r="B239" t="str">
            <v>MONTAJE Y PINTURA  DE ESTRUCTURA METÁLICA.</v>
          </cell>
          <cell r="C239" t="str">
            <v>kg</v>
          </cell>
          <cell r="D239">
            <v>4710.038055482767</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375826.86004695151</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427149.19604695146</v>
          </cell>
        </row>
        <row r="242">
          <cell r="A242" t="str">
            <v>661.1</v>
          </cell>
          <cell r="B242" t="str">
            <v>TUBERÍA DE CONCRETO REFORZADO  21 MPA DE 900 MM DE DIAMETRO INTERIOR</v>
          </cell>
          <cell r="C242" t="str">
            <v>m</v>
          </cell>
          <cell r="D242">
            <v>370316</v>
          </cell>
        </row>
        <row r="243">
          <cell r="A243" t="str">
            <v>662.1</v>
          </cell>
          <cell r="B243" t="str">
            <v>TUBERÍA CORRUGADA DE ACERO GALVANIZADO MP-68, DE LÁMINA CALIBRE__ Y DIAMETRO __</v>
          </cell>
          <cell r="C243" t="str">
            <v>m</v>
          </cell>
          <cell r="D243">
            <v>446990.01905569481</v>
          </cell>
        </row>
        <row r="244">
          <cell r="A244" t="str">
            <v>662.2</v>
          </cell>
          <cell r="B244" t="str">
            <v>TUBERÍA CORRUGADA DE ACERO CON RECUBRIMIENTO BITUMINOSO, DE LÁMINA CALIBRE 12  Y D=60´´</v>
          </cell>
          <cell r="C244" t="str">
            <v>m</v>
          </cell>
          <cell r="D244">
            <v>443616.16187540465</v>
          </cell>
        </row>
        <row r="245">
          <cell r="A245" t="str">
            <v>663.1</v>
          </cell>
          <cell r="B245" t="str">
            <v>TUBERÍA DE PLASTICO TIPO__NORMA___DE DIAMETRO__MM</v>
          </cell>
          <cell r="C245" t="str">
            <v>m</v>
          </cell>
          <cell r="D245">
            <v>20741.536755316327</v>
          </cell>
        </row>
        <row r="246">
          <cell r="A246" t="str">
            <v>670.1</v>
          </cell>
          <cell r="B246" t="str">
            <v>DISIPADORES DE ENERGÍA Y SEDIMENTADORES EN GAVIONES DE ALAMBRE DE ACERO ENTRELAZADO CLASE 1: RECUBRIMIENTO DE ZINC (GALVANIZADO)</v>
          </cell>
          <cell r="C246" t="str">
            <v>m3</v>
          </cell>
          <cell r="D246">
            <v>359000</v>
          </cell>
        </row>
        <row r="247">
          <cell r="A247" t="str">
            <v>670.2</v>
          </cell>
          <cell r="B247" t="str">
            <v>DISIPADORES DE ENERGÍA Y SEDIMENTADORES EN GAVIONES DE ALAMBRE DE ACERO ENTRELAZADO CLASE 2: RECUBRIMIENTO DE ALEACION ZN-5A1-MM</v>
          </cell>
          <cell r="C247" t="str">
            <v>m3</v>
          </cell>
          <cell r="D247">
            <v>198238.72132974488</v>
          </cell>
        </row>
        <row r="248">
          <cell r="A248" t="str">
            <v>670.3</v>
          </cell>
          <cell r="B248" t="str">
            <v>DISIPADORES DE ENERGÍA Y SEDIMENTADORES EN GAVIONES DE ALAMBRE DE ACERO ENTRELAZADO CLASE 3: RECUBRIMIENTO DE ZINC (GALVANIZADO) Y PVC</v>
          </cell>
          <cell r="C248" t="str">
            <v>m3</v>
          </cell>
          <cell r="D248">
            <v>232675.07132974488</v>
          </cell>
        </row>
        <row r="249">
          <cell r="A249" t="str">
            <v>670.4</v>
          </cell>
          <cell r="B249" t="str">
            <v>DISIPADORES DE ENERGÍA Y SEDIMENTADORES EN GAVIONES DE ALAMBRE DE ACERO ENTRELAZADO CLASE 4: RECUBRIMIENTO DE ALEACION ZN-5A1-MM Y PVC</v>
          </cell>
          <cell r="C249" t="str">
            <v>m3</v>
          </cell>
          <cell r="D249">
            <v>235264.67132974486</v>
          </cell>
        </row>
        <row r="250">
          <cell r="A250" t="str">
            <v>670.5</v>
          </cell>
          <cell r="B250" t="str">
            <v>DISIPADORES DE ENERGÍA Y SEDIMENTADORES EN CONCRETO CICLOPEO</v>
          </cell>
          <cell r="C250" t="str">
            <v>m3</v>
          </cell>
          <cell r="D250">
            <v>259244</v>
          </cell>
        </row>
        <row r="251">
          <cell r="A251" t="str">
            <v>671.1</v>
          </cell>
          <cell r="B251" t="str">
            <v>CUNETA DE CONCRETO VACIADA IN SITU; NO INCLUYE LA CONFORMACION DE LA SUPERFICIE DE APOYO</v>
          </cell>
          <cell r="C251" t="str">
            <v>m3</v>
          </cell>
          <cell r="D251">
            <v>636335</v>
          </cell>
        </row>
        <row r="252">
          <cell r="A252" t="str">
            <v>671.2</v>
          </cell>
          <cell r="B252" t="str">
            <v>CUNETA DE PIEZAS PREFABRICADAS DE CONCRETO; NO INCLUYE LA CONFORMACION DE LA SUPERFICIE DE APOYO</v>
          </cell>
          <cell r="C252" t="str">
            <v>m</v>
          </cell>
          <cell r="D252">
            <v>31880.331269502043</v>
          </cell>
        </row>
        <row r="253">
          <cell r="A253" t="str">
            <v>671.3</v>
          </cell>
          <cell r="B253" t="str">
            <v>CUNETA DE CONCRETO VACIADA IN SITU; INCLUYE LA CONFORMACION DE LA SUPERFICIE DE APOYO</v>
          </cell>
          <cell r="C253" t="str">
            <v>m3</v>
          </cell>
          <cell r="D253">
            <v>591825</v>
          </cell>
        </row>
        <row r="254">
          <cell r="A254" t="str">
            <v>671.4</v>
          </cell>
          <cell r="B254" t="str">
            <v>CUNETA DE PIEZAS PREFABRICADAS DE CONCRETO; INCLUYE LA CONFORMACION DE LA SUPERFICIE DE APOYO</v>
          </cell>
          <cell r="C254" t="str">
            <v>m</v>
          </cell>
          <cell r="D254">
            <v>35258.347737586395</v>
          </cell>
        </row>
        <row r="255">
          <cell r="A255" t="str">
            <v>672.1</v>
          </cell>
          <cell r="B255" t="str">
            <v>BORDILLO DE CONCRETO VACIADO IN SITU; NO INCLUYE LA PREPARACION DE LA SUPERFICIE DE APOYO</v>
          </cell>
          <cell r="C255" t="str">
            <v>m</v>
          </cell>
          <cell r="D255">
            <v>41421</v>
          </cell>
        </row>
        <row r="256">
          <cell r="A256" t="str">
            <v>672.2</v>
          </cell>
          <cell r="B256" t="str">
            <v>BORDILLO DE PIEZAS PREFABRICADAS DE CONCRETO; NO INCLUYE LA PREPARACION DE LA SUPERFICIE DE APOYO</v>
          </cell>
          <cell r="C256" t="str">
            <v>m</v>
          </cell>
          <cell r="D256">
            <v>4946</v>
          </cell>
        </row>
        <row r="257">
          <cell r="A257" t="str">
            <v>672.3</v>
          </cell>
          <cell r="B257" t="str">
            <v>BORDILLO DE CONCRETO VACIADO IN SITU; INCLUYE LA PREPARACION DE LA SUPERFICIE DE APOYO</v>
          </cell>
          <cell r="C257" t="str">
            <v>m</v>
          </cell>
          <cell r="D257">
            <v>42799.894706379593</v>
          </cell>
        </row>
        <row r="258">
          <cell r="A258" t="str">
            <v>672.4</v>
          </cell>
          <cell r="B258" t="str">
            <v>BORDILLO DE PIEZAS PREFABRICADAS DE CONCRETO; INCLUYE LA PREPARACION DE LA SUPERFICIE DE APOYO</v>
          </cell>
          <cell r="C258" t="str">
            <v>m</v>
          </cell>
          <cell r="D258">
            <v>42799.894706379593</v>
          </cell>
        </row>
        <row r="259">
          <cell r="A259" t="str">
            <v>673.1.1</v>
          </cell>
          <cell r="B259" t="str">
            <v>GEOTEXTIL TIPO NT-2500 O SIMILAR NO TEJIDO</v>
          </cell>
          <cell r="C259" t="str">
            <v>m2</v>
          </cell>
          <cell r="D259">
            <v>7399</v>
          </cell>
        </row>
        <row r="260">
          <cell r="A260" t="str">
            <v>673.1.2</v>
          </cell>
          <cell r="B260" t="str">
            <v>GEOTEXTIL  TIPO T-2400 O SIMILAR TEJIDO</v>
          </cell>
          <cell r="C260" t="str">
            <v>m2</v>
          </cell>
          <cell r="D260">
            <v>7399.1294592193881</v>
          </cell>
        </row>
        <row r="261">
          <cell r="A261" t="str">
            <v>673.2</v>
          </cell>
          <cell r="B261" t="str">
            <v>MATERIAL GRANULAR DRENANTE</v>
          </cell>
          <cell r="C261" t="str">
            <v>m3</v>
          </cell>
          <cell r="D261">
            <v>204555</v>
          </cell>
        </row>
        <row r="262">
          <cell r="A262" t="str">
            <v>673.3</v>
          </cell>
          <cell r="B262" t="str">
            <v>MATERIAL DE COBERTURA TIPO SUB- BASE CBR=20%</v>
          </cell>
          <cell r="C262" t="str">
            <v>m3</v>
          </cell>
          <cell r="D262">
            <v>53209.966953726922</v>
          </cell>
        </row>
        <row r="263">
          <cell r="A263" t="str">
            <v>674.1</v>
          </cell>
          <cell r="B263" t="str">
            <v>DREN HORIZONTAL DE LONGITUD MENOR O IGUAL A DIEZ (10) METROS.</v>
          </cell>
          <cell r="C263" t="str">
            <v>m</v>
          </cell>
          <cell r="D263">
            <v>170012</v>
          </cell>
        </row>
        <row r="264">
          <cell r="A264" t="str">
            <v>674.2</v>
          </cell>
          <cell r="B264" t="str">
            <v>DREN HORIZONTAL DE LONGITUD MAYOR A DIEZ (10) METROS.</v>
          </cell>
          <cell r="C264" t="str">
            <v>m</v>
          </cell>
          <cell r="D264">
            <v>315031</v>
          </cell>
        </row>
        <row r="265">
          <cell r="A265" t="str">
            <v>680.1</v>
          </cell>
          <cell r="B265" t="str">
            <v>PÁNELES DE CONCRETO.</v>
          </cell>
          <cell r="C265" t="str">
            <v>m2</v>
          </cell>
          <cell r="D265">
            <v>158721.0849555741</v>
          </cell>
        </row>
        <row r="266">
          <cell r="A266" t="str">
            <v>680.2</v>
          </cell>
          <cell r="B266" t="str">
            <v>ARMADURA GALVANIZADA.</v>
          </cell>
          <cell r="C266" t="str">
            <v>m</v>
          </cell>
          <cell r="D266">
            <v>9362.2610344472305</v>
          </cell>
        </row>
        <row r="267">
          <cell r="A267" t="str">
            <v>680.3</v>
          </cell>
          <cell r="B267" t="str">
            <v xml:space="preserve">RELLENO GRANULAR PARA TIERRA MECANICAMETE ESTABILIZADA CON PÁNELES DE CONCRETO </v>
          </cell>
          <cell r="C267" t="str">
            <v>m3</v>
          </cell>
          <cell r="D267">
            <v>63710.993962763605</v>
          </cell>
        </row>
        <row r="268">
          <cell r="A268" t="str">
            <v>681.1</v>
          </cell>
          <cell r="B268" t="str">
            <v xml:space="preserve">GAVIÓNES DE MALLA DE ALAMBRE DE ACERO ENTRELAZADO  CLASE 1; RECUBRIMIENTO DE ZINC (GALVANIZADO) </v>
          </cell>
          <cell r="C268" t="str">
            <v>m3</v>
          </cell>
          <cell r="D268">
            <v>287168</v>
          </cell>
        </row>
        <row r="269">
          <cell r="A269" t="str">
            <v>681.2</v>
          </cell>
          <cell r="B269" t="str">
            <v>GAVIÓN DE MALLA DE ALAMBRE DE ACERO ENTRELAZADO  CLASE 2; RECUBRIMIENTO DE ALEACION ZN-5A1-MM</v>
          </cell>
          <cell r="C269" t="str">
            <v>m3</v>
          </cell>
          <cell r="D269">
            <v>126407</v>
          </cell>
        </row>
        <row r="270">
          <cell r="A270" t="str">
            <v>681.3</v>
          </cell>
          <cell r="B270" t="str">
            <v>GAVIÓN DE MALLA DE ALAMBRE DE ACERO ENTRELAZADO  CLASE 3; RECUBRIMIENTO DE ZINC (GALVANIZADO) Y PVC</v>
          </cell>
          <cell r="C270" t="str">
            <v>m3</v>
          </cell>
          <cell r="D270">
            <v>160844</v>
          </cell>
        </row>
        <row r="271">
          <cell r="A271" t="str">
            <v>681.4</v>
          </cell>
          <cell r="B271" t="str">
            <v>GAVIÓN DE MALLA DE ALAMBRE DE ACERO ETRELAZADO  CLASE 4; RECUBRIMIENTO DE ALEACION ZN-5A1-MM Y PVC</v>
          </cell>
          <cell r="C271" t="str">
            <v>m3</v>
          </cell>
          <cell r="D271">
            <v>163433.36053189795</v>
          </cell>
        </row>
        <row r="272">
          <cell r="A272" t="str">
            <v>682.1</v>
          </cell>
          <cell r="B272" t="str">
            <v xml:space="preserve">COLCHOGAVIÓN DE MALLA DE ALAMBRE DE ACERO ENTRELAZADO CLASE 1; RECUBRIMIENTO DE ZINC (GALVANIZADO) </v>
          </cell>
          <cell r="C272" t="str">
            <v>m3</v>
          </cell>
          <cell r="D272">
            <v>173152.81053189794</v>
          </cell>
        </row>
        <row r="273">
          <cell r="A273" t="str">
            <v>682.2</v>
          </cell>
          <cell r="B273" t="str">
            <v>COLCHOGAVIÓN DE MALLA DE ALAMBRE DE ACERO ENTRELAZADO CLASE 2; RECUBRIMIENTO DE ALEACION ZN-5A1-MM</v>
          </cell>
          <cell r="C273" t="str">
            <v>m3</v>
          </cell>
          <cell r="D273">
            <v>173152.81053189794</v>
          </cell>
        </row>
        <row r="274">
          <cell r="A274" t="str">
            <v>682.3</v>
          </cell>
          <cell r="B274" t="str">
            <v>COLCHOGAVIÓN DE MALLA DE ALAMBRE DE ACERO ENTRELAZADO CLASE 3; RECUBRIMIENTO DE ZINC (GALVANIZADO) Y PVC</v>
          </cell>
          <cell r="C274" t="str">
            <v>m3</v>
          </cell>
          <cell r="D274">
            <v>173152.81053189794</v>
          </cell>
        </row>
        <row r="275">
          <cell r="A275" t="str">
            <v>682.4</v>
          </cell>
          <cell r="B275" t="str">
            <v>COLCHOGAVIÓN DE MALLA DE ALAMBRE DE ACERO ENTRELAZADO CLASE 4; RECUBRIMIENTO DE ALEACION ZN-5A1-MM Y PVC</v>
          </cell>
          <cell r="C275" t="str">
            <v>m3</v>
          </cell>
          <cell r="D275">
            <v>173152.81053189794</v>
          </cell>
        </row>
        <row r="276">
          <cell r="A276" t="str">
            <v>683.1</v>
          </cell>
          <cell r="B276" t="str">
            <v>GEOTEXTIL DE REFUERZO TIPO___ PARA MUROS DE TIERRA ESTABILIZADA MECANICAMENTE  CON GEOSINTETICOS</v>
          </cell>
          <cell r="C276" t="str">
            <v>m2</v>
          </cell>
          <cell r="D276">
            <v>8907.1010030379002</v>
          </cell>
        </row>
        <row r="277">
          <cell r="A277" t="str">
            <v>683.2</v>
          </cell>
          <cell r="B277" t="str">
            <v>GEOMALLA DE REFUERZO TIPO___ PARA MUROS DE TIERRA ESTABILIZADA MECANICAMENTE  CON GEOSINTETICOS</v>
          </cell>
          <cell r="C277" t="str">
            <v>m2</v>
          </cell>
          <cell r="D277">
            <v>17044.451003037902</v>
          </cell>
        </row>
        <row r="278">
          <cell r="A278" t="str">
            <v>683.3</v>
          </cell>
          <cell r="B278" t="str">
            <v>GEOTEXTIL DE FACHADA TIPO___ PARA MUROS DE TIERRA ESTABILIZADA MECANICAMENTE  CON GEOSINTETICOS</v>
          </cell>
          <cell r="C278" t="str">
            <v>m2</v>
          </cell>
          <cell r="D278">
            <v>8907.1010030379002</v>
          </cell>
        </row>
        <row r="279">
          <cell r="A279" t="str">
            <v>683.4</v>
          </cell>
          <cell r="B279" t="str">
            <v>GEOMALLA DE FACHADA TIPO___ PARA MUROS DE TIERRA ESTABILIZADA MECANICAMENTE CON GEOSINTETICOS.</v>
          </cell>
          <cell r="C279" t="str">
            <v>m2</v>
          </cell>
          <cell r="D279">
            <v>17044.451003037902</v>
          </cell>
        </row>
        <row r="280">
          <cell r="A280" t="str">
            <v>683.5</v>
          </cell>
          <cell r="B280" t="str">
            <v>RELLENO TIPO___ PARA MUROS DE TIERRA ESTABILIZADA MECANICAMENTE CON GEOSINTETICOS</v>
          </cell>
          <cell r="C280" t="str">
            <v>m2</v>
          </cell>
          <cell r="D280">
            <v>79486.246214672865</v>
          </cell>
        </row>
        <row r="281">
          <cell r="A281" t="str">
            <v>690.1.1</v>
          </cell>
          <cell r="B281" t="str">
            <v>IMPERMEABILIZANTE PARA CONCRETO</v>
          </cell>
          <cell r="C281" t="str">
            <v>m2</v>
          </cell>
          <cell r="D281">
            <v>11772.69940425306</v>
          </cell>
        </row>
        <row r="282">
          <cell r="A282" t="str">
            <v>690.1.2</v>
          </cell>
          <cell r="B282" t="str">
            <v>IMPERMEABILIZACIÓN DE ESTRUCTURAS.</v>
          </cell>
          <cell r="C282" t="str">
            <v>m2</v>
          </cell>
          <cell r="D282">
            <v>20354.702021265301</v>
          </cell>
        </row>
        <row r="283">
          <cell r="A283" t="str">
            <v>700.1</v>
          </cell>
          <cell r="B283" t="str">
            <v>LÍNEA DE DEMARCACIÓN CON PINTURA EN FRÍO.</v>
          </cell>
          <cell r="C283" t="str">
            <v>m</v>
          </cell>
          <cell r="D283">
            <v>2157</v>
          </cell>
        </row>
        <row r="284">
          <cell r="A284" t="str">
            <v>700.2</v>
          </cell>
          <cell r="B284" t="str">
            <v>LÍNEA DE DEMARCACIÓN CON RESINA TERMOPLÁSTICA.</v>
          </cell>
          <cell r="C284" t="str">
            <v>m</v>
          </cell>
          <cell r="D284">
            <v>2283.7323953176319</v>
          </cell>
        </row>
        <row r="285">
          <cell r="A285" t="str">
            <v>700.3</v>
          </cell>
          <cell r="B285" t="str">
            <v>MARCA VIAL CON PINTURA EN FRÍO.</v>
          </cell>
          <cell r="C285" t="str">
            <v>m2</v>
          </cell>
          <cell r="D285">
            <v>43267</v>
          </cell>
        </row>
        <row r="286">
          <cell r="A286" t="str">
            <v>700.4</v>
          </cell>
          <cell r="B286" t="str">
            <v>MARCA VIAL CON RESINA TERMOPLÁSTICA.</v>
          </cell>
          <cell r="C286" t="str">
            <v>m2</v>
          </cell>
          <cell r="D286">
            <v>59700.898239268223</v>
          </cell>
        </row>
        <row r="287">
          <cell r="A287" t="str">
            <v>701.1</v>
          </cell>
          <cell r="B287" t="str">
            <v>TACHA REFLECTIVA.</v>
          </cell>
          <cell r="C287" t="str">
            <v>Unidad</v>
          </cell>
          <cell r="D287">
            <v>10000</v>
          </cell>
        </row>
        <row r="288">
          <cell r="A288" t="str">
            <v>710.1</v>
          </cell>
          <cell r="B288" t="str">
            <v>SEÑAL VERTICAL DE TRANSITO TIPO 1 CON LAMINA RETRORREFLECTIVA TIPO III (75 X 75 ) CM</v>
          </cell>
          <cell r="C288" t="str">
            <v>Unidad</v>
          </cell>
          <cell r="D288">
            <v>503025</v>
          </cell>
        </row>
        <row r="289">
          <cell r="A289" t="str">
            <v>710.2</v>
          </cell>
          <cell r="B289" t="str">
            <v>SEÑAL VERTICAL DE TRANSITO TIPO 2 CON LAMINA RETRORREFLECTIVA TIPO (1.20X0.40 M)</v>
          </cell>
          <cell r="C289" t="str">
            <v>m2</v>
          </cell>
          <cell r="D289">
            <v>516025</v>
          </cell>
        </row>
        <row r="290">
          <cell r="A290" t="str">
            <v>720.1</v>
          </cell>
          <cell r="B290" t="str">
            <v>POSTE DE REFERENCIA.</v>
          </cell>
          <cell r="C290" t="str">
            <v>Unidad</v>
          </cell>
          <cell r="D290">
            <v>331647.3590363008</v>
          </cell>
        </row>
        <row r="291">
          <cell r="A291" t="str">
            <v>730.1</v>
          </cell>
          <cell r="B291" t="str">
            <v>DEFENSA METÁLICA.</v>
          </cell>
          <cell r="C291" t="str">
            <v>m</v>
          </cell>
          <cell r="D291">
            <v>123782</v>
          </cell>
        </row>
        <row r="292">
          <cell r="A292" t="str">
            <v>730.2</v>
          </cell>
          <cell r="B292" t="str">
            <v>SECCIÓN FINAL.</v>
          </cell>
          <cell r="C292" t="str">
            <v>Unidad</v>
          </cell>
          <cell r="D292">
            <v>82470</v>
          </cell>
        </row>
        <row r="293">
          <cell r="A293" t="str">
            <v>730.3</v>
          </cell>
          <cell r="B293" t="str">
            <v>SECCIÓN DE TOPE.</v>
          </cell>
          <cell r="C293" t="str">
            <v>Unidad</v>
          </cell>
          <cell r="D293">
            <v>63477.823478317878</v>
          </cell>
        </row>
        <row r="294">
          <cell r="A294" t="str">
            <v>730.4</v>
          </cell>
          <cell r="B294" t="str">
            <v>ELEMENTO ESPECIAL TIPO AMORTIGUADORES</v>
          </cell>
          <cell r="C294" t="str">
            <v>Unidad</v>
          </cell>
          <cell r="D294">
            <v>50631.223478317879</v>
          </cell>
        </row>
        <row r="295">
          <cell r="A295" t="str">
            <v>731.1</v>
          </cell>
          <cell r="B295" t="str">
            <v>DEFENSA DE CONCRETO.</v>
          </cell>
          <cell r="C295" t="str">
            <v>m</v>
          </cell>
          <cell r="D295">
            <v>155331.29905164428</v>
          </cell>
        </row>
        <row r="296">
          <cell r="A296" t="str">
            <v>740.1</v>
          </cell>
          <cell r="B296" t="str">
            <v>CAPTAFAROS.</v>
          </cell>
          <cell r="C296" t="str">
            <v>unidad</v>
          </cell>
          <cell r="D296">
            <v>11357.874863365847</v>
          </cell>
        </row>
        <row r="297">
          <cell r="A297" t="str">
            <v>741.1</v>
          </cell>
          <cell r="B297" t="str">
            <v>DELINEADOR DE CORONA.</v>
          </cell>
          <cell r="C297" t="str">
            <v>Unidad</v>
          </cell>
          <cell r="D297">
            <v>145478</v>
          </cell>
        </row>
        <row r="298">
          <cell r="A298" t="str">
            <v>800.1</v>
          </cell>
          <cell r="B298" t="str">
            <v>CERCA DE ALAMBRE DE PUAS CON POSTES DE MADERA.</v>
          </cell>
          <cell r="C298" t="str">
            <v>m</v>
          </cell>
          <cell r="D298">
            <v>7575</v>
          </cell>
        </row>
        <row r="299">
          <cell r="A299" t="str">
            <v>800.2</v>
          </cell>
          <cell r="B299" t="str">
            <v>CERCA DE ALAMBRE DE PUAS CON POSTES DE CONCRETO.</v>
          </cell>
          <cell r="C299" t="str">
            <v>m</v>
          </cell>
          <cell r="D299">
            <v>13456.281379262973</v>
          </cell>
        </row>
        <row r="300">
          <cell r="A300" t="str">
            <v>800.3</v>
          </cell>
          <cell r="B300" t="str">
            <v>CERCA DE MALLA CON POSTES DE MADERA.</v>
          </cell>
          <cell r="C300" t="str">
            <v>m</v>
          </cell>
          <cell r="D300">
            <v>42054.925517051888</v>
          </cell>
        </row>
        <row r="301">
          <cell r="A301" t="str">
            <v>800.4</v>
          </cell>
          <cell r="B301" t="str">
            <v>CERCA DE MALLA CON POSTES DE CONCRETO.</v>
          </cell>
          <cell r="C301" t="str">
            <v>m</v>
          </cell>
          <cell r="D301">
            <v>47577.32551705189</v>
          </cell>
        </row>
        <row r="302">
          <cell r="A302" t="str">
            <v>802.1</v>
          </cell>
          <cell r="B302" t="str">
            <v>PODA DE LA PARTE AEREA DE ARBOLES TIPO I</v>
          </cell>
          <cell r="C302" t="str">
            <v>Unidad</v>
          </cell>
          <cell r="D302">
            <v>404073.38704601338</v>
          </cell>
        </row>
        <row r="303">
          <cell r="A303" t="str">
            <v>802.2</v>
          </cell>
          <cell r="B303" t="str">
            <v>PODA DE LA PARTE AEREA DE ARBOLES TIPO II</v>
          </cell>
          <cell r="C303" t="str">
            <v>Unidad</v>
          </cell>
          <cell r="D303">
            <v>68440.32507594749</v>
          </cell>
        </row>
        <row r="304">
          <cell r="A304" t="str">
            <v>802.3</v>
          </cell>
          <cell r="B304" t="str">
            <v>PODA DE LA PARTE AEREA DE ARBOLES TIPO III</v>
          </cell>
          <cell r="C304" t="str">
            <v>Unidad</v>
          </cell>
          <cell r="D304">
            <v>44098.290594373168</v>
          </cell>
        </row>
        <row r="305">
          <cell r="A305" t="str">
            <v>802.4</v>
          </cell>
          <cell r="B305" t="str">
            <v>PODA DE LA PARTE AEREA DE ARBOLES TIPO IV</v>
          </cell>
          <cell r="C305" t="str">
            <v>Unidad</v>
          </cell>
          <cell r="D305">
            <v>37736.167945779875</v>
          </cell>
        </row>
        <row r="306">
          <cell r="A306" t="str">
            <v>802.5</v>
          </cell>
          <cell r="B306" t="str">
            <v>PODA DE LA PARTE RADICULAR DE ARBOLES TIPO I</v>
          </cell>
          <cell r="C306" t="str">
            <v>Unidad</v>
          </cell>
          <cell r="D306">
            <v>371276.23106879479</v>
          </cell>
        </row>
        <row r="307">
          <cell r="A307" t="str">
            <v>802.6</v>
          </cell>
          <cell r="B307" t="str">
            <v>PODA DE LA PARTE RADFICULAR DE ARBOLES TIPO II</v>
          </cell>
          <cell r="C307" t="str">
            <v>Unidad</v>
          </cell>
          <cell r="D307">
            <v>359576.23106879479</v>
          </cell>
        </row>
        <row r="308">
          <cell r="A308" t="str">
            <v>802.7</v>
          </cell>
          <cell r="B308" t="str">
            <v>PODA DE LA PARTE RADICULAR DE ARBOLES TIPO III</v>
          </cell>
          <cell r="C308" t="str">
            <v>Unidad</v>
          </cell>
          <cell r="D308">
            <v>235977.78547782719</v>
          </cell>
        </row>
        <row r="309">
          <cell r="A309" t="str">
            <v>802.8</v>
          </cell>
          <cell r="B309" t="str">
            <v>PODA DE LA PARTE RADICULAR DE ARBOLES TIPO  IV</v>
          </cell>
          <cell r="C309" t="str">
            <v>Unidad</v>
          </cell>
          <cell r="D309">
            <v>201045.46429759049</v>
          </cell>
        </row>
        <row r="310">
          <cell r="A310" t="str">
            <v>810.1</v>
          </cell>
          <cell r="B310" t="str">
            <v>PROTECCIÓN DE TALUDES CON BLOQUES DE CÉSPED.</v>
          </cell>
          <cell r="C310" t="str">
            <v>m2</v>
          </cell>
          <cell r="D310">
            <v>14428</v>
          </cell>
        </row>
        <row r="311">
          <cell r="A311" t="str">
            <v>810.2</v>
          </cell>
          <cell r="B311" t="str">
            <v>PROTECCIÓN DE TALUDES CON TIERRA ORGÁNICA.</v>
          </cell>
          <cell r="C311" t="str">
            <v>m2</v>
          </cell>
          <cell r="D311">
            <v>15163</v>
          </cell>
        </row>
        <row r="312">
          <cell r="A312" t="str">
            <v>810.3</v>
          </cell>
          <cell r="B312" t="str">
            <v>PROTECCIÓN DE TALUDES CON HIDROSIEMBRA CONTROLADA.</v>
          </cell>
          <cell r="C312" t="str">
            <v>m2</v>
          </cell>
          <cell r="D312">
            <v>6522.9088807670705</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32133.746861655462</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37556.891861655466</v>
          </cell>
        </row>
        <row r="315">
          <cell r="A315" t="str">
            <v>812.1</v>
          </cell>
          <cell r="B315" t="str">
            <v>RECUBRIMIENTO DE TALUDES CON MALLA Y MORTERO 1:4 DE E= 10 CM</v>
          </cell>
          <cell r="C315" t="str">
            <v>m2</v>
          </cell>
          <cell r="D315">
            <v>69567.749283254278</v>
          </cell>
        </row>
        <row r="316">
          <cell r="A316" t="str">
            <v>820.1</v>
          </cell>
          <cell r="B316" t="str">
            <v>PLANTACIÓN DE ÁRBOLES (TIPO PAISAJÍSTICO)</v>
          </cell>
          <cell r="C316" t="str">
            <v>unidad</v>
          </cell>
          <cell r="D316">
            <v>75220.673510632652</v>
          </cell>
        </row>
        <row r="317">
          <cell r="A317" t="str">
            <v>820.1.2</v>
          </cell>
          <cell r="B317" t="str">
            <v>PLANTACIÓN DE ÁRBOLES (REFORESTACIÓN PROTECTORA DENSIDAD 1100)</v>
          </cell>
          <cell r="C317" t="str">
            <v>Ha</v>
          </cell>
          <cell r="D317">
            <v>8043557.83687755</v>
          </cell>
        </row>
        <row r="318">
          <cell r="A318" t="str">
            <v>900.1</v>
          </cell>
          <cell r="B318" t="str">
            <v>TRANSPORTE DE MATERIALES PROVENIENTES DE LA EXCAVACION DE LA EXPLANACION, CANALES Y PRESTAMOS, ENTRE  CIEN METROS (100 M) Y MIL METROS (1000 M) DE DISTANCIA</v>
          </cell>
          <cell r="C318" t="str">
            <v>m3/e</v>
          </cell>
          <cell r="D318">
            <v>1304.0123456790122</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1600</v>
          </cell>
        </row>
        <row r="320">
          <cell r="A320" t="str">
            <v>900.3</v>
          </cell>
          <cell r="B320" t="str">
            <v>TRANSPORTE DE MATERIALES PROVENIENTES DE DERRUMBES, MEDIDO A PARTIR DE CIEN METROS (100 M)</v>
          </cell>
          <cell r="C320" t="str">
            <v>m3/km</v>
          </cell>
          <cell r="D320">
            <v>1600</v>
          </cell>
        </row>
        <row r="321">
          <cell r="D321" t="str">
            <v xml:space="preserve">   </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FECHAS DE CORTE"/>
      <sheetName val="Informacion General"/>
      <sheetName val="Equipo"/>
      <sheetName val="materiales"/>
      <sheetName val="otros"/>
      <sheetName val="PR_1"/>
      <sheetName val="Formulas"/>
      <sheetName val="INDICE"/>
      <sheetName val="DISTANCIA"/>
      <sheetName val="PERSONAL"/>
      <sheetName val="TARIFAS"/>
      <sheetName val="Personalizar"/>
      <sheetName val="FIBRA ÓPTICA"/>
      <sheetName val="ELECTRICO"/>
      <sheetName val="Vuelta"/>
      <sheetName val="2103mar%20.xls"/>
      <sheetName val="días habiles 2015"/>
      <sheetName val="INS"/>
      <sheetName val="Ppto"/>
      <sheetName val="Plan auditoría"/>
      <sheetName val="Análisis de 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EQUIPO"/>
      <sheetName val="MATERIALES"/>
      <sheetName val="MANO DE OBRA"/>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320.1"/>
      <sheetName val="330.2"/>
      <sheetName val="700.1"/>
      <sheetName val="BASE"/>
      <sheetName val="PRECIOS"/>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General"/>
      <sheetName val="Indicadores de Producto"/>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refreshError="1"/>
      <sheetData sheetId="47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 val="ACTA DE OBRA"/>
      <sheetName val="Hoja1"/>
      <sheetName val="Análisis de precios"/>
      <sheetName val="todos"/>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REF"/>
      <sheetName val="ACTA DE MODIFICACION  (2)"/>
      <sheetName val="CONT_ADI"/>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 val="PR 1"/>
      <sheetName val="BASE"/>
    </sheetNames>
    <sheetDataSet>
      <sheetData sheetId="0">
        <row r="4">
          <cell r="C4">
            <v>200.1</v>
          </cell>
        </row>
      </sheetData>
      <sheetData sheetId="1" refreshError="1"/>
      <sheetData sheetId="2">
        <row r="4">
          <cell r="C4">
            <v>200.1</v>
          </cell>
        </row>
      </sheetData>
      <sheetData sheetId="3" refreshError="1">
        <row r="4">
          <cell r="C4">
            <v>200.1</v>
          </cell>
        </row>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UNITARIOS PARA 241201 2S"/>
      <sheetName val="PR 1"/>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Equipo"/>
      <sheetName val="PUNITARIOS%20PARA%20241201%202S"/>
      <sheetName val="TRANSPORTE"/>
      <sheetName val="Insum"/>
      <sheetName val="SUB APU"/>
      <sheetName val="RELACION MES"/>
      <sheetName val="FORMULA"/>
      <sheetName val="PRESUPUESTO"/>
      <sheetName val="ESTADO VÍA-CRIT.TECNICO"/>
      <sheetName val="GCB2000"/>
      <sheetName val="Listas"/>
      <sheetName val="A. P. U."/>
      <sheetName val="CLASIFICACION"/>
      <sheetName val="Presup_Cancha"/>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UNIT."/>
      <sheetName val="1,01"/>
      <sheetName val="PROGR_2"/>
      <sheetName val="PROGR_3"/>
      <sheetName val="EQUIPO"/>
      <sheetName val="ELECTRICO"/>
      <sheetName val="Vuelta"/>
      <sheetName val="Lista APU"/>
      <sheetName val="Cuadro p. Capital Vs estimado"/>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EPI-FR 03"/>
      <sheetName val="METAS FISICAS"/>
      <sheetName val="PO"/>
      <sheetName val="201.7"/>
      <sheetName val="210.1.1"/>
      <sheetName val="330.1"/>
      <sheetName val="420.1"/>
      <sheetName val="450.2P"/>
      <sheetName val="600.1.1"/>
      <sheetName val="610.1"/>
      <sheetName val="630.2"/>
      <sheetName val="630.3"/>
      <sheetName val="640.1"/>
      <sheetName val="671.3P"/>
      <sheetName val="672.1P"/>
      <sheetName val="1P"/>
      <sheetName val="2P"/>
      <sheetName val="3P"/>
      <sheetName val="4P"/>
      <sheetName val="900.2"/>
    </sheetNames>
    <sheetDataSet>
      <sheetData sheetId="0"/>
      <sheetData sheetId="1"/>
      <sheetData sheetId="2">
        <row r="3">
          <cell r="B3" t="str">
            <v>DIRECCION TERRITORIAL CESAR</v>
          </cell>
        </row>
      </sheetData>
      <sheetData sheetId="3"/>
      <sheetData sheetId="4">
        <row r="3">
          <cell r="A3" t="str">
            <v>DIRECCION TERRITORIAL CESAR</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EDE INVIAS"/>
      <sheetName val="CRONOGRAMA"/>
      <sheetName val="Estuco Acrilico"/>
      <sheetName val="Vinilo tipo 1"/>
      <sheetName val="Pintura rejas y puertas metalic"/>
      <sheetName val="Pintura muebles"/>
      <sheetName val="Pantallas"/>
      <sheetName val="Balasto"/>
      <sheetName val="Bombillas"/>
      <sheetName val="Salida Pantalla"/>
      <sheetName val="Puerta Metalica"/>
      <sheetName val="Mant. puerta madera"/>
      <sheetName val="Mant. Puerta Madera y Vidrio"/>
      <sheetName val="Persianas"/>
      <sheetName val="Cerraduras"/>
      <sheetName val="Mant Sanitarios"/>
      <sheetName val="Enchape Pared"/>
      <sheetName val="Impermeabilización placa"/>
    </sheetNames>
    <sheetDataSet>
      <sheetData sheetId="0">
        <row r="13">
          <cell r="G13" t="str">
            <v>ESTUCO ACRILICO PARA REPARACIONES Y DETALLES</v>
          </cell>
          <cell r="H13" t="str">
            <v>M2</v>
          </cell>
        </row>
        <row r="32">
          <cell r="H32" t="str">
            <v>UND</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image" Target="../media/image3.png"/><Relationship Id="rId4" Type="http://schemas.openxmlformats.org/officeDocument/2006/relationships/oleObject" Target="../embeddings/oleObject1.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3.png"/><Relationship Id="rId4" Type="http://schemas.openxmlformats.org/officeDocument/2006/relationships/oleObject" Target="../embeddings/oleObject2.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image" Target="../media/image3.png"/><Relationship Id="rId4" Type="http://schemas.openxmlformats.org/officeDocument/2006/relationships/oleObject" Target="../embeddings/oleObject3.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 Id="rId5" Type="http://schemas.openxmlformats.org/officeDocument/2006/relationships/image" Target="../media/image3.png"/><Relationship Id="rId4" Type="http://schemas.openxmlformats.org/officeDocument/2006/relationships/oleObject" Target="../embeddings/oleObject4.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 Id="rId5" Type="http://schemas.openxmlformats.org/officeDocument/2006/relationships/image" Target="../media/image3.png"/><Relationship Id="rId4" Type="http://schemas.openxmlformats.org/officeDocument/2006/relationships/oleObject" Target="../embeddings/oleObject5.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8.bin"/><Relationship Id="rId5" Type="http://schemas.openxmlformats.org/officeDocument/2006/relationships/image" Target="../media/image3.png"/><Relationship Id="rId4" Type="http://schemas.openxmlformats.org/officeDocument/2006/relationships/oleObject" Target="../embeddings/oleObject6.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9.bin"/><Relationship Id="rId5" Type="http://schemas.openxmlformats.org/officeDocument/2006/relationships/image" Target="../media/image3.png"/><Relationship Id="rId4" Type="http://schemas.openxmlformats.org/officeDocument/2006/relationships/oleObject" Target="../embeddings/oleObject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03405-F3A4-48AE-A1EE-B2E6C147710A}">
  <sheetPr>
    <tabColor rgb="FFFF0000"/>
    <pageSetUpPr fitToPage="1"/>
  </sheetPr>
  <dimension ref="A1:I48"/>
  <sheetViews>
    <sheetView tabSelected="1" view="pageBreakPreview" zoomScaleNormal="100" zoomScaleSheetLayoutView="100" workbookViewId="0">
      <selection activeCell="A6" sqref="A6:F6"/>
    </sheetView>
  </sheetViews>
  <sheetFormatPr baseColWidth="10" defaultColWidth="11.453125" defaultRowHeight="13" x14ac:dyDescent="0.25"/>
  <cols>
    <col min="1" max="1" width="6.453125" style="124" customWidth="1"/>
    <col min="2" max="2" width="95" style="101" customWidth="1"/>
    <col min="3" max="3" width="8.7265625" style="101" customWidth="1"/>
    <col min="4" max="4" width="14.81640625" style="125" customWidth="1"/>
    <col min="5" max="5" width="14.26953125" style="126" customWidth="1"/>
    <col min="6" max="6" width="17" style="101" customWidth="1"/>
    <col min="7" max="7" width="16.7265625" style="101" bestFit="1" customWidth="1"/>
    <col min="8" max="8" width="12.26953125" style="101" bestFit="1" customWidth="1"/>
    <col min="9" max="9" width="16.453125" style="101" customWidth="1"/>
    <col min="10" max="16384" width="11.453125" style="101"/>
  </cols>
  <sheetData>
    <row r="1" spans="1:9" ht="18" x14ac:dyDescent="0.25">
      <c r="A1" s="286" t="s">
        <v>46</v>
      </c>
      <c r="B1" s="287"/>
      <c r="C1" s="287"/>
      <c r="D1" s="287"/>
      <c r="E1" s="287"/>
      <c r="F1" s="288"/>
    </row>
    <row r="2" spans="1:9" ht="18" x14ac:dyDescent="0.25">
      <c r="A2" s="289" t="s">
        <v>79</v>
      </c>
      <c r="B2" s="290"/>
      <c r="C2" s="290"/>
      <c r="D2" s="290"/>
      <c r="E2" s="290"/>
      <c r="F2" s="291"/>
    </row>
    <row r="3" spans="1:9" ht="15.5" x14ac:dyDescent="0.25">
      <c r="A3" s="292" t="s">
        <v>47</v>
      </c>
      <c r="B3" s="293"/>
      <c r="C3" s="293"/>
      <c r="D3" s="293"/>
      <c r="E3" s="293"/>
      <c r="F3" s="294"/>
    </row>
    <row r="4" spans="1:9" ht="15.5" x14ac:dyDescent="0.25">
      <c r="A4" s="181"/>
      <c r="B4" s="295"/>
      <c r="C4" s="295"/>
      <c r="D4" s="295"/>
      <c r="E4" s="295"/>
      <c r="F4" s="180"/>
    </row>
    <row r="5" spans="1:9" ht="12.75" customHeight="1" x14ac:dyDescent="0.25">
      <c r="A5" s="182"/>
      <c r="B5" s="191"/>
      <c r="C5" s="191"/>
      <c r="D5" s="191"/>
      <c r="E5" s="191"/>
      <c r="F5" s="179"/>
    </row>
    <row r="6" spans="1:9" ht="18" x14ac:dyDescent="0.25">
      <c r="A6" s="296" t="s">
        <v>143</v>
      </c>
      <c r="B6" s="297"/>
      <c r="C6" s="297"/>
      <c r="D6" s="297"/>
      <c r="E6" s="297"/>
      <c r="F6" s="298"/>
    </row>
    <row r="7" spans="1:9" ht="34.9" customHeight="1" thickBot="1" x14ac:dyDescent="0.3">
      <c r="A7" s="299" t="s">
        <v>126</v>
      </c>
      <c r="B7" s="300"/>
      <c r="C7" s="300"/>
      <c r="D7" s="300"/>
      <c r="E7" s="300"/>
      <c r="F7" s="301"/>
    </row>
    <row r="8" spans="1:9" ht="25.5" customHeight="1" thickTop="1" thickBot="1" x14ac:dyDescent="0.3">
      <c r="A8" s="283"/>
      <c r="B8" s="284"/>
      <c r="C8" s="284"/>
      <c r="D8" s="284"/>
      <c r="E8" s="284"/>
      <c r="F8" s="285"/>
    </row>
    <row r="9" spans="1:9" ht="29.25" customHeight="1" thickTop="1" x14ac:dyDescent="0.25">
      <c r="A9" s="226" t="s">
        <v>48</v>
      </c>
      <c r="B9" s="227" t="s">
        <v>17</v>
      </c>
      <c r="C9" s="227" t="s">
        <v>49</v>
      </c>
      <c r="D9" s="250" t="s">
        <v>127</v>
      </c>
      <c r="E9" s="228" t="s">
        <v>50</v>
      </c>
      <c r="F9" s="225" t="s">
        <v>51</v>
      </c>
    </row>
    <row r="10" spans="1:9" ht="15" customHeight="1" x14ac:dyDescent="0.25">
      <c r="A10" s="268" t="s">
        <v>138</v>
      </c>
      <c r="B10" s="269"/>
      <c r="C10" s="102"/>
      <c r="D10" s="141"/>
      <c r="E10" s="103"/>
      <c r="F10" s="183">
        <f>SUM(F11:F13)</f>
        <v>4628000</v>
      </c>
      <c r="I10" s="142"/>
    </row>
    <row r="11" spans="1:9" s="231" customFormat="1" ht="30" customHeight="1" x14ac:dyDescent="0.25">
      <c r="A11" s="229" t="s">
        <v>98</v>
      </c>
      <c r="B11" s="224" t="s">
        <v>110</v>
      </c>
      <c r="C11" s="230" t="s">
        <v>91</v>
      </c>
      <c r="D11" s="243">
        <v>1</v>
      </c>
      <c r="E11" s="246">
        <v>3800000</v>
      </c>
      <c r="F11" s="185">
        <f>ROUND(D11*E11,0)</f>
        <v>3800000</v>
      </c>
      <c r="G11" s="234"/>
      <c r="H11" s="234"/>
      <c r="I11" s="232"/>
    </row>
    <row r="12" spans="1:9" ht="30" customHeight="1" x14ac:dyDescent="0.25">
      <c r="A12" s="184" t="s">
        <v>99</v>
      </c>
      <c r="B12" s="224" t="s">
        <v>111</v>
      </c>
      <c r="C12" s="104" t="s">
        <v>91</v>
      </c>
      <c r="D12" s="244">
        <v>15</v>
      </c>
      <c r="E12" s="247">
        <v>40000</v>
      </c>
      <c r="F12" s="185">
        <f t="shared" ref="F12:F13" si="0">ROUND(D12*E12,0)</f>
        <v>600000</v>
      </c>
      <c r="G12" s="235"/>
      <c r="H12" s="234"/>
      <c r="I12" s="142"/>
    </row>
    <row r="13" spans="1:9" s="231" customFormat="1" ht="30" customHeight="1" x14ac:dyDescent="0.25">
      <c r="A13" s="229" t="s">
        <v>100</v>
      </c>
      <c r="B13" s="224" t="s">
        <v>112</v>
      </c>
      <c r="C13" s="230" t="s">
        <v>91</v>
      </c>
      <c r="D13" s="243">
        <v>6</v>
      </c>
      <c r="E13" s="246">
        <v>38000</v>
      </c>
      <c r="F13" s="185">
        <f t="shared" si="0"/>
        <v>228000</v>
      </c>
      <c r="G13" s="234"/>
      <c r="H13" s="234"/>
      <c r="I13" s="232"/>
    </row>
    <row r="14" spans="1:9" ht="15" customHeight="1" x14ac:dyDescent="0.25">
      <c r="A14" s="268" t="s">
        <v>139</v>
      </c>
      <c r="B14" s="269"/>
      <c r="C14" s="102"/>
      <c r="D14" s="141"/>
      <c r="E14" s="248"/>
      <c r="F14" s="183">
        <f>SUM(F15:F18)</f>
        <v>2876750</v>
      </c>
      <c r="I14" s="142"/>
    </row>
    <row r="15" spans="1:9" s="231" customFormat="1" ht="30" customHeight="1" x14ac:dyDescent="0.25">
      <c r="A15" s="229" t="s">
        <v>101</v>
      </c>
      <c r="B15" s="224" t="s">
        <v>113</v>
      </c>
      <c r="C15" s="230" t="s">
        <v>91</v>
      </c>
      <c r="D15" s="243">
        <v>4</v>
      </c>
      <c r="E15" s="246">
        <v>250000</v>
      </c>
      <c r="F15" s="185">
        <f t="shared" ref="F15:F29" si="1">ROUND(D15*E15,0)</f>
        <v>1000000</v>
      </c>
      <c r="G15" s="234"/>
      <c r="H15" s="234"/>
      <c r="I15" s="232"/>
    </row>
    <row r="16" spans="1:9" s="231" customFormat="1" ht="15" customHeight="1" x14ac:dyDescent="0.25">
      <c r="A16" s="229" t="s">
        <v>102</v>
      </c>
      <c r="B16" s="224" t="s">
        <v>117</v>
      </c>
      <c r="C16" s="230" t="s">
        <v>91</v>
      </c>
      <c r="D16" s="243">
        <v>6</v>
      </c>
      <c r="E16" s="246">
        <v>184625</v>
      </c>
      <c r="F16" s="185">
        <f t="shared" si="1"/>
        <v>1107750</v>
      </c>
      <c r="G16" s="234"/>
      <c r="H16" s="234"/>
      <c r="I16" s="232"/>
    </row>
    <row r="17" spans="1:9" s="231" customFormat="1" ht="15" customHeight="1" x14ac:dyDescent="0.25">
      <c r="A17" s="229" t="s">
        <v>103</v>
      </c>
      <c r="B17" s="224" t="s">
        <v>116</v>
      </c>
      <c r="C17" s="230" t="s">
        <v>91</v>
      </c>
      <c r="D17" s="243">
        <v>2</v>
      </c>
      <c r="E17" s="246">
        <v>184500</v>
      </c>
      <c r="F17" s="185">
        <f t="shared" si="1"/>
        <v>369000</v>
      </c>
      <c r="G17" s="234"/>
      <c r="H17" s="234"/>
      <c r="I17" s="232"/>
    </row>
    <row r="18" spans="1:9" s="231" customFormat="1" ht="15" customHeight="1" x14ac:dyDescent="0.25">
      <c r="A18" s="229" t="s">
        <v>104</v>
      </c>
      <c r="B18" s="224" t="s">
        <v>118</v>
      </c>
      <c r="C18" s="230" t="s">
        <v>91</v>
      </c>
      <c r="D18" s="243">
        <v>4</v>
      </c>
      <c r="E18" s="246">
        <v>100000</v>
      </c>
      <c r="F18" s="185">
        <f t="shared" si="1"/>
        <v>400000</v>
      </c>
      <c r="G18" s="234"/>
      <c r="H18" s="234"/>
      <c r="I18" s="232"/>
    </row>
    <row r="19" spans="1:9" ht="15" customHeight="1" x14ac:dyDescent="0.25">
      <c r="A19" s="268" t="s">
        <v>140</v>
      </c>
      <c r="B19" s="269"/>
      <c r="C19" s="102"/>
      <c r="D19" s="141"/>
      <c r="E19" s="248"/>
      <c r="F19" s="183">
        <f>SUM(F20:F23)</f>
        <v>11375000</v>
      </c>
      <c r="G19" s="251" t="s">
        <v>132</v>
      </c>
      <c r="I19" s="142"/>
    </row>
    <row r="20" spans="1:9" ht="15" customHeight="1" x14ac:dyDescent="0.25">
      <c r="A20" s="184" t="s">
        <v>105</v>
      </c>
      <c r="B20" s="105" t="s">
        <v>115</v>
      </c>
      <c r="C20" s="104" t="s">
        <v>95</v>
      </c>
      <c r="D20" s="244">
        <v>65</v>
      </c>
      <c r="E20" s="247">
        <v>25000</v>
      </c>
      <c r="F20" s="185">
        <f t="shared" ref="F20" si="2">ROUND(D20*E20,0)</f>
        <v>1625000</v>
      </c>
      <c r="G20" s="233"/>
      <c r="I20" s="142"/>
    </row>
    <row r="21" spans="1:9" ht="39" x14ac:dyDescent="0.25">
      <c r="A21" s="184" t="s">
        <v>106</v>
      </c>
      <c r="B21" s="224" t="s">
        <v>120</v>
      </c>
      <c r="C21" s="104" t="s">
        <v>96</v>
      </c>
      <c r="D21" s="244">
        <v>70</v>
      </c>
      <c r="E21" s="247">
        <v>50000</v>
      </c>
      <c r="F21" s="185">
        <f t="shared" si="1"/>
        <v>3500000</v>
      </c>
      <c r="G21" s="235"/>
      <c r="I21" s="142"/>
    </row>
    <row r="22" spans="1:9" ht="26" x14ac:dyDescent="0.25">
      <c r="A22" s="184" t="s">
        <v>106</v>
      </c>
      <c r="B22" s="224" t="s">
        <v>119</v>
      </c>
      <c r="C22" s="104" t="s">
        <v>96</v>
      </c>
      <c r="D22" s="244">
        <v>50</v>
      </c>
      <c r="E22" s="247">
        <v>20000</v>
      </c>
      <c r="F22" s="185">
        <f t="shared" ref="F22" si="3">ROUND(D22*E22,0)</f>
        <v>1000000</v>
      </c>
      <c r="G22" s="235"/>
      <c r="I22" s="142"/>
    </row>
    <row r="23" spans="1:9" ht="26" x14ac:dyDescent="0.25">
      <c r="A23" s="184" t="s">
        <v>107</v>
      </c>
      <c r="B23" s="224" t="s">
        <v>114</v>
      </c>
      <c r="C23" s="104" t="s">
        <v>95</v>
      </c>
      <c r="D23" s="244">
        <v>75</v>
      </c>
      <c r="E23" s="247">
        <v>70000</v>
      </c>
      <c r="F23" s="185">
        <f>ROUND(D23*E23,0)</f>
        <v>5250000</v>
      </c>
      <c r="G23" s="235"/>
      <c r="H23" s="235"/>
      <c r="I23" s="142"/>
    </row>
    <row r="24" spans="1:9" ht="15" customHeight="1" x14ac:dyDescent="0.25">
      <c r="A24" s="268" t="s">
        <v>141</v>
      </c>
      <c r="B24" s="269"/>
      <c r="C24" s="102"/>
      <c r="D24" s="141"/>
      <c r="E24" s="248"/>
      <c r="F24" s="183">
        <f>SUM(F25:F27)</f>
        <v>15328000</v>
      </c>
      <c r="I24" s="142"/>
    </row>
    <row r="25" spans="1:9" ht="26" x14ac:dyDescent="0.25">
      <c r="A25" s="184" t="s">
        <v>97</v>
      </c>
      <c r="B25" s="224" t="s">
        <v>121</v>
      </c>
      <c r="C25" s="104" t="s">
        <v>95</v>
      </c>
      <c r="D25" s="244">
        <v>108</v>
      </c>
      <c r="E25" s="247">
        <v>16000</v>
      </c>
      <c r="F25" s="185">
        <f t="shared" si="1"/>
        <v>1728000</v>
      </c>
      <c r="G25" s="235"/>
      <c r="I25" s="142"/>
    </row>
    <row r="26" spans="1:9" x14ac:dyDescent="0.25">
      <c r="A26" s="184" t="s">
        <v>122</v>
      </c>
      <c r="B26" s="224" t="s">
        <v>124</v>
      </c>
      <c r="C26" s="104" t="s">
        <v>95</v>
      </c>
      <c r="D26" s="244">
        <v>400</v>
      </c>
      <c r="E26" s="247">
        <v>16000</v>
      </c>
      <c r="F26" s="185">
        <f t="shared" ref="F26:F27" si="4">ROUND(D26*E26,0)</f>
        <v>6400000</v>
      </c>
      <c r="G26" s="235"/>
      <c r="I26" s="142"/>
    </row>
    <row r="27" spans="1:9" x14ac:dyDescent="0.25">
      <c r="A27" s="239">
        <v>4.3</v>
      </c>
      <c r="B27" s="240" t="s">
        <v>125</v>
      </c>
      <c r="C27" s="241" t="s">
        <v>95</v>
      </c>
      <c r="D27" s="245">
        <v>400</v>
      </c>
      <c r="E27" s="249">
        <v>18000</v>
      </c>
      <c r="F27" s="242">
        <f t="shared" si="4"/>
        <v>7200000</v>
      </c>
      <c r="G27" s="235"/>
      <c r="I27" s="142"/>
    </row>
    <row r="28" spans="1:9" ht="15" customHeight="1" x14ac:dyDescent="0.25">
      <c r="A28" s="268" t="s">
        <v>109</v>
      </c>
      <c r="B28" s="269"/>
      <c r="C28" s="102"/>
      <c r="D28" s="141"/>
      <c r="E28" s="248"/>
      <c r="F28" s="183">
        <f>SUM(F29:F29)</f>
        <v>538336</v>
      </c>
      <c r="I28" s="142"/>
    </row>
    <row r="29" spans="1:9" ht="13.5" thickBot="1" x14ac:dyDescent="0.3">
      <c r="A29" s="184" t="s">
        <v>108</v>
      </c>
      <c r="B29" s="224" t="s">
        <v>123</v>
      </c>
      <c r="C29" s="104" t="s">
        <v>94</v>
      </c>
      <c r="D29" s="244">
        <v>1</v>
      </c>
      <c r="E29" s="247">
        <v>538336</v>
      </c>
      <c r="F29" s="185">
        <f t="shared" si="1"/>
        <v>538336</v>
      </c>
      <c r="I29" s="142"/>
    </row>
    <row r="30" spans="1:9" s="106" customFormat="1" ht="18" customHeight="1" thickBot="1" x14ac:dyDescent="0.35">
      <c r="A30" s="270" t="s">
        <v>53</v>
      </c>
      <c r="B30" s="271"/>
      <c r="C30" s="271"/>
      <c r="D30" s="271"/>
      <c r="E30" s="271"/>
      <c r="F30" s="217">
        <f>(F10+F14+F19+F24+F28)</f>
        <v>34746086</v>
      </c>
      <c r="G30" s="110"/>
    </row>
    <row r="31" spans="1:9" s="106" customFormat="1" ht="13.5" customHeight="1" x14ac:dyDescent="0.3">
      <c r="A31" s="192"/>
      <c r="B31" s="114" t="s">
        <v>78</v>
      </c>
      <c r="C31" s="107"/>
      <c r="D31" s="108"/>
      <c r="E31" s="109"/>
      <c r="F31" s="218">
        <f>SUM(F30:F30)</f>
        <v>34746086</v>
      </c>
      <c r="G31" s="113"/>
    </row>
    <row r="32" spans="1:9" s="106" customFormat="1" ht="13.5" customHeight="1" x14ac:dyDescent="0.3">
      <c r="A32" s="193"/>
      <c r="B32" s="189" t="s">
        <v>54</v>
      </c>
      <c r="C32" s="111"/>
      <c r="D32" s="108"/>
      <c r="E32" s="112"/>
      <c r="F32" s="237">
        <f>ROUND((F31/1.3)*0.05*0.19,0)</f>
        <v>253914</v>
      </c>
      <c r="G32" s="113"/>
    </row>
    <row r="33" spans="1:7" s="106" customFormat="1" ht="13.5" customHeight="1" x14ac:dyDescent="0.3">
      <c r="A33" s="194"/>
      <c r="B33" s="190" t="s">
        <v>55</v>
      </c>
      <c r="C33" s="111"/>
      <c r="D33" s="108"/>
      <c r="E33" s="112"/>
      <c r="F33" s="185">
        <f>+F31+F32</f>
        <v>35000000</v>
      </c>
      <c r="G33" s="118"/>
    </row>
    <row r="34" spans="1:7" s="106" customFormat="1" ht="17.25" customHeight="1" thickBot="1" x14ac:dyDescent="0.35">
      <c r="A34" s="272" t="s">
        <v>56</v>
      </c>
      <c r="B34" s="273"/>
      <c r="C34" s="115"/>
      <c r="D34" s="116"/>
      <c r="E34" s="117"/>
      <c r="F34" s="218">
        <f>+F33</f>
        <v>35000000</v>
      </c>
      <c r="G34" s="236"/>
    </row>
    <row r="35" spans="1:7" ht="27" customHeight="1" thickTop="1" x14ac:dyDescent="0.25">
      <c r="A35" s="195"/>
      <c r="B35" s="216" t="s">
        <v>128</v>
      </c>
      <c r="C35" s="280" t="s">
        <v>17</v>
      </c>
      <c r="D35" s="281"/>
      <c r="E35" s="282"/>
      <c r="F35" s="196" t="s">
        <v>57</v>
      </c>
    </row>
    <row r="36" spans="1:7" ht="13.5" customHeight="1" x14ac:dyDescent="0.25">
      <c r="A36" s="277"/>
      <c r="B36" s="274" t="s">
        <v>129</v>
      </c>
      <c r="C36" s="264" t="s">
        <v>41</v>
      </c>
      <c r="D36" s="265"/>
      <c r="E36" s="119" t="s">
        <v>58</v>
      </c>
      <c r="F36" s="219">
        <v>0.2</v>
      </c>
    </row>
    <row r="37" spans="1:7" ht="12.75" customHeight="1" x14ac:dyDescent="0.25">
      <c r="A37" s="278"/>
      <c r="B37" s="275"/>
      <c r="C37" s="262" t="s">
        <v>59</v>
      </c>
      <c r="D37" s="263"/>
      <c r="E37" s="119" t="s">
        <v>60</v>
      </c>
      <c r="F37" s="219">
        <v>0.05</v>
      </c>
    </row>
    <row r="38" spans="1:7" ht="24" customHeight="1" x14ac:dyDescent="0.25">
      <c r="A38" s="279"/>
      <c r="B38" s="276"/>
      <c r="C38" s="264" t="s">
        <v>43</v>
      </c>
      <c r="D38" s="265"/>
      <c r="E38" s="119" t="s">
        <v>61</v>
      </c>
      <c r="F38" s="219">
        <v>0.05</v>
      </c>
    </row>
    <row r="39" spans="1:7" ht="40.5" customHeight="1" thickBot="1" x14ac:dyDescent="0.3">
      <c r="A39" s="195"/>
      <c r="B39" s="216" t="s">
        <v>130</v>
      </c>
      <c r="C39" s="266" t="s">
        <v>62</v>
      </c>
      <c r="D39" s="267"/>
      <c r="E39" s="120" t="s">
        <v>63</v>
      </c>
      <c r="F39" s="220">
        <f>SUM(F36:F38)</f>
        <v>0.3</v>
      </c>
    </row>
    <row r="40" spans="1:7" ht="49.5" customHeight="1" x14ac:dyDescent="0.3">
      <c r="A40" s="195"/>
      <c r="B40" s="121" t="s">
        <v>131</v>
      </c>
      <c r="C40" s="122"/>
      <c r="D40" s="122"/>
      <c r="E40" s="123"/>
      <c r="F40" s="197"/>
    </row>
    <row r="41" spans="1:7" ht="33" customHeight="1" thickBot="1" x14ac:dyDescent="0.35">
      <c r="A41" s="198"/>
      <c r="B41" s="252" t="s">
        <v>133</v>
      </c>
      <c r="C41" s="253"/>
      <c r="D41" s="253"/>
      <c r="E41" s="254"/>
      <c r="F41" s="255"/>
    </row>
    <row r="42" spans="1:7" ht="63.75" customHeight="1" thickTop="1" x14ac:dyDescent="0.25">
      <c r="A42" s="199"/>
      <c r="B42" s="256" t="s">
        <v>134</v>
      </c>
      <c r="C42" s="257"/>
      <c r="D42" s="257"/>
      <c r="E42" s="258"/>
      <c r="F42" s="259"/>
    </row>
    <row r="43" spans="1:7" x14ac:dyDescent="0.3">
      <c r="A43" s="200"/>
      <c r="B43" s="261" t="s">
        <v>135</v>
      </c>
      <c r="C43" s="106"/>
      <c r="D43" s="106"/>
      <c r="E43" s="106"/>
      <c r="F43" s="201"/>
    </row>
    <row r="44" spans="1:7" ht="12" customHeight="1" x14ac:dyDescent="0.3">
      <c r="A44" s="202"/>
      <c r="B44" s="203" t="s">
        <v>136</v>
      </c>
      <c r="C44" s="106"/>
      <c r="D44" s="106"/>
      <c r="E44" s="106"/>
      <c r="F44" s="201"/>
    </row>
    <row r="45" spans="1:7" ht="12.75" customHeight="1" x14ac:dyDescent="0.3">
      <c r="A45" s="204"/>
      <c r="B45" s="260" t="s">
        <v>137</v>
      </c>
      <c r="C45" s="106"/>
      <c r="D45" s="106"/>
      <c r="E45" s="106"/>
      <c r="F45" s="201"/>
    </row>
    <row r="46" spans="1:7" x14ac:dyDescent="0.3">
      <c r="A46" s="204"/>
      <c r="B46" s="205"/>
      <c r="C46" s="106"/>
      <c r="D46" s="106"/>
      <c r="E46" s="106"/>
      <c r="F46" s="201"/>
    </row>
    <row r="47" spans="1:7" x14ac:dyDescent="0.3">
      <c r="A47" s="202"/>
      <c r="B47" s="205"/>
      <c r="C47" s="106"/>
      <c r="D47" s="106"/>
      <c r="E47" s="106"/>
      <c r="F47" s="201"/>
    </row>
    <row r="48" spans="1:7" s="124" customFormat="1" ht="13.5" thickBot="1" x14ac:dyDescent="0.35">
      <c r="A48" s="206"/>
      <c r="B48" s="207"/>
      <c r="C48" s="208"/>
      <c r="D48" s="208"/>
      <c r="E48" s="208"/>
      <c r="F48" s="209"/>
      <c r="G48" s="101"/>
    </row>
  </sheetData>
  <mergeCells count="21">
    <mergeCell ref="A8:F8"/>
    <mergeCell ref="A1:F1"/>
    <mergeCell ref="A2:F2"/>
    <mergeCell ref="A3:F3"/>
    <mergeCell ref="B4:E4"/>
    <mergeCell ref="A6:F6"/>
    <mergeCell ref="A7:F7"/>
    <mergeCell ref="C37:D37"/>
    <mergeCell ref="C38:D38"/>
    <mergeCell ref="C39:D39"/>
    <mergeCell ref="A10:B10"/>
    <mergeCell ref="A30:E30"/>
    <mergeCell ref="A34:B34"/>
    <mergeCell ref="B36:B38"/>
    <mergeCell ref="A36:A38"/>
    <mergeCell ref="C35:E35"/>
    <mergeCell ref="C36:D36"/>
    <mergeCell ref="A14:B14"/>
    <mergeCell ref="A19:B19"/>
    <mergeCell ref="A24:B24"/>
    <mergeCell ref="A28:B28"/>
  </mergeCells>
  <phoneticPr fontId="34" type="noConversion"/>
  <printOptions horizontalCentered="1"/>
  <pageMargins left="0.35433070866141736" right="0.15748031496062992" top="0.31496062992125984" bottom="0.23622047244094491" header="0.31496062992125984" footer="0.31496062992125984"/>
  <pageSetup scale="66" orientation="portrait" r:id="rId1"/>
  <rowBreaks count="1" manualBreakCount="1">
    <brk id="47" max="5" man="1"/>
  </rowBreaks>
  <colBreaks count="1" manualBreakCount="1">
    <brk id="6"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23A95-4EA6-4A45-A074-00788328E8BE}">
  <dimension ref="D2:H4"/>
  <sheetViews>
    <sheetView workbookViewId="0">
      <selection activeCell="D3" sqref="D3"/>
    </sheetView>
  </sheetViews>
  <sheetFormatPr baseColWidth="10" defaultRowHeight="12.5" x14ac:dyDescent="0.25"/>
  <cols>
    <col min="4" max="4" width="23.54296875" customWidth="1"/>
    <col min="6" max="6" width="24" customWidth="1"/>
    <col min="7" max="7" width="9.26953125" customWidth="1"/>
    <col min="8" max="8" width="23.1796875" customWidth="1"/>
  </cols>
  <sheetData>
    <row r="2" spans="4:8" x14ac:dyDescent="0.25">
      <c r="D2" s="221">
        <v>198531320</v>
      </c>
      <c r="F2" t="s">
        <v>92</v>
      </c>
    </row>
    <row r="3" spans="4:8" x14ac:dyDescent="0.25">
      <c r="D3" s="221">
        <v>1450806</v>
      </c>
      <c r="F3" t="s">
        <v>93</v>
      </c>
      <c r="G3" s="223">
        <v>0.125</v>
      </c>
      <c r="H3" s="222">
        <f>D4*G3</f>
        <v>24997765.75</v>
      </c>
    </row>
    <row r="4" spans="4:8" x14ac:dyDescent="0.25">
      <c r="D4" s="222">
        <f>SUM(D2:D3)</f>
        <v>199982126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13CB2-0F8B-4B67-B7DB-9EEF827F3EFF}">
  <sheetPr>
    <tabColor theme="6" tint="-0.249977111117893"/>
  </sheetPr>
  <dimension ref="A1:L21"/>
  <sheetViews>
    <sheetView view="pageBreakPreview" zoomScale="70" zoomScaleNormal="70" zoomScaleSheetLayoutView="70" workbookViewId="0">
      <selection activeCell="C27" sqref="C27"/>
    </sheetView>
  </sheetViews>
  <sheetFormatPr baseColWidth="10" defaultColWidth="11.453125" defaultRowHeight="15.5" x14ac:dyDescent="0.35"/>
  <cols>
    <col min="1" max="1" width="11.26953125" style="146" customWidth="1"/>
    <col min="2" max="2" width="104.26953125" style="146" bestFit="1" customWidth="1"/>
    <col min="3" max="3" width="30" style="172" customWidth="1"/>
    <col min="4" max="6" width="33" style="172" customWidth="1"/>
    <col min="7" max="7" width="19.54296875" style="146" bestFit="1" customWidth="1"/>
    <col min="8" max="8" width="21.26953125" style="146" bestFit="1" customWidth="1"/>
    <col min="9" max="9" width="11.453125" style="146"/>
    <col min="10" max="10" width="26.453125" style="146" bestFit="1" customWidth="1"/>
    <col min="11" max="11" width="23" style="146" customWidth="1"/>
    <col min="12" max="12" width="31.26953125" style="146" customWidth="1"/>
    <col min="13" max="16384" width="11.453125" style="146"/>
  </cols>
  <sheetData>
    <row r="1" spans="2:11" s="143" customFormat="1" ht="24.75" customHeight="1" thickBot="1" x14ac:dyDescent="0.3">
      <c r="B1" s="212"/>
      <c r="C1" s="213"/>
      <c r="D1" s="188"/>
      <c r="E1" s="302"/>
      <c r="F1" s="303"/>
    </row>
    <row r="2" spans="2:11" s="143" customFormat="1" ht="68.25" customHeight="1" thickBot="1" x14ac:dyDescent="0.3">
      <c r="B2" s="304" t="str">
        <f>'PRES. MANT-SEDE INVIAS-SUCRE -2'!A6</f>
        <v>OBJETO:  MANTENIMIENTO DE LA SEDE DE INVIAS DIRECCION TERRITORIAL SUCRE 2025</v>
      </c>
      <c r="C2" s="302"/>
      <c r="D2" s="302"/>
      <c r="E2" s="302"/>
      <c r="F2" s="303"/>
    </row>
    <row r="3" spans="2:11" s="143" customFormat="1" ht="24.75" customHeight="1" x14ac:dyDescent="0.25">
      <c r="B3" s="305" t="s">
        <v>80</v>
      </c>
      <c r="C3" s="308" t="s">
        <v>51</v>
      </c>
      <c r="D3" s="311"/>
      <c r="E3" s="311"/>
      <c r="F3" s="312"/>
    </row>
    <row r="4" spans="2:11" s="143" customFormat="1" ht="24.75" customHeight="1" x14ac:dyDescent="0.25">
      <c r="B4" s="306"/>
      <c r="C4" s="309"/>
      <c r="D4" s="313"/>
      <c r="E4" s="313"/>
      <c r="F4" s="314"/>
    </row>
    <row r="5" spans="2:11" ht="34.5" customHeight="1" x14ac:dyDescent="0.25">
      <c r="B5" s="307"/>
      <c r="C5" s="310"/>
      <c r="D5" s="145">
        <v>45839</v>
      </c>
      <c r="E5" s="145">
        <v>45870</v>
      </c>
      <c r="F5" s="145">
        <v>45901</v>
      </c>
    </row>
    <row r="6" spans="2:11" ht="30" customHeight="1" thickBot="1" x14ac:dyDescent="0.3">
      <c r="B6" s="147" t="s">
        <v>81</v>
      </c>
      <c r="C6" s="148"/>
      <c r="D6" s="148"/>
      <c r="E6" s="148"/>
      <c r="F6" s="149"/>
      <c r="G6" s="150"/>
      <c r="H6" s="151"/>
    </row>
    <row r="7" spans="2:11" ht="30" customHeight="1" x14ac:dyDescent="0.35">
      <c r="B7" s="152" t="s">
        <v>82</v>
      </c>
      <c r="C7" s="144"/>
      <c r="D7" s="186"/>
      <c r="E7" s="144"/>
      <c r="F7" s="155"/>
      <c r="G7" s="150"/>
      <c r="H7" s="151"/>
    </row>
    <row r="8" spans="2:11" ht="30" customHeight="1" x14ac:dyDescent="0.35">
      <c r="B8" s="156" t="s">
        <v>83</v>
      </c>
      <c r="C8" s="153"/>
      <c r="D8" s="154"/>
      <c r="E8" s="153"/>
      <c r="F8" s="157"/>
      <c r="G8" s="150"/>
      <c r="H8" s="151"/>
    </row>
    <row r="9" spans="2:11" ht="30" customHeight="1" x14ac:dyDescent="0.35">
      <c r="B9" s="156" t="s">
        <v>84</v>
      </c>
      <c r="C9" s="153"/>
      <c r="D9" s="153"/>
      <c r="E9" s="154"/>
      <c r="F9" s="157"/>
      <c r="G9" s="150"/>
      <c r="H9" s="151"/>
    </row>
    <row r="10" spans="2:11" ht="30" customHeight="1" thickBot="1" x14ac:dyDescent="0.4">
      <c r="B10" s="158" t="s">
        <v>85</v>
      </c>
      <c r="C10" s="159"/>
      <c r="D10" s="159"/>
      <c r="E10" s="160"/>
      <c r="F10" s="238"/>
      <c r="G10" s="150"/>
      <c r="H10" s="151"/>
    </row>
    <row r="11" spans="2:11" ht="30" customHeight="1" thickBot="1" x14ac:dyDescent="0.3">
      <c r="B11" s="161" t="s">
        <v>86</v>
      </c>
      <c r="C11" s="162"/>
      <c r="D11" s="162"/>
      <c r="E11" s="162"/>
      <c r="F11" s="163"/>
      <c r="G11" s="150"/>
      <c r="H11" s="151"/>
    </row>
    <row r="12" spans="2:11" ht="30" customHeight="1" thickBot="1" x14ac:dyDescent="0.3">
      <c r="B12" s="167" t="s">
        <v>142</v>
      </c>
      <c r="C12" s="166">
        <f>'PRES. MANT-SEDE INVIAS-SUCRE -2'!F31</f>
        <v>34746086</v>
      </c>
      <c r="D12" s="166"/>
      <c r="E12" s="168">
        <f>C12/2</f>
        <v>17373043</v>
      </c>
      <c r="F12" s="178">
        <f>C12/2</f>
        <v>17373043</v>
      </c>
      <c r="G12" s="150"/>
      <c r="H12" s="165">
        <f>SUM(E12:F12)</f>
        <v>34746086</v>
      </c>
      <c r="I12" s="164" t="str">
        <f>IF(H12=C12,"OK","ERROR")</f>
        <v>OK</v>
      </c>
      <c r="J12" s="165"/>
      <c r="K12" s="165"/>
    </row>
    <row r="13" spans="2:11" ht="30" customHeight="1" thickBot="1" x14ac:dyDescent="0.3">
      <c r="B13" s="161" t="s">
        <v>78</v>
      </c>
      <c r="C13" s="177">
        <f>SUM(C12:C12)</f>
        <v>34746086</v>
      </c>
      <c r="D13" s="162"/>
      <c r="E13" s="177">
        <f>SUM(E12:E12)</f>
        <v>17373043</v>
      </c>
      <c r="F13" s="187">
        <f>SUM(F12:F12)</f>
        <v>17373043</v>
      </c>
      <c r="G13" s="150"/>
      <c r="H13" s="165">
        <f>SUM(E13:F13)</f>
        <v>34746086</v>
      </c>
      <c r="I13" s="164" t="str">
        <f>IF(H13=C13,"OK","ERROR")</f>
        <v>OK</v>
      </c>
      <c r="J13" s="165"/>
      <c r="K13" s="165"/>
    </row>
    <row r="14" spans="2:11" s="143" customFormat="1" ht="30" customHeight="1" thickBot="1" x14ac:dyDescent="0.3">
      <c r="B14" s="210" t="s">
        <v>89</v>
      </c>
      <c r="C14" s="211">
        <f>'PRES. MANT-SEDE INVIAS-SUCRE -2'!F32</f>
        <v>253914</v>
      </c>
      <c r="D14" s="214"/>
      <c r="E14" s="214">
        <f t="shared" ref="E14:F14" si="0">$C$14*E13/$C$13</f>
        <v>126957</v>
      </c>
      <c r="F14" s="215">
        <f t="shared" si="0"/>
        <v>126957</v>
      </c>
      <c r="G14" s="150"/>
      <c r="H14" s="165">
        <f>SUM(E14:F14)</f>
        <v>253914</v>
      </c>
      <c r="I14" s="164" t="str">
        <f>IF(H14=C14,"OK","ERROR")</f>
        <v>OK</v>
      </c>
      <c r="J14" s="165"/>
      <c r="K14" s="165"/>
    </row>
    <row r="15" spans="2:11" ht="30" customHeight="1" thickBot="1" x14ac:dyDescent="0.3">
      <c r="B15" s="161" t="s">
        <v>90</v>
      </c>
      <c r="C15" s="177">
        <f>C13+C14</f>
        <v>35000000</v>
      </c>
      <c r="D15" s="169"/>
      <c r="E15" s="169">
        <f t="shared" ref="E15:F15" si="1">E13+E14</f>
        <v>17500000</v>
      </c>
      <c r="F15" s="169">
        <f t="shared" si="1"/>
        <v>17500000</v>
      </c>
      <c r="G15" s="150"/>
      <c r="H15" s="165">
        <f>SUM(E15:F15)</f>
        <v>35000000</v>
      </c>
      <c r="I15" s="164" t="str">
        <f>IF(H15=C15,"OK","ERROR")</f>
        <v>OK</v>
      </c>
      <c r="J15" s="150"/>
      <c r="K15" s="150"/>
    </row>
    <row r="16" spans="2:11" ht="16" hidden="1" thickBot="1" x14ac:dyDescent="0.4">
      <c r="B16" s="170" t="s">
        <v>87</v>
      </c>
      <c r="C16" s="171" t="e">
        <f>#REF!/12</f>
        <v>#REF!</v>
      </c>
      <c r="D16" s="171" t="e">
        <f>#REF!/12</f>
        <v>#REF!</v>
      </c>
      <c r="E16" s="171" t="e">
        <f>#REF!/12</f>
        <v>#REF!</v>
      </c>
      <c r="F16" s="171"/>
    </row>
    <row r="17" spans="1:12" hidden="1" x14ac:dyDescent="0.35"/>
    <row r="18" spans="1:12" ht="16" hidden="1" thickBot="1" x14ac:dyDescent="0.4">
      <c r="B18" s="173" t="s">
        <v>88</v>
      </c>
      <c r="C18" s="174" t="e">
        <f>#REF!/12</f>
        <v>#REF!</v>
      </c>
      <c r="D18" s="174" t="e">
        <f>#REF!/12</f>
        <v>#REF!</v>
      </c>
      <c r="E18" s="174" t="e">
        <f>#REF!/12</f>
        <v>#REF!</v>
      </c>
      <c r="F18" s="174"/>
    </row>
    <row r="19" spans="1:12" x14ac:dyDescent="0.35">
      <c r="C19" s="175"/>
    </row>
    <row r="20" spans="1:12" ht="26.25" customHeight="1" x14ac:dyDescent="0.35">
      <c r="C20" s="175"/>
    </row>
    <row r="21" spans="1:12" s="172" customFormat="1" x14ac:dyDescent="0.35">
      <c r="A21" s="146"/>
      <c r="B21" s="146"/>
      <c r="C21" s="176"/>
      <c r="G21" s="146"/>
      <c r="H21" s="146"/>
      <c r="I21" s="146"/>
      <c r="J21" s="146"/>
      <c r="K21" s="146"/>
      <c r="L21" s="146"/>
    </row>
  </sheetData>
  <mergeCells count="6">
    <mergeCell ref="E1:F1"/>
    <mergeCell ref="B2:F2"/>
    <mergeCell ref="B3:B5"/>
    <mergeCell ref="C3:C5"/>
    <mergeCell ref="D3:F3"/>
    <mergeCell ref="D4:F4"/>
  </mergeCells>
  <printOptions horizontalCentered="1" verticalCentered="1"/>
  <pageMargins left="0" right="0" top="0" bottom="0" header="0" footer="0"/>
  <pageSetup scale="28" fitToWidth="2" orientation="landscape"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51F9EE-D769-436F-B46E-FC8B25D8B8E9}">
  <dimension ref="A1:J52"/>
  <sheetViews>
    <sheetView view="pageBreakPreview" zoomScaleNormal="100" zoomScaleSheetLayoutView="100" workbookViewId="0">
      <selection activeCell="C9" sqref="C9"/>
    </sheetView>
  </sheetViews>
  <sheetFormatPr baseColWidth="10" defaultRowHeight="12.5" x14ac:dyDescent="0.25"/>
  <cols>
    <col min="2" max="2" width="14.54296875" customWidth="1"/>
    <col min="3" max="3" width="17.1796875" customWidth="1"/>
    <col min="7" max="7" width="12.1796875" bestFit="1" customWidth="1"/>
    <col min="8" max="8" width="12.7265625" customWidth="1"/>
  </cols>
  <sheetData>
    <row r="1" spans="1:10" ht="13" thickBot="1" x14ac:dyDescent="0.3"/>
    <row r="2" spans="1:10" x14ac:dyDescent="0.25">
      <c r="A2" s="1"/>
      <c r="B2" s="2" t="s">
        <v>0</v>
      </c>
      <c r="C2" s="3"/>
      <c r="D2" s="4"/>
      <c r="E2" s="5"/>
      <c r="F2" s="5"/>
      <c r="G2" s="5"/>
      <c r="H2" s="5"/>
      <c r="I2" s="6"/>
      <c r="J2" s="1"/>
    </row>
    <row r="3" spans="1:10" ht="13" x14ac:dyDescent="0.3">
      <c r="A3" s="1"/>
      <c r="B3" s="7" t="s">
        <v>1</v>
      </c>
      <c r="C3" s="8"/>
      <c r="D3" s="9"/>
      <c r="E3" s="10"/>
      <c r="F3" s="11" t="s">
        <v>2</v>
      </c>
      <c r="G3" s="10"/>
      <c r="H3" s="10"/>
      <c r="I3" s="12"/>
      <c r="J3" s="1"/>
    </row>
    <row r="4" spans="1:10" ht="13" thickBot="1" x14ac:dyDescent="0.3">
      <c r="A4" s="1"/>
      <c r="B4" s="13" t="str">
        <f>+'[67]210.1.1'!A3</f>
        <v>DIRECCION TERRITORIAL CESAR</v>
      </c>
      <c r="C4" s="14"/>
      <c r="D4" s="15"/>
      <c r="E4" s="337"/>
      <c r="F4" s="338"/>
      <c r="G4" s="338"/>
      <c r="H4" s="338"/>
      <c r="I4" s="339"/>
      <c r="J4" s="1"/>
    </row>
    <row r="5" spans="1:10" x14ac:dyDescent="0.25">
      <c r="A5" s="1"/>
      <c r="B5" s="16"/>
      <c r="C5" s="10"/>
      <c r="D5" s="10"/>
      <c r="E5" s="10"/>
      <c r="F5" s="10"/>
      <c r="G5" s="10"/>
      <c r="H5" s="10"/>
      <c r="I5" s="10"/>
      <c r="J5" s="1"/>
    </row>
    <row r="6" spans="1:10" x14ac:dyDescent="0.25">
      <c r="A6" s="1"/>
      <c r="B6" s="16"/>
      <c r="C6" s="340"/>
      <c r="D6" s="340"/>
      <c r="E6" s="340"/>
      <c r="F6" s="340"/>
      <c r="G6" s="340"/>
      <c r="H6" s="17"/>
      <c r="I6" s="18"/>
      <c r="J6" s="1"/>
    </row>
    <row r="7" spans="1:10" ht="12.75" customHeight="1" x14ac:dyDescent="0.25">
      <c r="A7" s="1"/>
      <c r="B7" s="19" t="s">
        <v>3</v>
      </c>
      <c r="C7" s="341" t="e">
        <f>+'PRES. MANT-SEDE INVIAS-SUCRE -2'!#REF!</f>
        <v>#REF!</v>
      </c>
      <c r="D7" s="341"/>
      <c r="E7" s="341"/>
      <c r="F7" s="341"/>
      <c r="G7" s="20" t="s">
        <v>4</v>
      </c>
      <c r="H7" t="s">
        <v>5</v>
      </c>
      <c r="I7" s="10"/>
      <c r="J7" s="1"/>
    </row>
    <row r="8" spans="1:10" x14ac:dyDescent="0.25">
      <c r="C8" s="341"/>
      <c r="D8" s="341"/>
      <c r="E8" s="341"/>
      <c r="F8" s="341"/>
    </row>
    <row r="9" spans="1:10" ht="13.5" thickBot="1" x14ac:dyDescent="0.35">
      <c r="A9" s="21"/>
      <c r="B9" s="22" t="s">
        <v>6</v>
      </c>
      <c r="C9" s="23" t="s">
        <v>7</v>
      </c>
      <c r="D9" s="22"/>
      <c r="E9" s="22"/>
      <c r="F9" s="22"/>
      <c r="G9" s="22"/>
      <c r="H9" s="22"/>
      <c r="I9" s="21"/>
      <c r="J9" s="21"/>
    </row>
    <row r="10" spans="1:10" ht="13.5" thickBot="1" x14ac:dyDescent="0.3">
      <c r="A10" s="21"/>
      <c r="B10" s="327" t="s">
        <v>8</v>
      </c>
      <c r="C10" s="342"/>
      <c r="D10" s="24" t="s">
        <v>9</v>
      </c>
      <c r="E10" s="24" t="s">
        <v>10</v>
      </c>
      <c r="F10" s="24" t="s">
        <v>11</v>
      </c>
      <c r="G10" s="24" t="s">
        <v>12</v>
      </c>
      <c r="H10" s="343"/>
      <c r="I10" s="21"/>
      <c r="J10" s="21"/>
    </row>
    <row r="11" spans="1:10" ht="13" x14ac:dyDescent="0.25">
      <c r="A11" s="21"/>
      <c r="B11" s="344"/>
      <c r="C11" s="345"/>
      <c r="D11" s="25"/>
      <c r="E11" s="26"/>
      <c r="F11" s="27"/>
      <c r="G11" s="28"/>
      <c r="H11" s="316"/>
      <c r="I11" s="21"/>
      <c r="J11" s="21"/>
    </row>
    <row r="12" spans="1:10" ht="13" x14ac:dyDescent="0.3">
      <c r="A12" s="21"/>
      <c r="B12" s="331"/>
      <c r="C12" s="332"/>
      <c r="D12" s="25"/>
      <c r="E12" s="26"/>
      <c r="F12" s="27"/>
      <c r="G12" s="29"/>
      <c r="H12" s="316"/>
      <c r="I12" s="21"/>
      <c r="J12" s="21"/>
    </row>
    <row r="13" spans="1:10" ht="13.5" customHeight="1" x14ac:dyDescent="0.25">
      <c r="A13" s="21"/>
      <c r="B13" s="333"/>
      <c r="C13" s="346"/>
      <c r="D13" s="25"/>
      <c r="E13" s="26"/>
      <c r="F13" s="27"/>
      <c r="G13" s="28"/>
      <c r="H13" s="316"/>
      <c r="I13" s="21"/>
      <c r="J13" s="21"/>
    </row>
    <row r="14" spans="1:10" ht="13" x14ac:dyDescent="0.25">
      <c r="A14" s="21"/>
      <c r="B14" s="333"/>
      <c r="C14" s="346"/>
      <c r="D14" s="25"/>
      <c r="E14" s="26"/>
      <c r="F14" s="27"/>
      <c r="G14" s="30"/>
      <c r="H14" s="316"/>
      <c r="I14" s="21"/>
      <c r="J14" s="21"/>
    </row>
    <row r="15" spans="1:10" ht="13.5" thickBot="1" x14ac:dyDescent="0.3">
      <c r="A15" s="21"/>
      <c r="B15" s="335" t="s">
        <v>13</v>
      </c>
      <c r="C15" s="347"/>
      <c r="D15" s="31" t="s">
        <v>14</v>
      </c>
      <c r="E15" s="32" t="s">
        <v>14</v>
      </c>
      <c r="F15" s="33"/>
      <c r="G15" s="34">
        <f>+H40*0.1</f>
        <v>832.5</v>
      </c>
      <c r="H15" s="317"/>
      <c r="I15" s="21"/>
      <c r="J15" s="21"/>
    </row>
    <row r="16" spans="1:10" ht="13.5" thickBot="1" x14ac:dyDescent="0.35">
      <c r="A16" s="21"/>
      <c r="B16" s="35"/>
      <c r="C16" s="320"/>
      <c r="D16" s="320"/>
      <c r="E16" s="320"/>
      <c r="F16" s="320"/>
      <c r="G16" s="36" t="s">
        <v>15</v>
      </c>
      <c r="H16" s="37">
        <f>SUM(G11:G15)</f>
        <v>832.5</v>
      </c>
      <c r="I16" s="21"/>
      <c r="J16" s="21"/>
    </row>
    <row r="17" spans="1:10" ht="13" x14ac:dyDescent="0.3">
      <c r="A17" s="21"/>
      <c r="B17" s="35"/>
      <c r="C17" s="321"/>
      <c r="D17" s="321"/>
      <c r="E17" s="321"/>
      <c r="F17" s="321"/>
      <c r="G17" s="321"/>
      <c r="H17" s="321"/>
      <c r="I17" s="21"/>
      <c r="J17" s="21"/>
    </row>
    <row r="18" spans="1:10" ht="13.5" thickBot="1" x14ac:dyDescent="0.35">
      <c r="A18" s="21"/>
      <c r="B18" s="326" t="s">
        <v>16</v>
      </c>
      <c r="C18" s="326"/>
      <c r="D18" s="326"/>
      <c r="E18" s="326"/>
      <c r="F18" s="326"/>
      <c r="G18" s="326"/>
      <c r="H18" s="326"/>
      <c r="I18" s="21"/>
      <c r="J18" s="21"/>
    </row>
    <row r="19" spans="1:10" ht="13.5" thickBot="1" x14ac:dyDescent="0.35">
      <c r="A19" s="21"/>
      <c r="B19" s="327" t="s">
        <v>17</v>
      </c>
      <c r="C19" s="328"/>
      <c r="D19" s="24" t="s">
        <v>18</v>
      </c>
      <c r="E19" s="24" t="s">
        <v>19</v>
      </c>
      <c r="F19" s="24" t="s">
        <v>20</v>
      </c>
      <c r="G19" s="24" t="s">
        <v>12</v>
      </c>
      <c r="H19" s="315"/>
      <c r="I19" s="21"/>
      <c r="J19" s="21"/>
    </row>
    <row r="20" spans="1:10" ht="13" x14ac:dyDescent="0.3">
      <c r="A20" s="21"/>
      <c r="B20" s="329" t="s">
        <v>21</v>
      </c>
      <c r="C20" s="330"/>
      <c r="D20" s="38" t="s">
        <v>5</v>
      </c>
      <c r="E20" s="39">
        <v>19000</v>
      </c>
      <c r="F20" s="40">
        <v>1</v>
      </c>
      <c r="G20" s="29">
        <f>+F20*E20</f>
        <v>19000</v>
      </c>
      <c r="H20" s="323"/>
      <c r="I20" s="21"/>
      <c r="J20" s="21"/>
    </row>
    <row r="21" spans="1:10" ht="13" x14ac:dyDescent="0.3">
      <c r="A21" s="21"/>
      <c r="B21" s="331" t="s">
        <v>22</v>
      </c>
      <c r="C21" s="332"/>
      <c r="D21" s="38" t="s">
        <v>23</v>
      </c>
      <c r="E21" s="39">
        <v>15000</v>
      </c>
      <c r="F21" s="41">
        <v>0.2</v>
      </c>
      <c r="G21" s="29">
        <f>+F21*E21</f>
        <v>3000</v>
      </c>
      <c r="H21" s="323"/>
      <c r="I21" s="21"/>
      <c r="J21" s="21"/>
    </row>
    <row r="22" spans="1:10" ht="13" x14ac:dyDescent="0.3">
      <c r="A22" s="21"/>
      <c r="B22" s="333" t="s">
        <v>14</v>
      </c>
      <c r="C22" s="334"/>
      <c r="D22" s="42" t="s">
        <v>14</v>
      </c>
      <c r="E22" s="39" t="s">
        <v>14</v>
      </c>
      <c r="F22" s="43"/>
      <c r="G22" s="44" t="s">
        <v>14</v>
      </c>
      <c r="H22" s="323"/>
      <c r="I22" s="21"/>
      <c r="J22" s="21"/>
    </row>
    <row r="23" spans="1:10" ht="13.5" thickBot="1" x14ac:dyDescent="0.35">
      <c r="A23" s="21"/>
      <c r="B23" s="335" t="s">
        <v>14</v>
      </c>
      <c r="C23" s="336"/>
      <c r="D23" s="45" t="s">
        <v>14</v>
      </c>
      <c r="E23" s="46" t="s">
        <v>14</v>
      </c>
      <c r="F23" s="33"/>
      <c r="G23" s="47" t="s">
        <v>14</v>
      </c>
      <c r="H23" s="324"/>
      <c r="I23" s="21"/>
      <c r="J23" s="21"/>
    </row>
    <row r="24" spans="1:10" ht="13.5" thickBot="1" x14ac:dyDescent="0.35">
      <c r="A24" s="21"/>
      <c r="B24" s="35"/>
      <c r="C24" s="320"/>
      <c r="D24" s="320"/>
      <c r="E24" s="320"/>
      <c r="F24" s="320"/>
      <c r="G24" s="36" t="s">
        <v>15</v>
      </c>
      <c r="H24" s="37">
        <f>SUM(G20:G22)</f>
        <v>22000</v>
      </c>
      <c r="I24" s="21"/>
      <c r="J24" s="21"/>
    </row>
    <row r="25" spans="1:10" ht="13" x14ac:dyDescent="0.3">
      <c r="A25" s="21"/>
      <c r="B25" s="35"/>
      <c r="C25" s="321"/>
      <c r="D25" s="321"/>
      <c r="E25" s="321"/>
      <c r="F25" s="321"/>
      <c r="G25" s="321"/>
      <c r="H25" s="321"/>
      <c r="I25" s="21"/>
      <c r="J25" s="21"/>
    </row>
    <row r="26" spans="1:10" ht="13.5" thickBot="1" x14ac:dyDescent="0.35">
      <c r="A26" s="21"/>
      <c r="B26" s="322" t="s">
        <v>24</v>
      </c>
      <c r="C26" s="322"/>
      <c r="D26" s="322"/>
      <c r="E26" s="322"/>
      <c r="F26" s="322"/>
      <c r="G26" s="322"/>
      <c r="H26" s="322"/>
      <c r="I26" s="21"/>
      <c r="J26" s="21"/>
    </row>
    <row r="27" spans="1:10" ht="13.5" thickBot="1" x14ac:dyDescent="0.3">
      <c r="A27" s="21"/>
      <c r="B27" s="48" t="s">
        <v>25</v>
      </c>
      <c r="C27" s="24" t="s">
        <v>26</v>
      </c>
      <c r="D27" s="49" t="s">
        <v>27</v>
      </c>
      <c r="E27" s="24" t="s">
        <v>28</v>
      </c>
      <c r="F27" s="24" t="s">
        <v>29</v>
      </c>
      <c r="G27" s="24" t="s">
        <v>12</v>
      </c>
      <c r="H27" s="315"/>
      <c r="I27" s="21"/>
      <c r="J27" s="21"/>
    </row>
    <row r="28" spans="1:10" ht="13" x14ac:dyDescent="0.25">
      <c r="A28" s="21"/>
      <c r="B28" s="50"/>
      <c r="C28" s="51"/>
      <c r="D28" s="52"/>
      <c r="E28" s="53"/>
      <c r="F28" s="54"/>
      <c r="G28" s="55"/>
      <c r="H28" s="323"/>
      <c r="I28" s="21"/>
      <c r="J28" s="21"/>
    </row>
    <row r="29" spans="1:10" ht="13" x14ac:dyDescent="0.25">
      <c r="A29" s="21"/>
      <c r="B29" s="56" t="s">
        <v>14</v>
      </c>
      <c r="C29" s="25"/>
      <c r="D29" s="57" t="s">
        <v>14</v>
      </c>
      <c r="E29" s="38" t="s">
        <v>14</v>
      </c>
      <c r="F29" s="58"/>
      <c r="G29" s="59" t="s">
        <v>14</v>
      </c>
      <c r="H29" s="323"/>
      <c r="I29" s="21"/>
      <c r="J29" s="21"/>
    </row>
    <row r="30" spans="1:10" ht="13" x14ac:dyDescent="0.25">
      <c r="A30" s="21"/>
      <c r="B30" s="60" t="s">
        <v>14</v>
      </c>
      <c r="C30" s="61"/>
      <c r="D30" s="62" t="s">
        <v>14</v>
      </c>
      <c r="E30" s="42" t="s">
        <v>14</v>
      </c>
      <c r="F30" s="61"/>
      <c r="G30" s="63" t="s">
        <v>14</v>
      </c>
      <c r="H30" s="323"/>
      <c r="I30" s="21"/>
      <c r="J30" s="21"/>
    </row>
    <row r="31" spans="1:10" ht="13.5" thickBot="1" x14ac:dyDescent="0.3">
      <c r="A31" s="21"/>
      <c r="B31" s="64" t="s">
        <v>14</v>
      </c>
      <c r="C31" s="65"/>
      <c r="D31" s="66" t="s">
        <v>14</v>
      </c>
      <c r="E31" s="45" t="s">
        <v>14</v>
      </c>
      <c r="F31" s="65"/>
      <c r="G31" s="67" t="s">
        <v>14</v>
      </c>
      <c r="H31" s="324"/>
      <c r="I31" s="21"/>
      <c r="J31" s="21"/>
    </row>
    <row r="32" spans="1:10" ht="13.5" thickBot="1" x14ac:dyDescent="0.35">
      <c r="A32" s="21"/>
      <c r="B32" s="35"/>
      <c r="C32" s="68"/>
      <c r="D32" s="68"/>
      <c r="E32" s="68"/>
      <c r="F32" s="68"/>
      <c r="G32" s="69" t="s">
        <v>15</v>
      </c>
      <c r="H32" s="37">
        <f>SUM(G28:G30)</f>
        <v>0</v>
      </c>
      <c r="I32" s="21"/>
      <c r="J32" s="21"/>
    </row>
    <row r="33" spans="1:10" ht="13" x14ac:dyDescent="0.3">
      <c r="A33" s="21"/>
      <c r="B33" s="35"/>
      <c r="C33" s="35"/>
      <c r="D33" s="35"/>
      <c r="E33" s="35"/>
      <c r="F33" s="325"/>
      <c r="G33" s="325"/>
      <c r="H33" s="70"/>
      <c r="I33" s="21"/>
      <c r="J33" s="21"/>
    </row>
    <row r="34" spans="1:10" ht="13" x14ac:dyDescent="0.3">
      <c r="A34" s="21"/>
      <c r="B34" s="35"/>
      <c r="C34" s="35"/>
      <c r="D34" s="35"/>
      <c r="E34" s="35"/>
      <c r="F34" s="35"/>
      <c r="G34" s="35"/>
      <c r="H34" s="35"/>
      <c r="I34" s="21"/>
      <c r="J34" s="21"/>
    </row>
    <row r="35" spans="1:10" ht="13.5" thickBot="1" x14ac:dyDescent="0.35">
      <c r="A35" s="21"/>
      <c r="B35" s="322" t="s">
        <v>30</v>
      </c>
      <c r="C35" s="322"/>
      <c r="D35" s="322"/>
      <c r="E35" s="322"/>
      <c r="F35" s="322"/>
      <c r="G35" s="322"/>
      <c r="H35" s="322"/>
      <c r="I35" s="21"/>
      <c r="J35" s="21"/>
    </row>
    <row r="36" spans="1:10" ht="13.5" thickBot="1" x14ac:dyDescent="0.3">
      <c r="A36" s="21"/>
      <c r="B36" s="48" t="s">
        <v>31</v>
      </c>
      <c r="C36" s="24" t="s">
        <v>32</v>
      </c>
      <c r="D36" s="49" t="s">
        <v>33</v>
      </c>
      <c r="E36" s="24" t="s">
        <v>34</v>
      </c>
      <c r="F36" s="24" t="s">
        <v>11</v>
      </c>
      <c r="G36" s="24" t="s">
        <v>12</v>
      </c>
      <c r="H36" s="315"/>
      <c r="I36" s="21"/>
      <c r="J36" s="21"/>
    </row>
    <row r="37" spans="1:10" ht="13" x14ac:dyDescent="0.3">
      <c r="A37" s="21"/>
      <c r="B37" s="71" t="s">
        <v>35</v>
      </c>
      <c r="C37" s="72">
        <v>45000</v>
      </c>
      <c r="D37" s="73">
        <v>1.85</v>
      </c>
      <c r="E37" s="74">
        <f>+C37*D37</f>
        <v>83250</v>
      </c>
      <c r="F37" s="75">
        <v>10</v>
      </c>
      <c r="G37" s="76">
        <f>+E37/F37</f>
        <v>8325</v>
      </c>
      <c r="H37" s="316"/>
      <c r="I37" s="21"/>
      <c r="J37" s="21"/>
    </row>
    <row r="38" spans="1:10" ht="13" x14ac:dyDescent="0.25">
      <c r="A38" s="21"/>
      <c r="B38" s="71"/>
      <c r="C38" s="61"/>
      <c r="D38" s="42" t="s">
        <v>14</v>
      </c>
      <c r="E38" s="42" t="s">
        <v>14</v>
      </c>
      <c r="F38" s="61"/>
      <c r="G38" s="63" t="s">
        <v>14</v>
      </c>
      <c r="H38" s="316"/>
      <c r="I38" s="21"/>
      <c r="J38" s="21"/>
    </row>
    <row r="39" spans="1:10" ht="13.5" thickBot="1" x14ac:dyDescent="0.3">
      <c r="A39" s="21"/>
      <c r="B39" s="64" t="s">
        <v>14</v>
      </c>
      <c r="C39" s="65"/>
      <c r="D39" s="45" t="s">
        <v>14</v>
      </c>
      <c r="E39" s="45" t="s">
        <v>14</v>
      </c>
      <c r="F39" s="65"/>
      <c r="G39" s="67" t="s">
        <v>14</v>
      </c>
      <c r="H39" s="317"/>
      <c r="I39" s="21"/>
      <c r="J39" s="21"/>
    </row>
    <row r="40" spans="1:10" ht="13.5" thickBot="1" x14ac:dyDescent="0.35">
      <c r="A40" s="21"/>
      <c r="B40" s="35"/>
      <c r="C40" s="68"/>
      <c r="D40" s="68"/>
      <c r="E40" s="68"/>
      <c r="F40" s="68"/>
      <c r="G40" s="69" t="s">
        <v>15</v>
      </c>
      <c r="H40" s="37">
        <f>SUM(G37:G38)</f>
        <v>8325</v>
      </c>
      <c r="I40" s="21"/>
      <c r="J40" s="21"/>
    </row>
    <row r="41" spans="1:10" x14ac:dyDescent="0.25">
      <c r="A41" s="21"/>
      <c r="E41" s="21"/>
      <c r="F41" s="21"/>
      <c r="G41" s="21"/>
      <c r="H41" s="21"/>
      <c r="I41" s="21"/>
      <c r="J41" s="21"/>
    </row>
    <row r="42" spans="1:10" ht="15" thickBot="1" x14ac:dyDescent="0.4">
      <c r="A42" s="21"/>
      <c r="B42" s="77"/>
      <c r="E42" s="21"/>
      <c r="F42" s="21"/>
      <c r="G42" s="21"/>
      <c r="H42" s="21"/>
      <c r="I42" s="21"/>
      <c r="J42" s="21"/>
    </row>
    <row r="43" spans="1:10" ht="15" thickBot="1" x14ac:dyDescent="0.4">
      <c r="A43" s="21"/>
      <c r="B43" s="77"/>
      <c r="E43" s="21"/>
      <c r="F43" s="78" t="s">
        <v>36</v>
      </c>
      <c r="G43" s="21"/>
      <c r="H43" s="79">
        <f>+H16+H24+H32+H40</f>
        <v>31157.5</v>
      </c>
      <c r="I43" s="21"/>
      <c r="J43" s="21"/>
    </row>
    <row r="44" spans="1:10" ht="13.5" thickBot="1" x14ac:dyDescent="0.35">
      <c r="A44" s="1"/>
      <c r="B44" s="11" t="s">
        <v>37</v>
      </c>
      <c r="C44" s="11"/>
      <c r="D44" s="10"/>
      <c r="E44" s="10"/>
      <c r="F44" s="10"/>
      <c r="G44" s="10"/>
      <c r="H44" s="10"/>
      <c r="I44" s="10"/>
      <c r="J44" s="1"/>
    </row>
    <row r="45" spans="1:10" x14ac:dyDescent="0.25">
      <c r="A45" s="1"/>
      <c r="B45" s="80" t="s">
        <v>38</v>
      </c>
      <c r="C45" s="81"/>
      <c r="D45" s="81"/>
      <c r="E45" s="82"/>
      <c r="F45" s="83" t="s">
        <v>39</v>
      </c>
      <c r="G45" s="84" t="s">
        <v>40</v>
      </c>
      <c r="H45" s="85" t="s">
        <v>40</v>
      </c>
      <c r="I45" s="10"/>
      <c r="J45" s="1"/>
    </row>
    <row r="46" spans="1:10" x14ac:dyDescent="0.25">
      <c r="A46" s="1"/>
      <c r="B46" s="86" t="s">
        <v>41</v>
      </c>
      <c r="C46" s="87"/>
      <c r="D46" s="87"/>
      <c r="E46" s="88"/>
      <c r="F46" s="89">
        <v>0.1</v>
      </c>
      <c r="G46" s="90">
        <f>+H$43*F46</f>
        <v>3115.75</v>
      </c>
      <c r="H46" s="91"/>
      <c r="I46" s="10"/>
      <c r="J46" s="1"/>
    </row>
    <row r="47" spans="1:10" x14ac:dyDescent="0.25">
      <c r="A47" s="1"/>
      <c r="B47" s="86" t="s">
        <v>42</v>
      </c>
      <c r="C47" s="87"/>
      <c r="D47" s="87"/>
      <c r="E47" s="88"/>
      <c r="F47" s="89">
        <v>0.05</v>
      </c>
      <c r="G47" s="90">
        <f t="shared" ref="G47:G48" si="0">+H$43*F47</f>
        <v>1557.875</v>
      </c>
      <c r="H47" s="91"/>
      <c r="I47" s="10"/>
      <c r="J47" s="1"/>
    </row>
    <row r="48" spans="1:10" ht="13" thickBot="1" x14ac:dyDescent="0.3">
      <c r="A48" s="1"/>
      <c r="B48" s="92" t="s">
        <v>43</v>
      </c>
      <c r="C48" s="93"/>
      <c r="D48" s="93"/>
      <c r="E48" s="94"/>
      <c r="F48" s="95">
        <v>0.05</v>
      </c>
      <c r="G48" s="90">
        <f t="shared" si="0"/>
        <v>1557.875</v>
      </c>
      <c r="H48" s="96"/>
      <c r="I48" s="10"/>
      <c r="J48" s="1"/>
    </row>
    <row r="49" spans="1:10" ht="13" thickBot="1" x14ac:dyDescent="0.3">
      <c r="A49" s="1"/>
      <c r="B49" s="10"/>
      <c r="C49" s="10"/>
      <c r="D49" s="10"/>
      <c r="E49" s="10"/>
      <c r="F49" s="10"/>
      <c r="G49" s="97" t="s">
        <v>44</v>
      </c>
      <c r="H49" s="98">
        <f>SUM(G46:G48)</f>
        <v>6231.5</v>
      </c>
      <c r="I49" s="99"/>
      <c r="J49" s="1"/>
    </row>
    <row r="50" spans="1:10" x14ac:dyDescent="0.25">
      <c r="A50" s="1"/>
      <c r="B50" s="10"/>
      <c r="C50" s="10"/>
      <c r="D50" s="10"/>
      <c r="E50" s="10"/>
      <c r="F50" s="10"/>
      <c r="G50" s="10"/>
      <c r="H50" s="10"/>
      <c r="I50" s="10"/>
      <c r="J50" s="1"/>
    </row>
    <row r="51" spans="1:10" ht="15" thickBot="1" x14ac:dyDescent="0.4">
      <c r="A51" s="21"/>
      <c r="B51" s="77"/>
      <c r="E51" s="21"/>
      <c r="F51" s="21"/>
      <c r="G51" s="21"/>
      <c r="H51" s="21"/>
      <c r="I51" s="21"/>
      <c r="J51" s="21"/>
    </row>
    <row r="52" spans="1:10" ht="15" thickBot="1" x14ac:dyDescent="0.4">
      <c r="A52" s="21"/>
      <c r="B52" s="77"/>
      <c r="D52" s="318" t="s">
        <v>45</v>
      </c>
      <c r="E52" s="318"/>
      <c r="F52" s="318"/>
      <c r="G52" s="319"/>
      <c r="H52" s="100">
        <f>ROUND((H43+H49),0)</f>
        <v>37389</v>
      </c>
      <c r="I52" s="21"/>
      <c r="J52" s="21"/>
    </row>
  </sheetData>
  <mergeCells count="27">
    <mergeCell ref="E4:I4"/>
    <mergeCell ref="C6:G6"/>
    <mergeCell ref="C7:F8"/>
    <mergeCell ref="B10:C10"/>
    <mergeCell ref="H10:H15"/>
    <mergeCell ref="B11:C11"/>
    <mergeCell ref="B12:C12"/>
    <mergeCell ref="B13:C13"/>
    <mergeCell ref="B14:C14"/>
    <mergeCell ref="B15:C15"/>
    <mergeCell ref="C16:F16"/>
    <mergeCell ref="C17:H17"/>
    <mergeCell ref="B18:H18"/>
    <mergeCell ref="B19:C19"/>
    <mergeCell ref="H19:H23"/>
    <mergeCell ref="B20:C20"/>
    <mergeCell ref="B21:C21"/>
    <mergeCell ref="B22:C22"/>
    <mergeCell ref="B23:C23"/>
    <mergeCell ref="H36:H39"/>
    <mergeCell ref="D52:G52"/>
    <mergeCell ref="C24:F24"/>
    <mergeCell ref="C25:H25"/>
    <mergeCell ref="B26:H26"/>
    <mergeCell ref="H27:H31"/>
    <mergeCell ref="F33:G33"/>
    <mergeCell ref="B35:H35"/>
  </mergeCells>
  <pageMargins left="0.7" right="0.7" top="0.75" bottom="0.75" header="0.3" footer="0.3"/>
  <pageSetup scale="81" orientation="portrait" r:id="rId1"/>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xdr:col>
                <xdr:colOff>19050</xdr:colOff>
                <xdr:row>1</xdr:row>
                <xdr:rowOff>88900</xdr:rowOff>
              </from>
              <to>
                <xdr:col>1</xdr:col>
                <xdr:colOff>323850</xdr:colOff>
                <xdr:row>3</xdr:row>
                <xdr:rowOff>50800</xdr:rowOff>
              </to>
            </anchor>
          </objectPr>
        </oleObject>
      </mc:Choice>
      <mc:Fallback>
        <oleObject progId="MSPhotoEd.3" shapeId="1025"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1D03A-3114-4F82-9ABA-94D9F3296A52}">
  <dimension ref="A1:J52"/>
  <sheetViews>
    <sheetView view="pageBreakPreview" topLeftCell="A13" zoomScaleNormal="100" zoomScaleSheetLayoutView="100" workbookViewId="0">
      <selection activeCell="C16" sqref="C16:F16"/>
    </sheetView>
  </sheetViews>
  <sheetFormatPr baseColWidth="10" defaultRowHeight="12.5" x14ac:dyDescent="0.25"/>
  <cols>
    <col min="2" max="2" width="14.54296875" customWidth="1"/>
    <col min="3" max="3" width="17.1796875" customWidth="1"/>
    <col min="7" max="7" width="12.1796875" bestFit="1" customWidth="1"/>
    <col min="8" max="8" width="12.7265625" customWidth="1"/>
  </cols>
  <sheetData>
    <row r="1" spans="1:10" ht="13" thickBot="1" x14ac:dyDescent="0.3"/>
    <row r="2" spans="1:10" x14ac:dyDescent="0.25">
      <c r="A2" s="1"/>
      <c r="B2" s="2" t="s">
        <v>0</v>
      </c>
      <c r="C2" s="3"/>
      <c r="D2" s="4"/>
      <c r="E2" s="5"/>
      <c r="F2" s="5"/>
      <c r="G2" s="5"/>
      <c r="H2" s="5"/>
      <c r="I2" s="6"/>
      <c r="J2" s="1"/>
    </row>
    <row r="3" spans="1:10" ht="13" x14ac:dyDescent="0.3">
      <c r="A3" s="1"/>
      <c r="B3" s="7" t="s">
        <v>1</v>
      </c>
      <c r="C3" s="8"/>
      <c r="D3" s="9"/>
      <c r="E3" s="10"/>
      <c r="F3" s="11" t="s">
        <v>2</v>
      </c>
      <c r="G3" s="10"/>
      <c r="H3" s="10"/>
      <c r="I3" s="12"/>
      <c r="J3" s="1"/>
    </row>
    <row r="4" spans="1:10" ht="13" thickBot="1" x14ac:dyDescent="0.3">
      <c r="A4" s="1"/>
      <c r="B4" s="13" t="str">
        <f>+'[67]210.1.1'!A3</f>
        <v>DIRECCION TERRITORIAL CESAR</v>
      </c>
      <c r="C4" s="14"/>
      <c r="D4" s="15"/>
      <c r="E4" s="337"/>
      <c r="F4" s="338"/>
      <c r="G4" s="338"/>
      <c r="H4" s="338"/>
      <c r="I4" s="339"/>
      <c r="J4" s="1"/>
    </row>
    <row r="5" spans="1:10" x14ac:dyDescent="0.25">
      <c r="A5" s="1"/>
      <c r="B5" s="16"/>
      <c r="C5" s="10"/>
      <c r="D5" s="10"/>
      <c r="E5" s="10"/>
      <c r="F5" s="10"/>
      <c r="G5" s="10"/>
      <c r="H5" s="10"/>
      <c r="I5" s="10"/>
      <c r="J5" s="1"/>
    </row>
    <row r="6" spans="1:10" x14ac:dyDescent="0.25">
      <c r="A6" s="1"/>
      <c r="B6" s="16"/>
      <c r="C6" s="340"/>
      <c r="D6" s="340"/>
      <c r="E6" s="340"/>
      <c r="F6" s="340"/>
      <c r="G6" s="340"/>
      <c r="H6" s="17"/>
      <c r="I6" s="18"/>
      <c r="J6" s="1"/>
    </row>
    <row r="7" spans="1:10" ht="12.75" customHeight="1" x14ac:dyDescent="0.25">
      <c r="A7" s="1"/>
      <c r="B7" s="19" t="s">
        <v>3</v>
      </c>
      <c r="C7" s="341" t="e">
        <f>+'PRES. MANT-SEDE INVIAS-SUCRE -2'!#REF!</f>
        <v>#REF!</v>
      </c>
      <c r="D7" s="341"/>
      <c r="E7" s="341"/>
      <c r="F7" s="341"/>
      <c r="G7" s="20" t="s">
        <v>4</v>
      </c>
      <c r="H7" t="s">
        <v>5</v>
      </c>
      <c r="I7" s="10"/>
      <c r="J7" s="1"/>
    </row>
    <row r="8" spans="1:10" x14ac:dyDescent="0.25">
      <c r="C8" s="341"/>
      <c r="D8" s="341"/>
      <c r="E8" s="341"/>
      <c r="F8" s="341"/>
    </row>
    <row r="9" spans="1:10" ht="13.5" thickBot="1" x14ac:dyDescent="0.35">
      <c r="A9" s="21"/>
      <c r="B9" s="22" t="s">
        <v>6</v>
      </c>
      <c r="C9" s="23"/>
      <c r="D9" s="22"/>
      <c r="E9" s="22"/>
      <c r="F9" s="22"/>
      <c r="G9" s="22"/>
      <c r="H9" s="22"/>
      <c r="I9" s="21"/>
      <c r="J9" s="21"/>
    </row>
    <row r="10" spans="1:10" ht="13.5" thickBot="1" x14ac:dyDescent="0.3">
      <c r="A10" s="21"/>
      <c r="B10" s="327" t="s">
        <v>8</v>
      </c>
      <c r="C10" s="342"/>
      <c r="D10" s="24" t="s">
        <v>9</v>
      </c>
      <c r="E10" s="24" t="s">
        <v>10</v>
      </c>
      <c r="F10" s="24" t="s">
        <v>11</v>
      </c>
      <c r="G10" s="24" t="s">
        <v>12</v>
      </c>
      <c r="H10" s="343"/>
      <c r="I10" s="21"/>
      <c r="J10" s="21"/>
    </row>
    <row r="11" spans="1:10" ht="13" x14ac:dyDescent="0.25">
      <c r="A11" s="21"/>
      <c r="B11" s="344"/>
      <c r="C11" s="345"/>
      <c r="D11" s="25"/>
      <c r="E11" s="26"/>
      <c r="F11" s="27"/>
      <c r="G11" s="28"/>
      <c r="H11" s="316"/>
      <c r="I11" s="21"/>
      <c r="J11" s="21"/>
    </row>
    <row r="12" spans="1:10" ht="13" x14ac:dyDescent="0.3">
      <c r="A12" s="21"/>
      <c r="B12" s="331"/>
      <c r="C12" s="332"/>
      <c r="D12" s="25"/>
      <c r="E12" s="26"/>
      <c r="F12" s="27"/>
      <c r="G12" s="29"/>
      <c r="H12" s="316"/>
      <c r="I12" s="21"/>
      <c r="J12" s="21"/>
    </row>
    <row r="13" spans="1:10" ht="13.5" customHeight="1" x14ac:dyDescent="0.25">
      <c r="A13" s="21"/>
      <c r="B13" s="333"/>
      <c r="C13" s="346"/>
      <c r="D13" s="25"/>
      <c r="E13" s="26"/>
      <c r="F13" s="27"/>
      <c r="G13" s="28"/>
      <c r="H13" s="316"/>
      <c r="I13" s="21"/>
      <c r="J13" s="21"/>
    </row>
    <row r="14" spans="1:10" ht="13" x14ac:dyDescent="0.25">
      <c r="A14" s="21"/>
      <c r="B14" s="333"/>
      <c r="C14" s="346"/>
      <c r="D14" s="25"/>
      <c r="E14" s="26"/>
      <c r="F14" s="27"/>
      <c r="G14" s="30"/>
      <c r="H14" s="316"/>
      <c r="I14" s="21"/>
      <c r="J14" s="21"/>
    </row>
    <row r="15" spans="1:10" ht="13.5" thickBot="1" x14ac:dyDescent="0.3">
      <c r="A15" s="21"/>
      <c r="B15" s="335" t="s">
        <v>13</v>
      </c>
      <c r="C15" s="347"/>
      <c r="D15" s="31" t="s">
        <v>14</v>
      </c>
      <c r="E15" s="32" t="s">
        <v>14</v>
      </c>
      <c r="F15" s="33"/>
      <c r="G15" s="34">
        <f>+H40*0.1</f>
        <v>832.5</v>
      </c>
      <c r="H15" s="317"/>
      <c r="I15" s="21"/>
      <c r="J15" s="21"/>
    </row>
    <row r="16" spans="1:10" ht="13.5" thickBot="1" x14ac:dyDescent="0.35">
      <c r="A16" s="21"/>
      <c r="B16" s="35"/>
      <c r="C16" s="320"/>
      <c r="D16" s="320"/>
      <c r="E16" s="320"/>
      <c r="F16" s="320"/>
      <c r="G16" s="36" t="s">
        <v>15</v>
      </c>
      <c r="H16" s="37">
        <f>SUM(G11:G15)</f>
        <v>832.5</v>
      </c>
      <c r="I16" s="21"/>
      <c r="J16" s="21"/>
    </row>
    <row r="17" spans="1:10" ht="13" x14ac:dyDescent="0.3">
      <c r="A17" s="21"/>
      <c r="B17" s="35"/>
      <c r="C17" s="321"/>
      <c r="D17" s="321"/>
      <c r="E17" s="321"/>
      <c r="F17" s="321"/>
      <c r="G17" s="321"/>
      <c r="H17" s="321"/>
      <c r="I17" s="21"/>
      <c r="J17" s="21"/>
    </row>
    <row r="18" spans="1:10" ht="13.5" thickBot="1" x14ac:dyDescent="0.35">
      <c r="A18" s="21"/>
      <c r="B18" s="326" t="s">
        <v>16</v>
      </c>
      <c r="C18" s="326"/>
      <c r="D18" s="326"/>
      <c r="E18" s="326"/>
      <c r="F18" s="326"/>
      <c r="G18" s="326"/>
      <c r="H18" s="326"/>
      <c r="I18" s="21"/>
      <c r="J18" s="21"/>
    </row>
    <row r="19" spans="1:10" ht="13.5" thickBot="1" x14ac:dyDescent="0.35">
      <c r="A19" s="21"/>
      <c r="B19" s="327" t="s">
        <v>17</v>
      </c>
      <c r="C19" s="328"/>
      <c r="D19" s="24" t="s">
        <v>18</v>
      </c>
      <c r="E19" s="24" t="s">
        <v>19</v>
      </c>
      <c r="F19" s="24" t="s">
        <v>20</v>
      </c>
      <c r="G19" s="24" t="s">
        <v>12</v>
      </c>
      <c r="H19" s="315"/>
      <c r="I19" s="21"/>
      <c r="J19" s="21"/>
    </row>
    <row r="20" spans="1:10" ht="13" x14ac:dyDescent="0.3">
      <c r="A20" s="21"/>
      <c r="B20" s="329" t="s">
        <v>64</v>
      </c>
      <c r="C20" s="330"/>
      <c r="D20" s="38" t="s">
        <v>5</v>
      </c>
      <c r="E20" s="39">
        <v>19000</v>
      </c>
      <c r="F20" s="40">
        <v>1</v>
      </c>
      <c r="G20" s="29">
        <f>+F20*E20</f>
        <v>19000</v>
      </c>
      <c r="H20" s="323"/>
      <c r="I20" s="21"/>
      <c r="J20" s="21"/>
    </row>
    <row r="21" spans="1:10" ht="13" x14ac:dyDescent="0.3">
      <c r="A21" s="21"/>
      <c r="B21" s="331" t="s">
        <v>22</v>
      </c>
      <c r="C21" s="332"/>
      <c r="D21" s="38" t="s">
        <v>23</v>
      </c>
      <c r="E21" s="39">
        <v>15000</v>
      </c>
      <c r="F21" s="41">
        <v>0.1</v>
      </c>
      <c r="G21" s="29">
        <f>+F21*E21</f>
        <v>1500</v>
      </c>
      <c r="H21" s="323"/>
      <c r="I21" s="21"/>
      <c r="J21" s="21"/>
    </row>
    <row r="22" spans="1:10" ht="13" x14ac:dyDescent="0.3">
      <c r="A22" s="21"/>
      <c r="B22" s="333" t="s">
        <v>14</v>
      </c>
      <c r="C22" s="334"/>
      <c r="D22" s="42" t="s">
        <v>14</v>
      </c>
      <c r="E22" s="39" t="s">
        <v>14</v>
      </c>
      <c r="F22" s="43"/>
      <c r="G22" s="44" t="s">
        <v>14</v>
      </c>
      <c r="H22" s="323"/>
      <c r="I22" s="21"/>
      <c r="J22" s="21"/>
    </row>
    <row r="23" spans="1:10" ht="13.5" thickBot="1" x14ac:dyDescent="0.35">
      <c r="A23" s="21"/>
      <c r="B23" s="335" t="s">
        <v>14</v>
      </c>
      <c r="C23" s="336"/>
      <c r="D23" s="45" t="s">
        <v>14</v>
      </c>
      <c r="E23" s="46" t="s">
        <v>14</v>
      </c>
      <c r="F23" s="33"/>
      <c r="G23" s="47" t="s">
        <v>14</v>
      </c>
      <c r="H23" s="324"/>
      <c r="I23" s="21"/>
      <c r="J23" s="21"/>
    </row>
    <row r="24" spans="1:10" ht="13.5" thickBot="1" x14ac:dyDescent="0.35">
      <c r="A24" s="21"/>
      <c r="B24" s="35"/>
      <c r="C24" s="320"/>
      <c r="D24" s="320"/>
      <c r="E24" s="320"/>
      <c r="F24" s="320"/>
      <c r="G24" s="36" t="s">
        <v>15</v>
      </c>
      <c r="H24" s="37">
        <f>SUM(G20:G22)</f>
        <v>20500</v>
      </c>
      <c r="I24" s="21"/>
      <c r="J24" s="21"/>
    </row>
    <row r="25" spans="1:10" ht="13" x14ac:dyDescent="0.3">
      <c r="A25" s="21"/>
      <c r="B25" s="35"/>
      <c r="C25" s="321"/>
      <c r="D25" s="321"/>
      <c r="E25" s="321"/>
      <c r="F25" s="321"/>
      <c r="G25" s="321"/>
      <c r="H25" s="321"/>
      <c r="I25" s="21"/>
      <c r="J25" s="21"/>
    </row>
    <row r="26" spans="1:10" ht="13.5" thickBot="1" x14ac:dyDescent="0.35">
      <c r="A26" s="21"/>
      <c r="B26" s="322" t="s">
        <v>24</v>
      </c>
      <c r="C26" s="322"/>
      <c r="D26" s="322"/>
      <c r="E26" s="322"/>
      <c r="F26" s="322"/>
      <c r="G26" s="322"/>
      <c r="H26" s="322"/>
      <c r="I26" s="21"/>
      <c r="J26" s="21"/>
    </row>
    <row r="27" spans="1:10" ht="13.5" thickBot="1" x14ac:dyDescent="0.3">
      <c r="A27" s="21"/>
      <c r="B27" s="48" t="s">
        <v>25</v>
      </c>
      <c r="C27" s="24" t="s">
        <v>26</v>
      </c>
      <c r="D27" s="49" t="s">
        <v>27</v>
      </c>
      <c r="E27" s="24" t="s">
        <v>28</v>
      </c>
      <c r="F27" s="24" t="s">
        <v>29</v>
      </c>
      <c r="G27" s="24" t="s">
        <v>12</v>
      </c>
      <c r="H27" s="315"/>
      <c r="I27" s="21"/>
      <c r="J27" s="21"/>
    </row>
    <row r="28" spans="1:10" ht="13" x14ac:dyDescent="0.25">
      <c r="A28" s="21"/>
      <c r="B28" s="50"/>
      <c r="C28" s="51"/>
      <c r="D28" s="52"/>
      <c r="E28" s="53"/>
      <c r="F28" s="54"/>
      <c r="G28" s="55"/>
      <c r="H28" s="323"/>
      <c r="I28" s="21"/>
      <c r="J28" s="21"/>
    </row>
    <row r="29" spans="1:10" ht="13" x14ac:dyDescent="0.25">
      <c r="A29" s="21"/>
      <c r="B29" s="56" t="s">
        <v>14</v>
      </c>
      <c r="C29" s="25"/>
      <c r="D29" s="57" t="s">
        <v>14</v>
      </c>
      <c r="E29" s="38" t="s">
        <v>14</v>
      </c>
      <c r="F29" s="58"/>
      <c r="G29" s="59" t="s">
        <v>14</v>
      </c>
      <c r="H29" s="323"/>
      <c r="I29" s="21"/>
      <c r="J29" s="21"/>
    </row>
    <row r="30" spans="1:10" ht="13" x14ac:dyDescent="0.25">
      <c r="A30" s="21"/>
      <c r="B30" s="60" t="s">
        <v>14</v>
      </c>
      <c r="C30" s="61"/>
      <c r="D30" s="62" t="s">
        <v>14</v>
      </c>
      <c r="E30" s="42" t="s">
        <v>14</v>
      </c>
      <c r="F30" s="61"/>
      <c r="G30" s="63" t="s">
        <v>14</v>
      </c>
      <c r="H30" s="323"/>
      <c r="I30" s="21"/>
      <c r="J30" s="21"/>
    </row>
    <row r="31" spans="1:10" ht="13.5" thickBot="1" x14ac:dyDescent="0.3">
      <c r="A31" s="21"/>
      <c r="B31" s="64" t="s">
        <v>14</v>
      </c>
      <c r="C31" s="65"/>
      <c r="D31" s="66" t="s">
        <v>14</v>
      </c>
      <c r="E31" s="45" t="s">
        <v>14</v>
      </c>
      <c r="F31" s="65"/>
      <c r="G31" s="67" t="s">
        <v>14</v>
      </c>
      <c r="H31" s="324"/>
      <c r="I31" s="21"/>
      <c r="J31" s="21"/>
    </row>
    <row r="32" spans="1:10" ht="13.5" thickBot="1" x14ac:dyDescent="0.35">
      <c r="A32" s="21"/>
      <c r="B32" s="35"/>
      <c r="C32" s="68"/>
      <c r="D32" s="68"/>
      <c r="E32" s="68"/>
      <c r="F32" s="68"/>
      <c r="G32" s="69" t="s">
        <v>15</v>
      </c>
      <c r="H32" s="37">
        <f>SUM(G28:G30)</f>
        <v>0</v>
      </c>
      <c r="I32" s="21"/>
      <c r="J32" s="21"/>
    </row>
    <row r="33" spans="1:10" ht="13" x14ac:dyDescent="0.3">
      <c r="A33" s="21"/>
      <c r="B33" s="35"/>
      <c r="C33" s="35"/>
      <c r="D33" s="35"/>
      <c r="E33" s="35"/>
      <c r="F33" s="325"/>
      <c r="G33" s="325"/>
      <c r="H33" s="70"/>
      <c r="I33" s="21"/>
      <c r="J33" s="21"/>
    </row>
    <row r="34" spans="1:10" ht="13" x14ac:dyDescent="0.3">
      <c r="A34" s="21"/>
      <c r="B34" s="35"/>
      <c r="C34" s="35"/>
      <c r="D34" s="35"/>
      <c r="E34" s="35"/>
      <c r="F34" s="35"/>
      <c r="G34" s="35"/>
      <c r="H34" s="35"/>
      <c r="I34" s="21"/>
      <c r="J34" s="21"/>
    </row>
    <row r="35" spans="1:10" ht="13.5" thickBot="1" x14ac:dyDescent="0.35">
      <c r="A35" s="21"/>
      <c r="B35" s="322" t="s">
        <v>30</v>
      </c>
      <c r="C35" s="322"/>
      <c r="D35" s="322"/>
      <c r="E35" s="322"/>
      <c r="F35" s="322"/>
      <c r="G35" s="322"/>
      <c r="H35" s="322"/>
      <c r="I35" s="21"/>
      <c r="J35" s="21"/>
    </row>
    <row r="36" spans="1:10" ht="13.5" thickBot="1" x14ac:dyDescent="0.3">
      <c r="A36" s="21"/>
      <c r="B36" s="48" t="s">
        <v>31</v>
      </c>
      <c r="C36" s="24" t="s">
        <v>32</v>
      </c>
      <c r="D36" s="49" t="s">
        <v>33</v>
      </c>
      <c r="E36" s="24" t="s">
        <v>34</v>
      </c>
      <c r="F36" s="24" t="s">
        <v>11</v>
      </c>
      <c r="G36" s="24" t="s">
        <v>12</v>
      </c>
      <c r="H36" s="315"/>
      <c r="I36" s="21"/>
      <c r="J36" s="21"/>
    </row>
    <row r="37" spans="1:10" ht="13" x14ac:dyDescent="0.3">
      <c r="A37" s="21"/>
      <c r="B37" s="71" t="s">
        <v>35</v>
      </c>
      <c r="C37" s="72">
        <v>45000</v>
      </c>
      <c r="D37" s="73">
        <v>1.85</v>
      </c>
      <c r="E37" s="74">
        <f>+C37*D37</f>
        <v>83250</v>
      </c>
      <c r="F37" s="75">
        <v>10</v>
      </c>
      <c r="G37" s="76">
        <f>+E37/F37</f>
        <v>8325</v>
      </c>
      <c r="H37" s="316"/>
      <c r="I37" s="21"/>
      <c r="J37" s="21"/>
    </row>
    <row r="38" spans="1:10" ht="13" x14ac:dyDescent="0.25">
      <c r="A38" s="21"/>
      <c r="B38" s="71"/>
      <c r="C38" s="61"/>
      <c r="D38" s="42" t="s">
        <v>14</v>
      </c>
      <c r="E38" s="42" t="s">
        <v>14</v>
      </c>
      <c r="F38" s="61"/>
      <c r="G38" s="63" t="s">
        <v>14</v>
      </c>
      <c r="H38" s="316"/>
      <c r="I38" s="21"/>
      <c r="J38" s="21"/>
    </row>
    <row r="39" spans="1:10" ht="13.5" thickBot="1" x14ac:dyDescent="0.3">
      <c r="A39" s="21"/>
      <c r="B39" s="64" t="s">
        <v>14</v>
      </c>
      <c r="C39" s="65"/>
      <c r="D39" s="45" t="s">
        <v>14</v>
      </c>
      <c r="E39" s="45" t="s">
        <v>14</v>
      </c>
      <c r="F39" s="65"/>
      <c r="G39" s="67" t="s">
        <v>14</v>
      </c>
      <c r="H39" s="317"/>
      <c r="I39" s="21"/>
      <c r="J39" s="21"/>
    </row>
    <row r="40" spans="1:10" ht="13.5" thickBot="1" x14ac:dyDescent="0.35">
      <c r="A40" s="21"/>
      <c r="B40" s="35"/>
      <c r="C40" s="68"/>
      <c r="D40" s="68"/>
      <c r="E40" s="68"/>
      <c r="F40" s="68"/>
      <c r="G40" s="69" t="s">
        <v>15</v>
      </c>
      <c r="H40" s="37">
        <f>SUM(G37:G38)</f>
        <v>8325</v>
      </c>
      <c r="I40" s="21"/>
      <c r="J40" s="21"/>
    </row>
    <row r="41" spans="1:10" x14ac:dyDescent="0.25">
      <c r="A41" s="21"/>
      <c r="E41" s="21"/>
      <c r="F41" s="21"/>
      <c r="G41" s="21"/>
      <c r="H41" s="21"/>
      <c r="I41" s="21"/>
      <c r="J41" s="21"/>
    </row>
    <row r="42" spans="1:10" ht="15" thickBot="1" x14ac:dyDescent="0.4">
      <c r="A42" s="21"/>
      <c r="B42" s="77"/>
      <c r="E42" s="21"/>
      <c r="F42" s="21"/>
      <c r="G42" s="21"/>
      <c r="H42" s="21"/>
      <c r="I42" s="21"/>
      <c r="J42" s="21"/>
    </row>
    <row r="43" spans="1:10" ht="15" thickBot="1" x14ac:dyDescent="0.4">
      <c r="A43" s="21"/>
      <c r="B43" s="77"/>
      <c r="E43" s="21"/>
      <c r="F43" s="78" t="s">
        <v>36</v>
      </c>
      <c r="G43" s="21"/>
      <c r="H43" s="79">
        <f>+H16+H24+H32+H40</f>
        <v>29657.5</v>
      </c>
      <c r="I43" s="21"/>
      <c r="J43" s="21"/>
    </row>
    <row r="44" spans="1:10" ht="13.5" thickBot="1" x14ac:dyDescent="0.35">
      <c r="A44" s="1"/>
      <c r="B44" s="11" t="s">
        <v>37</v>
      </c>
      <c r="C44" s="11"/>
      <c r="D44" s="10"/>
      <c r="E44" s="10"/>
      <c r="F44" s="10"/>
      <c r="G44" s="10"/>
      <c r="H44" s="10"/>
      <c r="I44" s="10"/>
      <c r="J44" s="1"/>
    </row>
    <row r="45" spans="1:10" x14ac:dyDescent="0.25">
      <c r="A45" s="1"/>
      <c r="B45" s="80" t="s">
        <v>38</v>
      </c>
      <c r="C45" s="81"/>
      <c r="D45" s="81"/>
      <c r="E45" s="82"/>
      <c r="F45" s="83" t="s">
        <v>39</v>
      </c>
      <c r="G45" s="84" t="s">
        <v>40</v>
      </c>
      <c r="H45" s="85" t="s">
        <v>40</v>
      </c>
      <c r="I45" s="10"/>
      <c r="J45" s="1"/>
    </row>
    <row r="46" spans="1:10" x14ac:dyDescent="0.25">
      <c r="A46" s="1"/>
      <c r="B46" s="86" t="s">
        <v>41</v>
      </c>
      <c r="C46" s="87"/>
      <c r="D46" s="87"/>
      <c r="E46" s="88"/>
      <c r="F46" s="89">
        <v>0.1</v>
      </c>
      <c r="G46" s="90">
        <f>+H$43*F46</f>
        <v>2965.75</v>
      </c>
      <c r="H46" s="91"/>
      <c r="I46" s="10"/>
      <c r="J46" s="1"/>
    </row>
    <row r="47" spans="1:10" x14ac:dyDescent="0.25">
      <c r="A47" s="1"/>
      <c r="B47" s="86" t="s">
        <v>42</v>
      </c>
      <c r="C47" s="87"/>
      <c r="D47" s="87"/>
      <c r="E47" s="88"/>
      <c r="F47" s="89">
        <v>0.05</v>
      </c>
      <c r="G47" s="90">
        <f t="shared" ref="G47:G48" si="0">+H$43*F47</f>
        <v>1482.875</v>
      </c>
      <c r="H47" s="91"/>
      <c r="I47" s="10"/>
      <c r="J47" s="1"/>
    </row>
    <row r="48" spans="1:10" ht="13" thickBot="1" x14ac:dyDescent="0.3">
      <c r="A48" s="1"/>
      <c r="B48" s="92" t="s">
        <v>43</v>
      </c>
      <c r="C48" s="93"/>
      <c r="D48" s="93"/>
      <c r="E48" s="94"/>
      <c r="F48" s="95">
        <v>0.05</v>
      </c>
      <c r="G48" s="90">
        <f t="shared" si="0"/>
        <v>1482.875</v>
      </c>
      <c r="H48" s="96"/>
      <c r="I48" s="10"/>
      <c r="J48" s="1"/>
    </row>
    <row r="49" spans="1:10" ht="13" thickBot="1" x14ac:dyDescent="0.3">
      <c r="A49" s="1"/>
      <c r="B49" s="10"/>
      <c r="C49" s="10"/>
      <c r="D49" s="10"/>
      <c r="E49" s="10"/>
      <c r="F49" s="10"/>
      <c r="G49" s="97" t="s">
        <v>44</v>
      </c>
      <c r="H49" s="98">
        <f>SUM(G46:G48)</f>
        <v>5931.5</v>
      </c>
      <c r="I49" s="99"/>
      <c r="J49" s="1"/>
    </row>
    <row r="50" spans="1:10" x14ac:dyDescent="0.25">
      <c r="A50" s="1"/>
      <c r="B50" s="10"/>
      <c r="C50" s="10"/>
      <c r="D50" s="10"/>
      <c r="E50" s="10"/>
      <c r="F50" s="10"/>
      <c r="G50" s="10"/>
      <c r="H50" s="10"/>
      <c r="I50" s="10"/>
      <c r="J50" s="1"/>
    </row>
    <row r="51" spans="1:10" ht="15" thickBot="1" x14ac:dyDescent="0.4">
      <c r="A51" s="21"/>
      <c r="B51" s="77"/>
      <c r="E51" s="21"/>
      <c r="F51" s="21"/>
      <c r="G51" s="21"/>
      <c r="H51" s="21"/>
      <c r="I51" s="21"/>
      <c r="J51" s="21"/>
    </row>
    <row r="52" spans="1:10" ht="15" thickBot="1" x14ac:dyDescent="0.4">
      <c r="A52" s="21"/>
      <c r="B52" s="77"/>
      <c r="D52" s="318" t="s">
        <v>45</v>
      </c>
      <c r="E52" s="318"/>
      <c r="F52" s="318"/>
      <c r="G52" s="319"/>
      <c r="H52" s="100">
        <f>ROUND((H43+H49),0)</f>
        <v>35589</v>
      </c>
      <c r="I52" s="21"/>
      <c r="J52" s="21"/>
    </row>
  </sheetData>
  <mergeCells count="27">
    <mergeCell ref="E4:I4"/>
    <mergeCell ref="C6:G6"/>
    <mergeCell ref="C7:F8"/>
    <mergeCell ref="B10:C10"/>
    <mergeCell ref="H10:H15"/>
    <mergeCell ref="B11:C11"/>
    <mergeCell ref="B12:C12"/>
    <mergeCell ref="B13:C13"/>
    <mergeCell ref="B14:C14"/>
    <mergeCell ref="B15:C15"/>
    <mergeCell ref="C16:F16"/>
    <mergeCell ref="C17:H17"/>
    <mergeCell ref="B18:H18"/>
    <mergeCell ref="B19:C19"/>
    <mergeCell ref="H19:H23"/>
    <mergeCell ref="B20:C20"/>
    <mergeCell ref="B21:C21"/>
    <mergeCell ref="B22:C22"/>
    <mergeCell ref="B23:C23"/>
    <mergeCell ref="H36:H39"/>
    <mergeCell ref="D52:G52"/>
    <mergeCell ref="C24:F24"/>
    <mergeCell ref="C25:H25"/>
    <mergeCell ref="B26:H26"/>
    <mergeCell ref="H27:H31"/>
    <mergeCell ref="F33:G33"/>
    <mergeCell ref="B35:H35"/>
  </mergeCells>
  <pageMargins left="0.7" right="0.7" top="0.75" bottom="0.75" header="0.3" footer="0.3"/>
  <pageSetup scale="81" orientation="portrait" r:id="rId1"/>
  <drawing r:id="rId2"/>
  <legacyDrawing r:id="rId3"/>
  <oleObjects>
    <mc:AlternateContent xmlns:mc="http://schemas.openxmlformats.org/markup-compatibility/2006">
      <mc:Choice Requires="x14">
        <oleObject progId="MSPhotoEd.3" shapeId="3073" r:id="rId4">
          <objectPr defaultSize="0" autoPict="0" r:id="rId5">
            <anchor moveWithCells="1" sizeWithCells="1">
              <from>
                <xdr:col>1</xdr:col>
                <xdr:colOff>19050</xdr:colOff>
                <xdr:row>1</xdr:row>
                <xdr:rowOff>88900</xdr:rowOff>
              </from>
              <to>
                <xdr:col>1</xdr:col>
                <xdr:colOff>323850</xdr:colOff>
                <xdr:row>3</xdr:row>
                <xdr:rowOff>50800</xdr:rowOff>
              </to>
            </anchor>
          </objectPr>
        </oleObject>
      </mc:Choice>
      <mc:Fallback>
        <oleObject progId="MSPhotoEd.3" shapeId="3073"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C776C-2B62-4DE4-B0BC-01B1662D5178}">
  <sheetPr>
    <tabColor rgb="FFFFFF00"/>
  </sheetPr>
  <dimension ref="A1:J52"/>
  <sheetViews>
    <sheetView view="pageBreakPreview" topLeftCell="A10" zoomScaleNormal="100" zoomScaleSheetLayoutView="100" workbookViewId="0">
      <selection activeCell="J27" sqref="J27"/>
    </sheetView>
  </sheetViews>
  <sheetFormatPr baseColWidth="10" defaultRowHeight="12.5" x14ac:dyDescent="0.25"/>
  <cols>
    <col min="2" max="2" width="14.54296875" customWidth="1"/>
    <col min="3" max="3" width="17.1796875" customWidth="1"/>
    <col min="7" max="7" width="12.1796875" bestFit="1" customWidth="1"/>
    <col min="8" max="8" width="12.7265625" customWidth="1"/>
  </cols>
  <sheetData>
    <row r="1" spans="1:10" ht="13" thickBot="1" x14ac:dyDescent="0.3"/>
    <row r="2" spans="1:10" x14ac:dyDescent="0.25">
      <c r="A2" s="1"/>
      <c r="B2" s="2" t="s">
        <v>0</v>
      </c>
      <c r="C2" s="3"/>
      <c r="D2" s="4"/>
      <c r="E2" s="5"/>
      <c r="F2" s="5"/>
      <c r="G2" s="5"/>
      <c r="H2" s="5"/>
      <c r="I2" s="6"/>
      <c r="J2" s="1"/>
    </row>
    <row r="3" spans="1:10" ht="13" x14ac:dyDescent="0.3">
      <c r="A3" s="1"/>
      <c r="B3" s="7" t="s">
        <v>1</v>
      </c>
      <c r="C3" s="8"/>
      <c r="D3" s="9"/>
      <c r="E3" s="10"/>
      <c r="F3" s="11" t="s">
        <v>2</v>
      </c>
      <c r="G3" s="10"/>
      <c r="H3" s="10"/>
      <c r="I3" s="12"/>
      <c r="J3" s="1"/>
    </row>
    <row r="4" spans="1:10" ht="13" thickBot="1" x14ac:dyDescent="0.3">
      <c r="A4" s="1"/>
      <c r="B4" s="13" t="str">
        <f>+'[67]210.1.1'!A3</f>
        <v>DIRECCION TERRITORIAL CESAR</v>
      </c>
      <c r="C4" s="14"/>
      <c r="D4" s="15"/>
      <c r="E4" s="337"/>
      <c r="F4" s="338"/>
      <c r="G4" s="338"/>
      <c r="H4" s="338"/>
      <c r="I4" s="339"/>
      <c r="J4" s="1"/>
    </row>
    <row r="5" spans="1:10" x14ac:dyDescent="0.25">
      <c r="A5" s="1"/>
      <c r="B5" s="16"/>
      <c r="C5" s="10"/>
      <c r="D5" s="10"/>
      <c r="E5" s="10"/>
      <c r="F5" s="10"/>
      <c r="G5" s="10"/>
      <c r="H5" s="10"/>
      <c r="I5" s="10"/>
      <c r="J5" s="1"/>
    </row>
    <row r="6" spans="1:10" x14ac:dyDescent="0.25">
      <c r="A6" s="1"/>
      <c r="B6" s="16"/>
      <c r="C6" s="340"/>
      <c r="D6" s="340"/>
      <c r="E6" s="340"/>
      <c r="F6" s="340"/>
      <c r="G6" s="340"/>
      <c r="H6" s="17"/>
      <c r="I6" s="18"/>
      <c r="J6" s="1"/>
    </row>
    <row r="7" spans="1:10" ht="12.75" customHeight="1" x14ac:dyDescent="0.25">
      <c r="A7" s="1"/>
      <c r="B7" s="19" t="s">
        <v>3</v>
      </c>
      <c r="C7" s="341" t="e">
        <f>+'PRES. MANT-SEDE INVIAS-SUCRE -2'!#REF!</f>
        <v>#REF!</v>
      </c>
      <c r="D7" s="341"/>
      <c r="E7" s="341"/>
      <c r="F7" s="341"/>
      <c r="G7" s="20" t="s">
        <v>4</v>
      </c>
      <c r="H7" t="s">
        <v>5</v>
      </c>
      <c r="I7" s="10"/>
      <c r="J7" s="1"/>
    </row>
    <row r="8" spans="1:10" x14ac:dyDescent="0.25">
      <c r="C8" s="341"/>
      <c r="D8" s="341"/>
      <c r="E8" s="341"/>
      <c r="F8" s="341"/>
    </row>
    <row r="9" spans="1:10" ht="13.5" thickBot="1" x14ac:dyDescent="0.35">
      <c r="A9" s="21"/>
      <c r="B9" s="22" t="s">
        <v>6</v>
      </c>
      <c r="C9" s="23"/>
      <c r="D9" s="22"/>
      <c r="E9" s="22"/>
      <c r="F9" s="22"/>
      <c r="G9" s="22"/>
      <c r="H9" s="22"/>
      <c r="I9" s="21"/>
      <c r="J9" s="21"/>
    </row>
    <row r="10" spans="1:10" ht="13.5" thickBot="1" x14ac:dyDescent="0.3">
      <c r="A10" s="21"/>
      <c r="B10" s="327" t="s">
        <v>8</v>
      </c>
      <c r="C10" s="342"/>
      <c r="D10" s="24" t="s">
        <v>9</v>
      </c>
      <c r="E10" s="24" t="s">
        <v>10</v>
      </c>
      <c r="F10" s="24" t="s">
        <v>11</v>
      </c>
      <c r="G10" s="24" t="s">
        <v>12</v>
      </c>
      <c r="H10" s="343"/>
      <c r="I10" s="21"/>
      <c r="J10" s="21"/>
    </row>
    <row r="11" spans="1:10" ht="13" x14ac:dyDescent="0.25">
      <c r="A11" s="21"/>
      <c r="B11" s="344"/>
      <c r="C11" s="345"/>
      <c r="D11" s="25"/>
      <c r="E11" s="26"/>
      <c r="F11" s="27"/>
      <c r="G11" s="28"/>
      <c r="H11" s="316"/>
      <c r="I11" s="21"/>
      <c r="J11" s="21"/>
    </row>
    <row r="12" spans="1:10" ht="13" x14ac:dyDescent="0.3">
      <c r="A12" s="21"/>
      <c r="B12" s="331"/>
      <c r="C12" s="332"/>
      <c r="D12" s="25"/>
      <c r="E12" s="26"/>
      <c r="F12" s="27"/>
      <c r="G12" s="29"/>
      <c r="H12" s="316"/>
      <c r="I12" s="21"/>
      <c r="J12" s="21"/>
    </row>
    <row r="13" spans="1:10" ht="13.5" customHeight="1" x14ac:dyDescent="0.25">
      <c r="A13" s="21"/>
      <c r="B13" s="333"/>
      <c r="C13" s="346"/>
      <c r="D13" s="25"/>
      <c r="E13" s="26"/>
      <c r="F13" s="27"/>
      <c r="G13" s="28"/>
      <c r="H13" s="316"/>
      <c r="I13" s="21"/>
      <c r="J13" s="21"/>
    </row>
    <row r="14" spans="1:10" ht="13" x14ac:dyDescent="0.25">
      <c r="A14" s="21"/>
      <c r="B14" s="333"/>
      <c r="C14" s="346"/>
      <c r="D14" s="25"/>
      <c r="E14" s="26"/>
      <c r="F14" s="27"/>
      <c r="G14" s="30"/>
      <c r="H14" s="316"/>
      <c r="I14" s="21"/>
      <c r="J14" s="21"/>
    </row>
    <row r="15" spans="1:10" ht="13.5" thickBot="1" x14ac:dyDescent="0.3">
      <c r="A15" s="21"/>
      <c r="B15" s="335" t="s">
        <v>13</v>
      </c>
      <c r="C15" s="347"/>
      <c r="D15" s="31" t="s">
        <v>14</v>
      </c>
      <c r="E15" s="32" t="s">
        <v>14</v>
      </c>
      <c r="F15" s="33"/>
      <c r="G15" s="34">
        <f>+H40*0.1</f>
        <v>832.5</v>
      </c>
      <c r="H15" s="317"/>
      <c r="I15" s="21"/>
      <c r="J15" s="21"/>
    </row>
    <row r="16" spans="1:10" ht="13.5" thickBot="1" x14ac:dyDescent="0.35">
      <c r="A16" s="21"/>
      <c r="B16" s="35"/>
      <c r="C16" s="320"/>
      <c r="D16" s="320"/>
      <c r="E16" s="320"/>
      <c r="F16" s="320"/>
      <c r="G16" s="36" t="s">
        <v>15</v>
      </c>
      <c r="H16" s="37">
        <f>SUM(G11:G15)</f>
        <v>832.5</v>
      </c>
      <c r="I16" s="21"/>
      <c r="J16" s="21"/>
    </row>
    <row r="17" spans="1:10" ht="13" x14ac:dyDescent="0.3">
      <c r="A17" s="21"/>
      <c r="B17" s="35"/>
      <c r="C17" s="321"/>
      <c r="D17" s="321"/>
      <c r="E17" s="321"/>
      <c r="F17" s="321"/>
      <c r="G17" s="321"/>
      <c r="H17" s="321"/>
      <c r="I17" s="21"/>
      <c r="J17" s="21"/>
    </row>
    <row r="18" spans="1:10" ht="13.5" thickBot="1" x14ac:dyDescent="0.35">
      <c r="A18" s="21"/>
      <c r="B18" s="326" t="s">
        <v>16</v>
      </c>
      <c r="C18" s="326"/>
      <c r="D18" s="326"/>
      <c r="E18" s="326"/>
      <c r="F18" s="326"/>
      <c r="G18" s="326"/>
      <c r="H18" s="326"/>
      <c r="I18" s="21"/>
      <c r="J18" s="21"/>
    </row>
    <row r="19" spans="1:10" ht="13.5" thickBot="1" x14ac:dyDescent="0.35">
      <c r="A19" s="21"/>
      <c r="B19" s="327" t="s">
        <v>17</v>
      </c>
      <c r="C19" s="328"/>
      <c r="D19" s="24" t="s">
        <v>18</v>
      </c>
      <c r="E19" s="24" t="s">
        <v>19</v>
      </c>
      <c r="F19" s="24" t="s">
        <v>20</v>
      </c>
      <c r="G19" s="24" t="s">
        <v>12</v>
      </c>
      <c r="H19" s="315"/>
      <c r="I19" s="21"/>
      <c r="J19" s="21"/>
    </row>
    <row r="20" spans="1:10" ht="13" x14ac:dyDescent="0.3">
      <c r="A20" s="21"/>
      <c r="B20" s="329" t="s">
        <v>64</v>
      </c>
      <c r="C20" s="330"/>
      <c r="D20" s="38" t="s">
        <v>5</v>
      </c>
      <c r="E20" s="39">
        <v>19000</v>
      </c>
      <c r="F20" s="40">
        <v>1</v>
      </c>
      <c r="G20" s="29">
        <f>+F20*E20</f>
        <v>19000</v>
      </c>
      <c r="H20" s="323"/>
      <c r="I20" s="21"/>
      <c r="J20" s="21"/>
    </row>
    <row r="21" spans="1:10" ht="13" x14ac:dyDescent="0.3">
      <c r="A21" s="21"/>
      <c r="B21" s="331" t="s">
        <v>22</v>
      </c>
      <c r="C21" s="332"/>
      <c r="D21" s="38" t="s">
        <v>23</v>
      </c>
      <c r="E21" s="39">
        <v>15000</v>
      </c>
      <c r="F21" s="41">
        <v>0.1</v>
      </c>
      <c r="G21" s="29">
        <f>+F21*E21</f>
        <v>1500</v>
      </c>
      <c r="H21" s="323"/>
      <c r="I21" s="21"/>
      <c r="J21" s="21"/>
    </row>
    <row r="22" spans="1:10" ht="13" x14ac:dyDescent="0.3">
      <c r="A22" s="21"/>
      <c r="B22" s="333" t="s">
        <v>14</v>
      </c>
      <c r="C22" s="334"/>
      <c r="D22" s="42" t="s">
        <v>14</v>
      </c>
      <c r="E22" s="39" t="s">
        <v>14</v>
      </c>
      <c r="F22" s="43"/>
      <c r="G22" s="44" t="s">
        <v>14</v>
      </c>
      <c r="H22" s="323"/>
      <c r="I22" s="21"/>
      <c r="J22" s="21"/>
    </row>
    <row r="23" spans="1:10" ht="13.5" thickBot="1" x14ac:dyDescent="0.35">
      <c r="A23" s="21"/>
      <c r="B23" s="335" t="s">
        <v>14</v>
      </c>
      <c r="C23" s="336"/>
      <c r="D23" s="45" t="s">
        <v>14</v>
      </c>
      <c r="E23" s="46" t="s">
        <v>14</v>
      </c>
      <c r="F23" s="33"/>
      <c r="G23" s="47" t="s">
        <v>14</v>
      </c>
      <c r="H23" s="324"/>
      <c r="I23" s="21"/>
      <c r="J23" s="21"/>
    </row>
    <row r="24" spans="1:10" ht="13.5" thickBot="1" x14ac:dyDescent="0.35">
      <c r="A24" s="21"/>
      <c r="B24" s="35"/>
      <c r="C24" s="320"/>
      <c r="D24" s="320"/>
      <c r="E24" s="320"/>
      <c r="F24" s="320"/>
      <c r="G24" s="36" t="s">
        <v>15</v>
      </c>
      <c r="H24" s="37">
        <f>SUM(G20:G22)</f>
        <v>20500</v>
      </c>
      <c r="I24" s="21"/>
      <c r="J24" s="21"/>
    </row>
    <row r="25" spans="1:10" ht="13" x14ac:dyDescent="0.3">
      <c r="A25" s="21"/>
      <c r="B25" s="35"/>
      <c r="C25" s="321"/>
      <c r="D25" s="321"/>
      <c r="E25" s="321"/>
      <c r="F25" s="321"/>
      <c r="G25" s="321"/>
      <c r="H25" s="321"/>
      <c r="I25" s="21"/>
      <c r="J25" s="21"/>
    </row>
    <row r="26" spans="1:10" ht="13.5" thickBot="1" x14ac:dyDescent="0.35">
      <c r="A26" s="21"/>
      <c r="B26" s="322" t="s">
        <v>24</v>
      </c>
      <c r="C26" s="322"/>
      <c r="D26" s="322"/>
      <c r="E26" s="322"/>
      <c r="F26" s="322"/>
      <c r="G26" s="322"/>
      <c r="H26" s="322"/>
      <c r="I26" s="21"/>
      <c r="J26" s="21"/>
    </row>
    <row r="27" spans="1:10" ht="13.5" thickBot="1" x14ac:dyDescent="0.3">
      <c r="A27" s="21"/>
      <c r="B27" s="48" t="s">
        <v>25</v>
      </c>
      <c r="C27" s="24" t="s">
        <v>26</v>
      </c>
      <c r="D27" s="49" t="s">
        <v>27</v>
      </c>
      <c r="E27" s="24" t="s">
        <v>28</v>
      </c>
      <c r="F27" s="24" t="s">
        <v>29</v>
      </c>
      <c r="G27" s="24" t="s">
        <v>12</v>
      </c>
      <c r="H27" s="315"/>
      <c r="I27" s="21"/>
      <c r="J27" s="21"/>
    </row>
    <row r="28" spans="1:10" ht="13" x14ac:dyDescent="0.25">
      <c r="A28" s="21"/>
      <c r="B28" s="50"/>
      <c r="C28" s="51"/>
      <c r="D28" s="52"/>
      <c r="E28" s="53"/>
      <c r="F28" s="54"/>
      <c r="G28" s="55"/>
      <c r="H28" s="323"/>
      <c r="I28" s="21"/>
      <c r="J28" s="21"/>
    </row>
    <row r="29" spans="1:10" ht="13" x14ac:dyDescent="0.25">
      <c r="A29" s="21"/>
      <c r="B29" s="56" t="s">
        <v>14</v>
      </c>
      <c r="C29" s="25"/>
      <c r="D29" s="57" t="s">
        <v>14</v>
      </c>
      <c r="E29" s="38" t="s">
        <v>14</v>
      </c>
      <c r="F29" s="58"/>
      <c r="G29" s="59" t="s">
        <v>14</v>
      </c>
      <c r="H29" s="323"/>
      <c r="I29" s="21"/>
      <c r="J29" s="21"/>
    </row>
    <row r="30" spans="1:10" ht="13" x14ac:dyDescent="0.25">
      <c r="A30" s="21"/>
      <c r="B30" s="60" t="s">
        <v>14</v>
      </c>
      <c r="C30" s="61"/>
      <c r="D30" s="62" t="s">
        <v>14</v>
      </c>
      <c r="E30" s="42" t="s">
        <v>14</v>
      </c>
      <c r="F30" s="61"/>
      <c r="G30" s="63" t="s">
        <v>14</v>
      </c>
      <c r="H30" s="323"/>
      <c r="I30" s="21"/>
      <c r="J30" s="21"/>
    </row>
    <row r="31" spans="1:10" ht="13.5" thickBot="1" x14ac:dyDescent="0.3">
      <c r="A31" s="21"/>
      <c r="B31" s="64" t="s">
        <v>14</v>
      </c>
      <c r="C31" s="65"/>
      <c r="D31" s="66" t="s">
        <v>14</v>
      </c>
      <c r="E31" s="45" t="s">
        <v>14</v>
      </c>
      <c r="F31" s="65"/>
      <c r="G31" s="67" t="s">
        <v>14</v>
      </c>
      <c r="H31" s="324"/>
      <c r="I31" s="21"/>
      <c r="J31" s="21"/>
    </row>
    <row r="32" spans="1:10" ht="13.5" thickBot="1" x14ac:dyDescent="0.35">
      <c r="A32" s="21"/>
      <c r="B32" s="35"/>
      <c r="C32" s="68"/>
      <c r="D32" s="68"/>
      <c r="E32" s="68"/>
      <c r="F32" s="68"/>
      <c r="G32" s="69" t="s">
        <v>15</v>
      </c>
      <c r="H32" s="37">
        <f>SUM(G28:G30)</f>
        <v>0</v>
      </c>
      <c r="I32" s="21"/>
      <c r="J32" s="21"/>
    </row>
    <row r="33" spans="1:10" ht="13" x14ac:dyDescent="0.3">
      <c r="A33" s="21"/>
      <c r="B33" s="35"/>
      <c r="C33" s="35"/>
      <c r="D33" s="35"/>
      <c r="E33" s="35"/>
      <c r="F33" s="325"/>
      <c r="G33" s="325"/>
      <c r="H33" s="70"/>
      <c r="I33" s="21"/>
      <c r="J33" s="21"/>
    </row>
    <row r="34" spans="1:10" ht="13" x14ac:dyDescent="0.3">
      <c r="A34" s="21"/>
      <c r="B34" s="35"/>
      <c r="C34" s="35"/>
      <c r="D34" s="35"/>
      <c r="E34" s="35"/>
      <c r="F34" s="35"/>
      <c r="G34" s="35"/>
      <c r="H34" s="35"/>
      <c r="I34" s="21"/>
      <c r="J34" s="21"/>
    </row>
    <row r="35" spans="1:10" ht="13.5" thickBot="1" x14ac:dyDescent="0.35">
      <c r="A35" s="21"/>
      <c r="B35" s="322" t="s">
        <v>30</v>
      </c>
      <c r="C35" s="322"/>
      <c r="D35" s="322"/>
      <c r="E35" s="322"/>
      <c r="F35" s="322"/>
      <c r="G35" s="322"/>
      <c r="H35" s="322"/>
      <c r="I35" s="21"/>
      <c r="J35" s="21"/>
    </row>
    <row r="36" spans="1:10" ht="13.5" thickBot="1" x14ac:dyDescent="0.3">
      <c r="A36" s="21"/>
      <c r="B36" s="48" t="s">
        <v>31</v>
      </c>
      <c r="C36" s="24" t="s">
        <v>32</v>
      </c>
      <c r="D36" s="49" t="s">
        <v>33</v>
      </c>
      <c r="E36" s="24" t="s">
        <v>34</v>
      </c>
      <c r="F36" s="24" t="s">
        <v>11</v>
      </c>
      <c r="G36" s="24" t="s">
        <v>12</v>
      </c>
      <c r="H36" s="315"/>
      <c r="I36" s="21"/>
      <c r="J36" s="21"/>
    </row>
    <row r="37" spans="1:10" ht="13" x14ac:dyDescent="0.3">
      <c r="A37" s="21"/>
      <c r="B37" s="71" t="s">
        <v>35</v>
      </c>
      <c r="C37" s="72">
        <v>45000</v>
      </c>
      <c r="D37" s="73">
        <v>1.85</v>
      </c>
      <c r="E37" s="74">
        <f>+C37*D37</f>
        <v>83250</v>
      </c>
      <c r="F37" s="75">
        <v>10</v>
      </c>
      <c r="G37" s="76">
        <f>+E37/F37</f>
        <v>8325</v>
      </c>
      <c r="H37" s="316"/>
      <c r="I37" s="21"/>
      <c r="J37" s="21"/>
    </row>
    <row r="38" spans="1:10" ht="13" x14ac:dyDescent="0.25">
      <c r="A38" s="21"/>
      <c r="B38" s="71"/>
      <c r="C38" s="61"/>
      <c r="D38" s="42" t="s">
        <v>14</v>
      </c>
      <c r="E38" s="42" t="s">
        <v>14</v>
      </c>
      <c r="F38" s="61"/>
      <c r="G38" s="63" t="s">
        <v>14</v>
      </c>
      <c r="H38" s="316"/>
      <c r="I38" s="21"/>
      <c r="J38" s="21"/>
    </row>
    <row r="39" spans="1:10" ht="13.5" thickBot="1" x14ac:dyDescent="0.3">
      <c r="A39" s="21"/>
      <c r="B39" s="64" t="s">
        <v>14</v>
      </c>
      <c r="C39" s="65"/>
      <c r="D39" s="45" t="s">
        <v>14</v>
      </c>
      <c r="E39" s="45" t="s">
        <v>14</v>
      </c>
      <c r="F39" s="65"/>
      <c r="G39" s="67" t="s">
        <v>14</v>
      </c>
      <c r="H39" s="317"/>
      <c r="I39" s="21"/>
      <c r="J39" s="21"/>
    </row>
    <row r="40" spans="1:10" ht="13.5" thickBot="1" x14ac:dyDescent="0.35">
      <c r="A40" s="21"/>
      <c r="B40" s="35"/>
      <c r="C40" s="68"/>
      <c r="D40" s="68"/>
      <c r="E40" s="68"/>
      <c r="F40" s="68"/>
      <c r="G40" s="69" t="s">
        <v>15</v>
      </c>
      <c r="H40" s="37">
        <f>SUM(G37:G38)</f>
        <v>8325</v>
      </c>
      <c r="I40" s="21"/>
      <c r="J40" s="21"/>
    </row>
    <row r="41" spans="1:10" x14ac:dyDescent="0.25">
      <c r="A41" s="21"/>
      <c r="E41" s="21"/>
      <c r="F41" s="21"/>
      <c r="G41" s="21"/>
      <c r="H41" s="21"/>
      <c r="I41" s="21"/>
      <c r="J41" s="21"/>
    </row>
    <row r="42" spans="1:10" ht="15" thickBot="1" x14ac:dyDescent="0.4">
      <c r="A42" s="21"/>
      <c r="B42" s="77"/>
      <c r="E42" s="21"/>
      <c r="F42" s="21"/>
      <c r="G42" s="21"/>
      <c r="H42" s="21"/>
      <c r="I42" s="21"/>
      <c r="J42" s="21"/>
    </row>
    <row r="43" spans="1:10" ht="15" thickBot="1" x14ac:dyDescent="0.4">
      <c r="A43" s="21"/>
      <c r="B43" s="77"/>
      <c r="E43" s="21"/>
      <c r="F43" s="78" t="s">
        <v>36</v>
      </c>
      <c r="G43" s="21"/>
      <c r="H43" s="79">
        <f>+H16+H24+H32+H40</f>
        <v>29657.5</v>
      </c>
      <c r="I43" s="21"/>
      <c r="J43" s="21"/>
    </row>
    <row r="44" spans="1:10" ht="13.5" thickBot="1" x14ac:dyDescent="0.35">
      <c r="A44" s="1"/>
      <c r="B44" s="11" t="s">
        <v>37</v>
      </c>
      <c r="C44" s="11"/>
      <c r="D44" s="10"/>
      <c r="E44" s="10"/>
      <c r="F44" s="10"/>
      <c r="G44" s="10"/>
      <c r="H44" s="10"/>
      <c r="I44" s="10"/>
      <c r="J44" s="1"/>
    </row>
    <row r="45" spans="1:10" x14ac:dyDescent="0.25">
      <c r="A45" s="1"/>
      <c r="B45" s="80" t="s">
        <v>38</v>
      </c>
      <c r="C45" s="81"/>
      <c r="D45" s="81"/>
      <c r="E45" s="82"/>
      <c r="F45" s="83" t="s">
        <v>39</v>
      </c>
      <c r="G45" s="84" t="s">
        <v>40</v>
      </c>
      <c r="H45" s="85" t="s">
        <v>40</v>
      </c>
      <c r="I45" s="10"/>
      <c r="J45" s="1"/>
    </row>
    <row r="46" spans="1:10" x14ac:dyDescent="0.25">
      <c r="A46" s="1"/>
      <c r="B46" s="86" t="s">
        <v>41</v>
      </c>
      <c r="C46" s="87"/>
      <c r="D46" s="87"/>
      <c r="E46" s="88"/>
      <c r="F46" s="89">
        <v>0.1</v>
      </c>
      <c r="G46" s="90">
        <f>+H$43*F46</f>
        <v>2965.75</v>
      </c>
      <c r="H46" s="91"/>
      <c r="I46" s="10"/>
      <c r="J46" s="1"/>
    </row>
    <row r="47" spans="1:10" x14ac:dyDescent="0.25">
      <c r="A47" s="1"/>
      <c r="B47" s="86" t="s">
        <v>42</v>
      </c>
      <c r="C47" s="87"/>
      <c r="D47" s="87"/>
      <c r="E47" s="88"/>
      <c r="F47" s="89">
        <v>0.05</v>
      </c>
      <c r="G47" s="90">
        <f t="shared" ref="G47:G48" si="0">+H$43*F47</f>
        <v>1482.875</v>
      </c>
      <c r="H47" s="91"/>
      <c r="I47" s="10"/>
      <c r="J47" s="1"/>
    </row>
    <row r="48" spans="1:10" ht="13" thickBot="1" x14ac:dyDescent="0.3">
      <c r="A48" s="1"/>
      <c r="B48" s="92" t="s">
        <v>43</v>
      </c>
      <c r="C48" s="93"/>
      <c r="D48" s="93"/>
      <c r="E48" s="94"/>
      <c r="F48" s="95">
        <v>0.05</v>
      </c>
      <c r="G48" s="90">
        <f t="shared" si="0"/>
        <v>1482.875</v>
      </c>
      <c r="H48" s="96"/>
      <c r="I48" s="10"/>
      <c r="J48" s="1"/>
    </row>
    <row r="49" spans="1:10" ht="13" thickBot="1" x14ac:dyDescent="0.3">
      <c r="A49" s="1"/>
      <c r="B49" s="10"/>
      <c r="C49" s="10"/>
      <c r="D49" s="10"/>
      <c r="E49" s="10"/>
      <c r="F49" s="10"/>
      <c r="G49" s="97" t="s">
        <v>44</v>
      </c>
      <c r="H49" s="98">
        <f>SUM(G46:G48)</f>
        <v>5931.5</v>
      </c>
      <c r="I49" s="99"/>
      <c r="J49" s="1"/>
    </row>
    <row r="50" spans="1:10" x14ac:dyDescent="0.25">
      <c r="A50" s="1"/>
      <c r="B50" s="10"/>
      <c r="C50" s="10"/>
      <c r="D50" s="10"/>
      <c r="E50" s="10"/>
      <c r="F50" s="10"/>
      <c r="G50" s="10"/>
      <c r="H50" s="10"/>
      <c r="I50" s="10"/>
      <c r="J50" s="1"/>
    </row>
    <row r="51" spans="1:10" ht="15" thickBot="1" x14ac:dyDescent="0.4">
      <c r="A51" s="21"/>
      <c r="B51" s="77"/>
      <c r="E51" s="21"/>
      <c r="F51" s="21"/>
      <c r="G51" s="21"/>
      <c r="H51" s="21"/>
      <c r="I51" s="21"/>
      <c r="J51" s="21"/>
    </row>
    <row r="52" spans="1:10" ht="15" thickBot="1" x14ac:dyDescent="0.4">
      <c r="A52" s="21"/>
      <c r="B52" s="77"/>
      <c r="D52" s="318" t="s">
        <v>45</v>
      </c>
      <c r="E52" s="318"/>
      <c r="F52" s="318"/>
      <c r="G52" s="319"/>
      <c r="H52" s="100">
        <f>ROUND((H43+H49),0)</f>
        <v>35589</v>
      </c>
      <c r="I52" s="21"/>
      <c r="J52" s="21"/>
    </row>
  </sheetData>
  <mergeCells count="27">
    <mergeCell ref="E4:I4"/>
    <mergeCell ref="C6:G6"/>
    <mergeCell ref="C7:F8"/>
    <mergeCell ref="B10:C10"/>
    <mergeCell ref="H10:H15"/>
    <mergeCell ref="B11:C11"/>
    <mergeCell ref="B12:C12"/>
    <mergeCell ref="B13:C13"/>
    <mergeCell ref="B14:C14"/>
    <mergeCell ref="B15:C15"/>
    <mergeCell ref="C16:F16"/>
    <mergeCell ref="C17:H17"/>
    <mergeCell ref="B18:H18"/>
    <mergeCell ref="B19:C19"/>
    <mergeCell ref="H19:H23"/>
    <mergeCell ref="B20:C20"/>
    <mergeCell ref="B21:C21"/>
    <mergeCell ref="B22:C22"/>
    <mergeCell ref="B23:C23"/>
    <mergeCell ref="H36:H39"/>
    <mergeCell ref="D52:G52"/>
    <mergeCell ref="C24:F24"/>
    <mergeCell ref="C25:H25"/>
    <mergeCell ref="B26:H26"/>
    <mergeCell ref="H27:H31"/>
    <mergeCell ref="F33:G33"/>
    <mergeCell ref="B35:H35"/>
  </mergeCells>
  <pageMargins left="0.7" right="0.7" top="0.75" bottom="0.75" header="0.3" footer="0.3"/>
  <pageSetup scale="81" orientation="portrait" r:id="rId1"/>
  <drawing r:id="rId2"/>
  <legacyDrawing r:id="rId3"/>
  <oleObjects>
    <mc:AlternateContent xmlns:mc="http://schemas.openxmlformats.org/markup-compatibility/2006">
      <mc:Choice Requires="x14">
        <oleObject progId="MSPhotoEd.3" shapeId="4097" r:id="rId4">
          <objectPr defaultSize="0" autoPict="0" r:id="rId5">
            <anchor moveWithCells="1" sizeWithCells="1">
              <from>
                <xdr:col>1</xdr:col>
                <xdr:colOff>19050</xdr:colOff>
                <xdr:row>1</xdr:row>
                <xdr:rowOff>88900</xdr:rowOff>
              </from>
              <to>
                <xdr:col>1</xdr:col>
                <xdr:colOff>323850</xdr:colOff>
                <xdr:row>3</xdr:row>
                <xdr:rowOff>50800</xdr:rowOff>
              </to>
            </anchor>
          </objectPr>
        </oleObject>
      </mc:Choice>
      <mc:Fallback>
        <oleObject progId="MSPhotoEd.3" shapeId="4097" r:id="rId4"/>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3B7086-D01C-4415-A2E5-07F5DE6C5813}">
  <dimension ref="A1:J51"/>
  <sheetViews>
    <sheetView view="pageBreakPreview" zoomScaleNormal="100" zoomScaleSheetLayoutView="100" workbookViewId="0">
      <selection activeCell="L14" sqref="L14"/>
    </sheetView>
  </sheetViews>
  <sheetFormatPr baseColWidth="10" defaultRowHeight="12.5" x14ac:dyDescent="0.25"/>
  <cols>
    <col min="2" max="2" width="14.54296875" customWidth="1"/>
    <col min="3" max="3" width="17.1796875" customWidth="1"/>
    <col min="7" max="7" width="12.1796875" bestFit="1" customWidth="1"/>
    <col min="8" max="8" width="12.7265625" customWidth="1"/>
  </cols>
  <sheetData>
    <row r="1" spans="1:10" ht="13" thickBot="1" x14ac:dyDescent="0.3"/>
    <row r="2" spans="1:10" x14ac:dyDescent="0.25">
      <c r="A2" s="1"/>
      <c r="B2" s="2" t="s">
        <v>0</v>
      </c>
      <c r="C2" s="3"/>
      <c r="D2" s="4"/>
      <c r="E2" s="5"/>
      <c r="F2" s="5"/>
      <c r="G2" s="5"/>
      <c r="H2" s="5"/>
      <c r="I2" s="6"/>
      <c r="J2" s="1"/>
    </row>
    <row r="3" spans="1:10" ht="13" x14ac:dyDescent="0.3">
      <c r="A3" s="1"/>
      <c r="B3" s="7" t="s">
        <v>1</v>
      </c>
      <c r="C3" s="8"/>
      <c r="D3" s="9"/>
      <c r="E3" s="10"/>
      <c r="F3" s="11" t="s">
        <v>2</v>
      </c>
      <c r="G3" s="10"/>
      <c r="H3" s="10"/>
      <c r="I3" s="12"/>
      <c r="J3" s="1"/>
    </row>
    <row r="4" spans="1:10" ht="13" thickBot="1" x14ac:dyDescent="0.3">
      <c r="A4" s="1"/>
      <c r="B4" s="13" t="str">
        <f>+'[67]210.1.1'!A3</f>
        <v>DIRECCION TERRITORIAL CESAR</v>
      </c>
      <c r="C4" s="14"/>
      <c r="D4" s="15"/>
      <c r="E4" s="337"/>
      <c r="F4" s="338"/>
      <c r="G4" s="338"/>
      <c r="H4" s="338"/>
      <c r="I4" s="339"/>
      <c r="J4" s="1"/>
    </row>
    <row r="5" spans="1:10" x14ac:dyDescent="0.25">
      <c r="A5" s="1"/>
      <c r="B5" s="16"/>
      <c r="C5" s="10"/>
      <c r="D5" s="10"/>
      <c r="E5" s="10"/>
      <c r="F5" s="10"/>
      <c r="G5" s="10"/>
      <c r="H5" s="10"/>
      <c r="I5" s="10"/>
      <c r="J5" s="1"/>
    </row>
    <row r="6" spans="1:10" x14ac:dyDescent="0.25">
      <c r="A6" s="1"/>
      <c r="B6" s="16"/>
      <c r="C6" s="340"/>
      <c r="D6" s="340"/>
      <c r="E6" s="340"/>
      <c r="F6" s="340"/>
      <c r="G6" s="340"/>
      <c r="H6" s="17"/>
      <c r="I6" s="18"/>
      <c r="J6" s="1"/>
    </row>
    <row r="7" spans="1:10" ht="12.75" customHeight="1" x14ac:dyDescent="0.25">
      <c r="A7" s="1"/>
      <c r="B7" s="19" t="s">
        <v>3</v>
      </c>
      <c r="C7" s="341" t="e">
        <f>+'PRES. MANT-SEDE INVIAS-SUCRE -2'!#REF!</f>
        <v>#REF!</v>
      </c>
      <c r="D7" s="341"/>
      <c r="E7" s="341"/>
      <c r="F7" s="341"/>
      <c r="G7" s="20" t="s">
        <v>4</v>
      </c>
      <c r="H7" t="str">
        <f>+'[68]PRESUPUESTO SEDE INVIAS'!H32</f>
        <v>UND</v>
      </c>
      <c r="I7" s="10"/>
      <c r="J7" s="1"/>
    </row>
    <row r="8" spans="1:10" x14ac:dyDescent="0.25">
      <c r="C8" s="341"/>
      <c r="D8" s="341"/>
      <c r="E8" s="341"/>
      <c r="F8" s="341"/>
    </row>
    <row r="9" spans="1:10" ht="13.5" thickBot="1" x14ac:dyDescent="0.35">
      <c r="A9" s="21"/>
      <c r="B9" s="22" t="s">
        <v>6</v>
      </c>
      <c r="C9" s="23"/>
      <c r="D9" s="22"/>
      <c r="E9" s="22"/>
      <c r="F9" s="22"/>
      <c r="G9" s="22"/>
      <c r="H9" s="22"/>
      <c r="I9" s="21"/>
      <c r="J9" s="21"/>
    </row>
    <row r="10" spans="1:10" ht="13.5" thickBot="1" x14ac:dyDescent="0.3">
      <c r="A10" s="21"/>
      <c r="B10" s="327" t="s">
        <v>8</v>
      </c>
      <c r="C10" s="342"/>
      <c r="D10" s="24" t="s">
        <v>9</v>
      </c>
      <c r="E10" s="24" t="s">
        <v>10</v>
      </c>
      <c r="F10" s="24" t="s">
        <v>11</v>
      </c>
      <c r="G10" s="24" t="s">
        <v>12</v>
      </c>
      <c r="H10" s="343"/>
      <c r="I10" s="21"/>
      <c r="J10" s="21"/>
    </row>
    <row r="11" spans="1:10" ht="13" x14ac:dyDescent="0.25">
      <c r="A11" s="21"/>
      <c r="B11" s="344"/>
      <c r="C11" s="345"/>
      <c r="D11" s="25"/>
      <c r="E11" s="26"/>
      <c r="F11" s="27"/>
      <c r="G11" s="28"/>
      <c r="H11" s="316"/>
      <c r="I11" s="21"/>
      <c r="J11" s="21"/>
    </row>
    <row r="12" spans="1:10" ht="13" x14ac:dyDescent="0.3">
      <c r="A12" s="21"/>
      <c r="B12" s="331"/>
      <c r="C12" s="332"/>
      <c r="D12" s="25"/>
      <c r="E12" s="26"/>
      <c r="F12" s="27"/>
      <c r="G12" s="29"/>
      <c r="H12" s="316"/>
      <c r="I12" s="21"/>
      <c r="J12" s="21"/>
    </row>
    <row r="13" spans="1:10" ht="13.5" customHeight="1" x14ac:dyDescent="0.25">
      <c r="A13" s="21"/>
      <c r="B13" s="333"/>
      <c r="C13" s="346"/>
      <c r="D13" s="25"/>
      <c r="E13" s="26"/>
      <c r="F13" s="27"/>
      <c r="G13" s="28"/>
      <c r="H13" s="316"/>
      <c r="I13" s="21"/>
      <c r="J13" s="21"/>
    </row>
    <row r="14" spans="1:10" ht="13" x14ac:dyDescent="0.25">
      <c r="A14" s="21"/>
      <c r="B14" s="333"/>
      <c r="C14" s="346"/>
      <c r="D14" s="25"/>
      <c r="E14" s="26"/>
      <c r="F14" s="27"/>
      <c r="G14" s="30"/>
      <c r="H14" s="316"/>
      <c r="I14" s="21"/>
      <c r="J14" s="21"/>
    </row>
    <row r="15" spans="1:10" ht="13.5" thickBot="1" x14ac:dyDescent="0.3">
      <c r="A15" s="21"/>
      <c r="B15" s="335" t="s">
        <v>13</v>
      </c>
      <c r="C15" s="347"/>
      <c r="D15" s="31" t="s">
        <v>14</v>
      </c>
      <c r="E15" s="32" t="s">
        <v>14</v>
      </c>
      <c r="F15" s="33"/>
      <c r="G15" s="34">
        <f>+H39*0.1</f>
        <v>4776.7</v>
      </c>
      <c r="H15" s="317"/>
      <c r="I15" s="21"/>
      <c r="J15" s="21"/>
    </row>
    <row r="16" spans="1:10" ht="13.5" thickBot="1" x14ac:dyDescent="0.35">
      <c r="A16" s="21"/>
      <c r="B16" s="35"/>
      <c r="C16" s="320"/>
      <c r="D16" s="320"/>
      <c r="E16" s="320"/>
      <c r="F16" s="320"/>
      <c r="G16" s="36" t="s">
        <v>15</v>
      </c>
      <c r="H16" s="37">
        <f>SUM(G11:G15)</f>
        <v>4776.7</v>
      </c>
      <c r="I16" s="21"/>
      <c r="J16" s="21"/>
    </row>
    <row r="17" spans="1:10" ht="13" x14ac:dyDescent="0.3">
      <c r="A17" s="21"/>
      <c r="B17" s="35"/>
      <c r="C17" s="321"/>
      <c r="D17" s="321"/>
      <c r="E17" s="321"/>
      <c r="F17" s="321"/>
      <c r="G17" s="321"/>
      <c r="H17" s="321"/>
      <c r="I17" s="21"/>
      <c r="J17" s="21"/>
    </row>
    <row r="18" spans="1:10" ht="13.5" thickBot="1" x14ac:dyDescent="0.35">
      <c r="A18" s="21"/>
      <c r="B18" s="326" t="s">
        <v>16</v>
      </c>
      <c r="C18" s="326"/>
      <c r="D18" s="326"/>
      <c r="E18" s="326"/>
      <c r="F18" s="326"/>
      <c r="G18" s="326"/>
      <c r="H18" s="326"/>
      <c r="I18" s="21"/>
      <c r="J18" s="21"/>
    </row>
    <row r="19" spans="1:10" ht="13.5" thickBot="1" x14ac:dyDescent="0.35">
      <c r="A19" s="21"/>
      <c r="B19" s="327" t="s">
        <v>17</v>
      </c>
      <c r="C19" s="328"/>
      <c r="D19" s="24" t="s">
        <v>18</v>
      </c>
      <c r="E19" s="24" t="s">
        <v>19</v>
      </c>
      <c r="F19" s="24" t="s">
        <v>20</v>
      </c>
      <c r="G19" s="24" t="s">
        <v>12</v>
      </c>
      <c r="H19" s="315"/>
      <c r="I19" s="21"/>
      <c r="J19" s="21"/>
    </row>
    <row r="20" spans="1:10" ht="27.75" customHeight="1" thickBot="1" x14ac:dyDescent="0.35">
      <c r="A20" s="21"/>
      <c r="B20" s="348" t="s">
        <v>67</v>
      </c>
      <c r="C20" s="349"/>
      <c r="D20" s="127" t="s">
        <v>5</v>
      </c>
      <c r="E20" s="128">
        <v>350000</v>
      </c>
      <c r="F20" s="129">
        <v>1</v>
      </c>
      <c r="G20" s="130">
        <f>+F20*E20</f>
        <v>350000</v>
      </c>
      <c r="H20" s="323"/>
      <c r="I20" s="21"/>
      <c r="J20" s="21"/>
    </row>
    <row r="21" spans="1:10" ht="13.5" thickBot="1" x14ac:dyDescent="0.35">
      <c r="A21" s="21"/>
      <c r="B21" s="350" t="s">
        <v>65</v>
      </c>
      <c r="C21" s="351"/>
      <c r="D21" s="25" t="s">
        <v>52</v>
      </c>
      <c r="E21" s="74">
        <v>15000</v>
      </c>
      <c r="F21" s="131">
        <v>1</v>
      </c>
      <c r="G21" s="130">
        <f t="shared" ref="G21:G22" si="0">+F21*E21</f>
        <v>15000</v>
      </c>
      <c r="H21" s="323"/>
      <c r="I21" s="21"/>
      <c r="J21" s="21"/>
    </row>
    <row r="22" spans="1:10" ht="13" x14ac:dyDescent="0.3">
      <c r="A22" s="21"/>
      <c r="B22" s="350"/>
      <c r="C22" s="351"/>
      <c r="D22" s="132"/>
      <c r="E22" s="74"/>
      <c r="F22" s="43"/>
      <c r="G22" s="130">
        <f t="shared" si="0"/>
        <v>0</v>
      </c>
      <c r="H22" s="323"/>
      <c r="I22" s="21"/>
      <c r="J22" s="21"/>
    </row>
    <row r="23" spans="1:10" ht="13" x14ac:dyDescent="0.3">
      <c r="A23" s="21"/>
      <c r="B23" s="352"/>
      <c r="C23" s="351"/>
      <c r="D23" s="132"/>
      <c r="E23" s="74"/>
      <c r="F23" s="133"/>
      <c r="G23" s="44">
        <f>+(G20+G21+G22)*F23</f>
        <v>0</v>
      </c>
      <c r="H23" s="323"/>
      <c r="I23" s="21"/>
      <c r="J23" s="21"/>
    </row>
    <row r="24" spans="1:10" ht="13.5" thickBot="1" x14ac:dyDescent="0.35">
      <c r="A24" s="21"/>
      <c r="B24" s="35"/>
      <c r="C24" s="320"/>
      <c r="D24" s="320"/>
      <c r="E24" s="320"/>
      <c r="F24" s="320"/>
      <c r="G24" s="36" t="s">
        <v>15</v>
      </c>
      <c r="H24" s="37">
        <f>SUM(G20:G23)</f>
        <v>365000</v>
      </c>
      <c r="I24" s="21"/>
      <c r="J24" s="21"/>
    </row>
    <row r="25" spans="1:10" ht="13" x14ac:dyDescent="0.3">
      <c r="A25" s="21"/>
      <c r="B25" s="35"/>
      <c r="C25" s="321"/>
      <c r="D25" s="321"/>
      <c r="E25" s="321"/>
      <c r="F25" s="321"/>
      <c r="G25" s="321"/>
      <c r="H25" s="321"/>
      <c r="I25" s="21"/>
      <c r="J25" s="21"/>
    </row>
    <row r="26" spans="1:10" ht="13.5" thickBot="1" x14ac:dyDescent="0.35">
      <c r="A26" s="21"/>
      <c r="B26" s="322" t="s">
        <v>24</v>
      </c>
      <c r="C26" s="322"/>
      <c r="D26" s="322"/>
      <c r="E26" s="322"/>
      <c r="F26" s="322"/>
      <c r="G26" s="322"/>
      <c r="H26" s="322"/>
      <c r="I26" s="21"/>
      <c r="J26" s="21"/>
    </row>
    <row r="27" spans="1:10" ht="13.5" thickBot="1" x14ac:dyDescent="0.3">
      <c r="A27" s="21"/>
      <c r="B27" s="48" t="s">
        <v>25</v>
      </c>
      <c r="C27" s="24" t="s">
        <v>26</v>
      </c>
      <c r="D27" s="49" t="s">
        <v>27</v>
      </c>
      <c r="E27" s="24" t="s">
        <v>28</v>
      </c>
      <c r="F27" s="24" t="s">
        <v>29</v>
      </c>
      <c r="G27" s="24" t="s">
        <v>12</v>
      </c>
      <c r="H27" s="315"/>
      <c r="I27" s="21"/>
      <c r="J27" s="21"/>
    </row>
    <row r="28" spans="1:10" ht="13" x14ac:dyDescent="0.25">
      <c r="A28" s="21"/>
      <c r="B28" s="50"/>
      <c r="C28" s="51"/>
      <c r="D28" s="52"/>
      <c r="E28" s="53"/>
      <c r="F28" s="54"/>
      <c r="G28" s="55"/>
      <c r="H28" s="323"/>
      <c r="I28" s="21"/>
      <c r="J28" s="21"/>
    </row>
    <row r="29" spans="1:10" ht="13" x14ac:dyDescent="0.25">
      <c r="A29" s="21"/>
      <c r="B29" s="56" t="s">
        <v>14</v>
      </c>
      <c r="C29" s="25"/>
      <c r="D29" s="57" t="s">
        <v>14</v>
      </c>
      <c r="E29" s="38" t="s">
        <v>14</v>
      </c>
      <c r="F29" s="58"/>
      <c r="G29" s="59" t="s">
        <v>14</v>
      </c>
      <c r="H29" s="323"/>
      <c r="I29" s="21"/>
      <c r="J29" s="21"/>
    </row>
    <row r="30" spans="1:10" ht="13" x14ac:dyDescent="0.25">
      <c r="A30" s="21"/>
      <c r="B30" s="60" t="s">
        <v>14</v>
      </c>
      <c r="C30" s="61"/>
      <c r="D30" s="62" t="s">
        <v>14</v>
      </c>
      <c r="E30" s="42" t="s">
        <v>14</v>
      </c>
      <c r="F30" s="61"/>
      <c r="G30" s="63" t="s">
        <v>14</v>
      </c>
      <c r="H30" s="323"/>
      <c r="I30" s="21"/>
      <c r="J30" s="21"/>
    </row>
    <row r="31" spans="1:10" ht="13.5" thickBot="1" x14ac:dyDescent="0.3">
      <c r="A31" s="21"/>
      <c r="B31" s="64" t="s">
        <v>14</v>
      </c>
      <c r="C31" s="65"/>
      <c r="D31" s="66" t="s">
        <v>14</v>
      </c>
      <c r="E31" s="45" t="s">
        <v>14</v>
      </c>
      <c r="F31" s="65"/>
      <c r="G31" s="67" t="s">
        <v>14</v>
      </c>
      <c r="H31" s="324"/>
      <c r="I31" s="21"/>
      <c r="J31" s="21"/>
    </row>
    <row r="32" spans="1:10" ht="13.5" thickBot="1" x14ac:dyDescent="0.35">
      <c r="A32" s="21"/>
      <c r="B32" s="35"/>
      <c r="C32" s="68"/>
      <c r="D32" s="68"/>
      <c r="E32" s="68"/>
      <c r="F32" s="68"/>
      <c r="G32" s="69" t="s">
        <v>15</v>
      </c>
      <c r="H32" s="37">
        <f>SUM(G28:G30)</f>
        <v>0</v>
      </c>
      <c r="I32" s="21"/>
      <c r="J32" s="21"/>
    </row>
    <row r="33" spans="1:10" ht="13" x14ac:dyDescent="0.3">
      <c r="A33" s="21"/>
      <c r="B33" s="35"/>
      <c r="C33" s="35"/>
      <c r="D33" s="35"/>
      <c r="E33" s="35"/>
      <c r="F33" s="325"/>
      <c r="G33" s="325"/>
      <c r="H33" s="70"/>
      <c r="I33" s="21"/>
      <c r="J33" s="21"/>
    </row>
    <row r="34" spans="1:10" ht="13" x14ac:dyDescent="0.3">
      <c r="A34" s="21"/>
      <c r="B34" s="35"/>
      <c r="C34" s="35"/>
      <c r="D34" s="35"/>
      <c r="E34" s="35"/>
      <c r="F34" s="35"/>
      <c r="G34" s="35"/>
      <c r="H34" s="35"/>
      <c r="I34" s="21"/>
      <c r="J34" s="21"/>
    </row>
    <row r="35" spans="1:10" ht="13.5" thickBot="1" x14ac:dyDescent="0.35">
      <c r="A35" s="21"/>
      <c r="B35" s="322" t="s">
        <v>30</v>
      </c>
      <c r="C35" s="322"/>
      <c r="D35" s="322"/>
      <c r="E35" s="322"/>
      <c r="F35" s="322"/>
      <c r="G35" s="322"/>
      <c r="H35" s="322"/>
      <c r="I35" s="21"/>
      <c r="J35" s="21"/>
    </row>
    <row r="36" spans="1:10" ht="13.5" thickBot="1" x14ac:dyDescent="0.3">
      <c r="A36" s="21"/>
      <c r="B36" s="48" t="s">
        <v>31</v>
      </c>
      <c r="C36" s="24" t="s">
        <v>32</v>
      </c>
      <c r="D36" s="49" t="s">
        <v>33</v>
      </c>
      <c r="E36" s="24" t="s">
        <v>34</v>
      </c>
      <c r="F36" s="24" t="s">
        <v>11</v>
      </c>
      <c r="G36" s="24" t="s">
        <v>12</v>
      </c>
      <c r="H36" s="315"/>
      <c r="I36" s="21"/>
      <c r="J36" s="21"/>
    </row>
    <row r="37" spans="1:10" ht="13" x14ac:dyDescent="0.3">
      <c r="A37" s="21"/>
      <c r="B37" s="71" t="s">
        <v>35</v>
      </c>
      <c r="C37" s="72">
        <v>51640</v>
      </c>
      <c r="D37" s="73">
        <v>1.85</v>
      </c>
      <c r="E37" s="74">
        <f>+C37*D37</f>
        <v>95534</v>
      </c>
      <c r="F37" s="75">
        <v>2</v>
      </c>
      <c r="G37" s="76">
        <f>+E37/F37</f>
        <v>47767</v>
      </c>
      <c r="H37" s="316"/>
      <c r="I37" s="21"/>
      <c r="J37" s="21"/>
    </row>
    <row r="38" spans="1:10" ht="13.5" thickBot="1" x14ac:dyDescent="0.3">
      <c r="A38" s="21"/>
      <c r="B38" s="64" t="s">
        <v>14</v>
      </c>
      <c r="C38" s="65"/>
      <c r="D38" s="45" t="s">
        <v>14</v>
      </c>
      <c r="E38" s="45" t="s">
        <v>14</v>
      </c>
      <c r="F38" s="65"/>
      <c r="G38" s="67" t="s">
        <v>14</v>
      </c>
      <c r="H38" s="317"/>
      <c r="I38" s="21"/>
      <c r="J38" s="21"/>
    </row>
    <row r="39" spans="1:10" ht="13.5" thickBot="1" x14ac:dyDescent="0.35">
      <c r="A39" s="21"/>
      <c r="B39" s="35"/>
      <c r="C39" s="68"/>
      <c r="D39" s="68"/>
      <c r="E39" s="68"/>
      <c r="F39" s="68"/>
      <c r="G39" s="69" t="s">
        <v>15</v>
      </c>
      <c r="H39" s="37">
        <f>SUM(G37:G37)</f>
        <v>47767</v>
      </c>
      <c r="I39" s="21"/>
      <c r="J39" s="21"/>
    </row>
    <row r="40" spans="1:10" x14ac:dyDescent="0.25">
      <c r="A40" s="21"/>
      <c r="E40" s="21"/>
      <c r="F40" s="21"/>
      <c r="G40" s="21"/>
      <c r="H40" s="21"/>
      <c r="I40" s="21"/>
      <c r="J40" s="21"/>
    </row>
    <row r="41" spans="1:10" ht="15" thickBot="1" x14ac:dyDescent="0.4">
      <c r="A41" s="21"/>
      <c r="B41" s="77"/>
      <c r="E41" s="21"/>
      <c r="F41" s="21"/>
      <c r="G41" s="21"/>
      <c r="H41" s="21"/>
      <c r="I41" s="21"/>
      <c r="J41" s="21"/>
    </row>
    <row r="42" spans="1:10" ht="15" thickBot="1" x14ac:dyDescent="0.4">
      <c r="A42" s="21"/>
      <c r="B42" s="77"/>
      <c r="E42" s="21"/>
      <c r="F42" s="78" t="s">
        <v>36</v>
      </c>
      <c r="G42" s="21"/>
      <c r="H42" s="79">
        <f>+H16+H24+H32+H39</f>
        <v>417543.7</v>
      </c>
      <c r="I42" s="21"/>
      <c r="J42" s="21"/>
    </row>
    <row r="43" spans="1:10" ht="13.5" thickBot="1" x14ac:dyDescent="0.35">
      <c r="A43" s="1"/>
      <c r="B43" s="11" t="s">
        <v>37</v>
      </c>
      <c r="C43" s="11"/>
      <c r="D43" s="10"/>
      <c r="E43" s="10"/>
      <c r="F43" s="10"/>
      <c r="G43" s="10"/>
      <c r="H43" s="10"/>
      <c r="I43" s="10"/>
      <c r="J43" s="1"/>
    </row>
    <row r="44" spans="1:10" x14ac:dyDescent="0.25">
      <c r="A44" s="1"/>
      <c r="B44" s="80" t="s">
        <v>38</v>
      </c>
      <c r="C44" s="81"/>
      <c r="D44" s="81"/>
      <c r="E44" s="82"/>
      <c r="F44" s="83" t="s">
        <v>39</v>
      </c>
      <c r="G44" s="84" t="s">
        <v>40</v>
      </c>
      <c r="H44" s="85" t="s">
        <v>40</v>
      </c>
      <c r="I44" s="10"/>
      <c r="J44" s="1"/>
    </row>
    <row r="45" spans="1:10" x14ac:dyDescent="0.25">
      <c r="A45" s="1"/>
      <c r="B45" s="86" t="s">
        <v>41</v>
      </c>
      <c r="C45" s="87"/>
      <c r="D45" s="87"/>
      <c r="E45" s="88"/>
      <c r="F45" s="89">
        <v>0.1</v>
      </c>
      <c r="G45" s="90">
        <f>+H$42*F45</f>
        <v>41754.370000000003</v>
      </c>
      <c r="H45" s="91"/>
      <c r="I45" s="10"/>
      <c r="J45" s="1"/>
    </row>
    <row r="46" spans="1:10" x14ac:dyDescent="0.25">
      <c r="A46" s="1"/>
      <c r="B46" s="86" t="s">
        <v>42</v>
      </c>
      <c r="C46" s="87"/>
      <c r="D46" s="87"/>
      <c r="E46" s="88"/>
      <c r="F46" s="89">
        <v>0.05</v>
      </c>
      <c r="G46" s="90">
        <f t="shared" ref="G46:G47" si="1">+H$42*F46</f>
        <v>20877.185000000001</v>
      </c>
      <c r="H46" s="91"/>
      <c r="I46" s="10"/>
      <c r="J46" s="1"/>
    </row>
    <row r="47" spans="1:10" ht="13" thickBot="1" x14ac:dyDescent="0.3">
      <c r="A47" s="1"/>
      <c r="B47" s="92" t="s">
        <v>43</v>
      </c>
      <c r="C47" s="93"/>
      <c r="D47" s="93"/>
      <c r="E47" s="94"/>
      <c r="F47" s="95">
        <v>0.05</v>
      </c>
      <c r="G47" s="90">
        <f t="shared" si="1"/>
        <v>20877.185000000001</v>
      </c>
      <c r="H47" s="96"/>
      <c r="I47" s="10"/>
      <c r="J47" s="1"/>
    </row>
    <row r="48" spans="1:10" ht="13" thickBot="1" x14ac:dyDescent="0.3">
      <c r="A48" s="1"/>
      <c r="B48" s="10"/>
      <c r="C48" s="10"/>
      <c r="D48" s="10"/>
      <c r="E48" s="10"/>
      <c r="F48" s="10"/>
      <c r="G48" s="97" t="s">
        <v>44</v>
      </c>
      <c r="H48" s="98">
        <f>SUM(G45:G47)</f>
        <v>83508.740000000005</v>
      </c>
      <c r="I48" s="99"/>
      <c r="J48" s="1"/>
    </row>
    <row r="49" spans="1:10" x14ac:dyDescent="0.25">
      <c r="A49" s="1"/>
      <c r="B49" s="10"/>
      <c r="C49" s="10"/>
      <c r="D49" s="10"/>
      <c r="E49" s="10"/>
      <c r="F49" s="10"/>
      <c r="G49" s="10"/>
      <c r="H49" s="10"/>
      <c r="I49" s="10"/>
      <c r="J49" s="1"/>
    </row>
    <row r="50" spans="1:10" ht="15" thickBot="1" x14ac:dyDescent="0.4">
      <c r="A50" s="21"/>
      <c r="B50" s="77"/>
      <c r="E50" s="21"/>
      <c r="F50" s="21"/>
      <c r="G50" s="21"/>
      <c r="H50" s="21"/>
      <c r="I50" s="21"/>
      <c r="J50" s="21"/>
    </row>
    <row r="51" spans="1:10" ht="15" thickBot="1" x14ac:dyDescent="0.4">
      <c r="A51" s="21"/>
      <c r="B51" s="77"/>
      <c r="D51" s="318" t="s">
        <v>45</v>
      </c>
      <c r="E51" s="318"/>
      <c r="F51" s="318"/>
      <c r="G51" s="319"/>
      <c r="H51" s="100">
        <f>ROUND((H42+H48),0)</f>
        <v>501052</v>
      </c>
      <c r="I51" s="21"/>
      <c r="J51" s="21"/>
    </row>
  </sheetData>
  <mergeCells count="27">
    <mergeCell ref="E4:I4"/>
    <mergeCell ref="C6:G6"/>
    <mergeCell ref="C7:F8"/>
    <mergeCell ref="B10:C10"/>
    <mergeCell ref="H10:H15"/>
    <mergeCell ref="B11:C11"/>
    <mergeCell ref="B12:C12"/>
    <mergeCell ref="B13:C13"/>
    <mergeCell ref="B14:C14"/>
    <mergeCell ref="B15:C15"/>
    <mergeCell ref="C16:F16"/>
    <mergeCell ref="C17:H17"/>
    <mergeCell ref="B18:H18"/>
    <mergeCell ref="B19:C19"/>
    <mergeCell ref="H19:H23"/>
    <mergeCell ref="B20:C20"/>
    <mergeCell ref="B21:C21"/>
    <mergeCell ref="B22:C22"/>
    <mergeCell ref="B23:C23"/>
    <mergeCell ref="H36:H38"/>
    <mergeCell ref="D51:G51"/>
    <mergeCell ref="C24:F24"/>
    <mergeCell ref="C25:H25"/>
    <mergeCell ref="B26:H26"/>
    <mergeCell ref="H27:H31"/>
    <mergeCell ref="F33:G33"/>
    <mergeCell ref="B35:H35"/>
  </mergeCells>
  <pageMargins left="0.7" right="0.7" top="0.75" bottom="0.75" header="0.3" footer="0.3"/>
  <pageSetup scale="81" orientation="portrait" r:id="rId1"/>
  <drawing r:id="rId2"/>
  <legacyDrawing r:id="rId3"/>
  <oleObjects>
    <mc:AlternateContent xmlns:mc="http://schemas.openxmlformats.org/markup-compatibility/2006">
      <mc:Choice Requires="x14">
        <oleObject progId="MSPhotoEd.3" shapeId="6145" r:id="rId4">
          <objectPr defaultSize="0" autoPict="0" r:id="rId5">
            <anchor moveWithCells="1" sizeWithCells="1">
              <from>
                <xdr:col>1</xdr:col>
                <xdr:colOff>19050</xdr:colOff>
                <xdr:row>1</xdr:row>
                <xdr:rowOff>88900</xdr:rowOff>
              </from>
              <to>
                <xdr:col>1</xdr:col>
                <xdr:colOff>323850</xdr:colOff>
                <xdr:row>3</xdr:row>
                <xdr:rowOff>50800</xdr:rowOff>
              </to>
            </anchor>
          </objectPr>
        </oleObject>
      </mc:Choice>
      <mc:Fallback>
        <oleObject progId="MSPhotoEd.3" shapeId="6145"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03559-BA63-4212-B43F-D483A34CAAB8}">
  <sheetPr>
    <tabColor rgb="FFFFFF00"/>
  </sheetPr>
  <dimension ref="A1:J51"/>
  <sheetViews>
    <sheetView view="pageBreakPreview" topLeftCell="A22" zoomScaleNormal="100" zoomScaleSheetLayoutView="100" workbookViewId="0">
      <selection activeCell="O53" sqref="O53"/>
    </sheetView>
  </sheetViews>
  <sheetFormatPr baseColWidth="10" defaultRowHeight="12.5" x14ac:dyDescent="0.25"/>
  <cols>
    <col min="2" max="2" width="14.54296875" customWidth="1"/>
    <col min="3" max="3" width="17.1796875" customWidth="1"/>
    <col min="7" max="7" width="12.1796875" bestFit="1" customWidth="1"/>
    <col min="8" max="8" width="12.7265625" customWidth="1"/>
  </cols>
  <sheetData>
    <row r="1" spans="1:10" ht="13" thickBot="1" x14ac:dyDescent="0.3"/>
    <row r="2" spans="1:10" x14ac:dyDescent="0.25">
      <c r="A2" s="1"/>
      <c r="B2" s="2" t="s">
        <v>0</v>
      </c>
      <c r="C2" s="3"/>
      <c r="D2" s="4"/>
      <c r="E2" s="5"/>
      <c r="F2" s="5"/>
      <c r="G2" s="5"/>
      <c r="H2" s="5"/>
      <c r="I2" s="6"/>
      <c r="J2" s="1"/>
    </row>
    <row r="3" spans="1:10" ht="13" x14ac:dyDescent="0.3">
      <c r="A3" s="1"/>
      <c r="B3" s="7" t="s">
        <v>1</v>
      </c>
      <c r="C3" s="8"/>
      <c r="D3" s="9"/>
      <c r="E3" s="10"/>
      <c r="F3" s="11" t="s">
        <v>2</v>
      </c>
      <c r="G3" s="10"/>
      <c r="H3" s="10"/>
      <c r="I3" s="12"/>
      <c r="J3" s="1"/>
    </row>
    <row r="4" spans="1:10" ht="13" thickBot="1" x14ac:dyDescent="0.3">
      <c r="A4" s="1"/>
      <c r="B4" s="13" t="str">
        <f>+'[67]210.1.1'!A3</f>
        <v>DIRECCION TERRITORIAL CESAR</v>
      </c>
      <c r="C4" s="14"/>
      <c r="D4" s="15"/>
      <c r="E4" s="337"/>
      <c r="F4" s="338"/>
      <c r="G4" s="338"/>
      <c r="H4" s="338"/>
      <c r="I4" s="339"/>
      <c r="J4" s="1"/>
    </row>
    <row r="5" spans="1:10" x14ac:dyDescent="0.25">
      <c r="A5" s="1"/>
      <c r="B5" s="16"/>
      <c r="C5" s="10"/>
      <c r="D5" s="10"/>
      <c r="E5" s="10"/>
      <c r="F5" s="10"/>
      <c r="G5" s="10"/>
      <c r="H5" s="10"/>
      <c r="I5" s="10"/>
      <c r="J5" s="1"/>
    </row>
    <row r="6" spans="1:10" x14ac:dyDescent="0.25">
      <c r="A6" s="1"/>
      <c r="B6" s="16"/>
      <c r="C6" s="340"/>
      <c r="D6" s="340"/>
      <c r="E6" s="340"/>
      <c r="F6" s="340"/>
      <c r="G6" s="340"/>
      <c r="H6" s="17"/>
      <c r="I6" s="18"/>
      <c r="J6" s="1"/>
    </row>
    <row r="7" spans="1:10" ht="12.75" customHeight="1" x14ac:dyDescent="0.25">
      <c r="A7" s="1"/>
      <c r="B7" s="19" t="s">
        <v>3</v>
      </c>
      <c r="C7" s="341" t="e">
        <f>+'PRES. MANT-SEDE INVIAS-SUCRE -2'!#REF!</f>
        <v>#REF!</v>
      </c>
      <c r="D7" s="341"/>
      <c r="E7" s="341"/>
      <c r="F7" s="341"/>
      <c r="G7" s="20" t="s">
        <v>4</v>
      </c>
      <c r="H7" t="str">
        <f>+'[68]PRESUPUESTO SEDE INVIAS'!H32</f>
        <v>UND</v>
      </c>
      <c r="I7" s="10"/>
      <c r="J7" s="1"/>
    </row>
    <row r="8" spans="1:10" x14ac:dyDescent="0.25">
      <c r="C8" s="341"/>
      <c r="D8" s="341"/>
      <c r="E8" s="341"/>
      <c r="F8" s="341"/>
    </row>
    <row r="9" spans="1:10" ht="13.5" thickBot="1" x14ac:dyDescent="0.35">
      <c r="A9" s="21"/>
      <c r="B9" s="22" t="s">
        <v>6</v>
      </c>
      <c r="C9" s="23"/>
      <c r="D9" s="22"/>
      <c r="E9" s="22"/>
      <c r="F9" s="22"/>
      <c r="G9" s="22"/>
      <c r="H9" s="22"/>
      <c r="I9" s="21"/>
      <c r="J9" s="21"/>
    </row>
    <row r="10" spans="1:10" ht="13.5" thickBot="1" x14ac:dyDescent="0.3">
      <c r="A10" s="21"/>
      <c r="B10" s="327" t="s">
        <v>8</v>
      </c>
      <c r="C10" s="342"/>
      <c r="D10" s="24" t="s">
        <v>9</v>
      </c>
      <c r="E10" s="24" t="s">
        <v>10</v>
      </c>
      <c r="F10" s="24" t="s">
        <v>11</v>
      </c>
      <c r="G10" s="24" t="s">
        <v>12</v>
      </c>
      <c r="H10" s="343"/>
      <c r="I10" s="21"/>
      <c r="J10" s="21"/>
    </row>
    <row r="11" spans="1:10" ht="13" x14ac:dyDescent="0.25">
      <c r="A11" s="21"/>
      <c r="B11" s="344"/>
      <c r="C11" s="345"/>
      <c r="D11" s="25"/>
      <c r="E11" s="26"/>
      <c r="F11" s="27"/>
      <c r="G11" s="28"/>
      <c r="H11" s="316"/>
      <c r="I11" s="21"/>
      <c r="J11" s="21"/>
    </row>
    <row r="12" spans="1:10" ht="13" x14ac:dyDescent="0.3">
      <c r="A12" s="21"/>
      <c r="B12" s="331"/>
      <c r="C12" s="332"/>
      <c r="D12" s="25"/>
      <c r="E12" s="26"/>
      <c r="F12" s="27"/>
      <c r="G12" s="29"/>
      <c r="H12" s="316"/>
      <c r="I12" s="21"/>
      <c r="J12" s="21"/>
    </row>
    <row r="13" spans="1:10" ht="13.5" customHeight="1" x14ac:dyDescent="0.25">
      <c r="A13" s="21"/>
      <c r="B13" s="333"/>
      <c r="C13" s="346"/>
      <c r="D13" s="25"/>
      <c r="E13" s="26"/>
      <c r="F13" s="27"/>
      <c r="G13" s="28"/>
      <c r="H13" s="316"/>
      <c r="I13" s="21"/>
      <c r="J13" s="21"/>
    </row>
    <row r="14" spans="1:10" ht="13" x14ac:dyDescent="0.25">
      <c r="A14" s="21"/>
      <c r="B14" s="333"/>
      <c r="C14" s="346"/>
      <c r="D14" s="25"/>
      <c r="E14" s="26"/>
      <c r="F14" s="27"/>
      <c r="G14" s="30"/>
      <c r="H14" s="316"/>
      <c r="I14" s="21"/>
      <c r="J14" s="21"/>
    </row>
    <row r="15" spans="1:10" ht="13.5" thickBot="1" x14ac:dyDescent="0.3">
      <c r="A15" s="21"/>
      <c r="B15" s="335" t="s">
        <v>13</v>
      </c>
      <c r="C15" s="347"/>
      <c r="D15" s="31" t="s">
        <v>14</v>
      </c>
      <c r="E15" s="32" t="s">
        <v>14</v>
      </c>
      <c r="F15" s="33"/>
      <c r="G15" s="34">
        <f>+H39*0.1</f>
        <v>4776.7</v>
      </c>
      <c r="H15" s="317"/>
      <c r="I15" s="21"/>
      <c r="J15" s="21"/>
    </row>
    <row r="16" spans="1:10" ht="13.5" thickBot="1" x14ac:dyDescent="0.35">
      <c r="A16" s="21"/>
      <c r="B16" s="35"/>
      <c r="C16" s="320"/>
      <c r="D16" s="320"/>
      <c r="E16" s="320"/>
      <c r="F16" s="320"/>
      <c r="G16" s="36" t="s">
        <v>15</v>
      </c>
      <c r="H16" s="37">
        <f>SUM(G11:G15)</f>
        <v>4776.7</v>
      </c>
      <c r="I16" s="21"/>
      <c r="J16" s="21"/>
    </row>
    <row r="17" spans="1:10" ht="13" x14ac:dyDescent="0.3">
      <c r="A17" s="21"/>
      <c r="B17" s="35"/>
      <c r="C17" s="321"/>
      <c r="D17" s="321"/>
      <c r="E17" s="321"/>
      <c r="F17" s="321"/>
      <c r="G17" s="321"/>
      <c r="H17" s="321"/>
      <c r="I17" s="21"/>
      <c r="J17" s="21"/>
    </row>
    <row r="18" spans="1:10" ht="13.5" thickBot="1" x14ac:dyDescent="0.35">
      <c r="A18" s="21"/>
      <c r="B18" s="326" t="s">
        <v>16</v>
      </c>
      <c r="C18" s="326"/>
      <c r="D18" s="326"/>
      <c r="E18" s="326"/>
      <c r="F18" s="326"/>
      <c r="G18" s="326"/>
      <c r="H18" s="326"/>
      <c r="I18" s="21"/>
      <c r="J18" s="21"/>
    </row>
    <row r="19" spans="1:10" ht="13.5" thickBot="1" x14ac:dyDescent="0.35">
      <c r="A19" s="21"/>
      <c r="B19" s="327" t="s">
        <v>17</v>
      </c>
      <c r="C19" s="328"/>
      <c r="D19" s="24" t="s">
        <v>18</v>
      </c>
      <c r="E19" s="24" t="s">
        <v>19</v>
      </c>
      <c r="F19" s="24" t="s">
        <v>20</v>
      </c>
      <c r="G19" s="24" t="s">
        <v>12</v>
      </c>
      <c r="H19" s="315"/>
      <c r="I19" s="21"/>
      <c r="J19" s="21"/>
    </row>
    <row r="20" spans="1:10" ht="27.75" customHeight="1" thickBot="1" x14ac:dyDescent="0.35">
      <c r="A20" s="21"/>
      <c r="B20" s="348" t="s">
        <v>66</v>
      </c>
      <c r="C20" s="349"/>
      <c r="D20" s="127" t="s">
        <v>5</v>
      </c>
      <c r="E20" s="128">
        <v>300000</v>
      </c>
      <c r="F20" s="129">
        <v>1</v>
      </c>
      <c r="G20" s="130">
        <f>+F20*E20</f>
        <v>300000</v>
      </c>
      <c r="H20" s="323"/>
      <c r="I20" s="21"/>
      <c r="J20" s="21"/>
    </row>
    <row r="21" spans="1:10" ht="13.5" thickBot="1" x14ac:dyDescent="0.35">
      <c r="A21" s="21"/>
      <c r="B21" s="350" t="s">
        <v>65</v>
      </c>
      <c r="C21" s="351"/>
      <c r="D21" s="25" t="s">
        <v>52</v>
      </c>
      <c r="E21" s="74">
        <v>15000</v>
      </c>
      <c r="F21" s="131">
        <v>1</v>
      </c>
      <c r="G21" s="130">
        <f t="shared" ref="G21:G22" si="0">+F21*E21</f>
        <v>15000</v>
      </c>
      <c r="H21" s="323"/>
      <c r="I21" s="21"/>
      <c r="J21" s="21"/>
    </row>
    <row r="22" spans="1:10" ht="13" x14ac:dyDescent="0.3">
      <c r="A22" s="21"/>
      <c r="B22" s="350"/>
      <c r="C22" s="351"/>
      <c r="D22" s="132"/>
      <c r="E22" s="74"/>
      <c r="F22" s="43"/>
      <c r="G22" s="130">
        <f t="shared" si="0"/>
        <v>0</v>
      </c>
      <c r="H22" s="323"/>
      <c r="I22" s="21"/>
      <c r="J22" s="21"/>
    </row>
    <row r="23" spans="1:10" ht="13" x14ac:dyDescent="0.3">
      <c r="A23" s="21"/>
      <c r="B23" s="352"/>
      <c r="C23" s="351"/>
      <c r="D23" s="132"/>
      <c r="E23" s="74"/>
      <c r="F23" s="133"/>
      <c r="G23" s="44">
        <f>+(G20+G21+G22)*F23</f>
        <v>0</v>
      </c>
      <c r="H23" s="323"/>
      <c r="I23" s="21"/>
      <c r="J23" s="21"/>
    </row>
    <row r="24" spans="1:10" ht="13.5" thickBot="1" x14ac:dyDescent="0.35">
      <c r="A24" s="21"/>
      <c r="B24" s="35"/>
      <c r="C24" s="320"/>
      <c r="D24" s="320"/>
      <c r="E24" s="320"/>
      <c r="F24" s="320"/>
      <c r="G24" s="36" t="s">
        <v>15</v>
      </c>
      <c r="H24" s="37">
        <f>SUM(G20:G23)</f>
        <v>315000</v>
      </c>
      <c r="I24" s="21"/>
      <c r="J24" s="21"/>
    </row>
    <row r="25" spans="1:10" ht="13" x14ac:dyDescent="0.3">
      <c r="A25" s="21"/>
      <c r="B25" s="35"/>
      <c r="C25" s="321"/>
      <c r="D25" s="321"/>
      <c r="E25" s="321"/>
      <c r="F25" s="321"/>
      <c r="G25" s="321"/>
      <c r="H25" s="321"/>
      <c r="I25" s="21"/>
      <c r="J25" s="21"/>
    </row>
    <row r="26" spans="1:10" ht="13.5" thickBot="1" x14ac:dyDescent="0.35">
      <c r="A26" s="21"/>
      <c r="B26" s="322" t="s">
        <v>24</v>
      </c>
      <c r="C26" s="322"/>
      <c r="D26" s="322"/>
      <c r="E26" s="322"/>
      <c r="F26" s="322"/>
      <c r="G26" s="322"/>
      <c r="H26" s="322"/>
      <c r="I26" s="21"/>
      <c r="J26" s="21"/>
    </row>
    <row r="27" spans="1:10" ht="13.5" thickBot="1" x14ac:dyDescent="0.3">
      <c r="A27" s="21"/>
      <c r="B27" s="48" t="s">
        <v>25</v>
      </c>
      <c r="C27" s="24" t="s">
        <v>26</v>
      </c>
      <c r="D27" s="49" t="s">
        <v>27</v>
      </c>
      <c r="E27" s="24" t="s">
        <v>28</v>
      </c>
      <c r="F27" s="24" t="s">
        <v>29</v>
      </c>
      <c r="G27" s="24" t="s">
        <v>12</v>
      </c>
      <c r="H27" s="315"/>
      <c r="I27" s="21"/>
      <c r="J27" s="21"/>
    </row>
    <row r="28" spans="1:10" ht="13" x14ac:dyDescent="0.25">
      <c r="A28" s="21"/>
      <c r="B28" s="50"/>
      <c r="C28" s="51"/>
      <c r="D28" s="52"/>
      <c r="E28" s="53"/>
      <c r="F28" s="54"/>
      <c r="G28" s="55"/>
      <c r="H28" s="323"/>
      <c r="I28" s="21"/>
      <c r="J28" s="21"/>
    </row>
    <row r="29" spans="1:10" ht="13" x14ac:dyDescent="0.25">
      <c r="A29" s="21"/>
      <c r="B29" s="56" t="s">
        <v>14</v>
      </c>
      <c r="C29" s="25"/>
      <c r="D29" s="57" t="s">
        <v>14</v>
      </c>
      <c r="E29" s="38" t="s">
        <v>14</v>
      </c>
      <c r="F29" s="58"/>
      <c r="G29" s="59" t="s">
        <v>14</v>
      </c>
      <c r="H29" s="323"/>
      <c r="I29" s="21"/>
      <c r="J29" s="21"/>
    </row>
    <row r="30" spans="1:10" ht="13" x14ac:dyDescent="0.25">
      <c r="A30" s="21"/>
      <c r="B30" s="60" t="s">
        <v>14</v>
      </c>
      <c r="C30" s="61"/>
      <c r="D30" s="62" t="s">
        <v>14</v>
      </c>
      <c r="E30" s="42" t="s">
        <v>14</v>
      </c>
      <c r="F30" s="61"/>
      <c r="G30" s="63" t="s">
        <v>14</v>
      </c>
      <c r="H30" s="323"/>
      <c r="I30" s="21"/>
      <c r="J30" s="21"/>
    </row>
    <row r="31" spans="1:10" ht="13.5" thickBot="1" x14ac:dyDescent="0.3">
      <c r="A31" s="21"/>
      <c r="B31" s="64" t="s">
        <v>14</v>
      </c>
      <c r="C31" s="65"/>
      <c r="D31" s="66" t="s">
        <v>14</v>
      </c>
      <c r="E31" s="45" t="s">
        <v>14</v>
      </c>
      <c r="F31" s="65"/>
      <c r="G31" s="67" t="s">
        <v>14</v>
      </c>
      <c r="H31" s="324"/>
      <c r="I31" s="21"/>
      <c r="J31" s="21"/>
    </row>
    <row r="32" spans="1:10" ht="13.5" thickBot="1" x14ac:dyDescent="0.35">
      <c r="A32" s="21"/>
      <c r="B32" s="35"/>
      <c r="C32" s="68"/>
      <c r="D32" s="68"/>
      <c r="E32" s="68"/>
      <c r="F32" s="68"/>
      <c r="G32" s="69" t="s">
        <v>15</v>
      </c>
      <c r="H32" s="37">
        <f>SUM(G28:G30)</f>
        <v>0</v>
      </c>
      <c r="I32" s="21"/>
      <c r="J32" s="21"/>
    </row>
    <row r="33" spans="1:10" ht="13" x14ac:dyDescent="0.3">
      <c r="A33" s="21"/>
      <c r="B33" s="35"/>
      <c r="C33" s="35"/>
      <c r="D33" s="35"/>
      <c r="E33" s="35"/>
      <c r="F33" s="325"/>
      <c r="G33" s="325"/>
      <c r="H33" s="70"/>
      <c r="I33" s="21"/>
      <c r="J33" s="21"/>
    </row>
    <row r="34" spans="1:10" ht="13" x14ac:dyDescent="0.3">
      <c r="A34" s="21"/>
      <c r="B34" s="35"/>
      <c r="C34" s="35"/>
      <c r="D34" s="35"/>
      <c r="E34" s="35"/>
      <c r="F34" s="35"/>
      <c r="G34" s="35"/>
      <c r="H34" s="35"/>
      <c r="I34" s="21"/>
      <c r="J34" s="21"/>
    </row>
    <row r="35" spans="1:10" ht="13.5" thickBot="1" x14ac:dyDescent="0.35">
      <c r="A35" s="21"/>
      <c r="B35" s="322" t="s">
        <v>30</v>
      </c>
      <c r="C35" s="322"/>
      <c r="D35" s="322"/>
      <c r="E35" s="322"/>
      <c r="F35" s="322"/>
      <c r="G35" s="322"/>
      <c r="H35" s="322"/>
      <c r="I35" s="21"/>
      <c r="J35" s="21"/>
    </row>
    <row r="36" spans="1:10" ht="13.5" thickBot="1" x14ac:dyDescent="0.3">
      <c r="A36" s="21"/>
      <c r="B36" s="48" t="s">
        <v>31</v>
      </c>
      <c r="C36" s="24" t="s">
        <v>32</v>
      </c>
      <c r="D36" s="49" t="s">
        <v>33</v>
      </c>
      <c r="E36" s="24" t="s">
        <v>34</v>
      </c>
      <c r="F36" s="24" t="s">
        <v>11</v>
      </c>
      <c r="G36" s="24" t="s">
        <v>12</v>
      </c>
      <c r="H36" s="315"/>
      <c r="I36" s="21"/>
      <c r="J36" s="21"/>
    </row>
    <row r="37" spans="1:10" ht="13" x14ac:dyDescent="0.3">
      <c r="A37" s="21"/>
      <c r="B37" s="71" t="s">
        <v>35</v>
      </c>
      <c r="C37" s="72">
        <v>51640</v>
      </c>
      <c r="D37" s="73">
        <v>1.85</v>
      </c>
      <c r="E37" s="74">
        <f>+C37*D37</f>
        <v>95534</v>
      </c>
      <c r="F37" s="75">
        <v>2</v>
      </c>
      <c r="G37" s="76">
        <f>+E37/F37</f>
        <v>47767</v>
      </c>
      <c r="H37" s="316"/>
      <c r="I37" s="21"/>
      <c r="J37" s="21"/>
    </row>
    <row r="38" spans="1:10" ht="13.5" thickBot="1" x14ac:dyDescent="0.3">
      <c r="A38" s="21"/>
      <c r="B38" s="64" t="s">
        <v>14</v>
      </c>
      <c r="C38" s="65"/>
      <c r="D38" s="45" t="s">
        <v>14</v>
      </c>
      <c r="E38" s="45" t="s">
        <v>14</v>
      </c>
      <c r="F38" s="65"/>
      <c r="G38" s="67" t="s">
        <v>14</v>
      </c>
      <c r="H38" s="317"/>
      <c r="I38" s="21"/>
      <c r="J38" s="21"/>
    </row>
    <row r="39" spans="1:10" ht="13.5" thickBot="1" x14ac:dyDescent="0.35">
      <c r="A39" s="21"/>
      <c r="B39" s="35"/>
      <c r="C39" s="68"/>
      <c r="D39" s="68"/>
      <c r="E39" s="68"/>
      <c r="F39" s="68"/>
      <c r="G39" s="69" t="s">
        <v>15</v>
      </c>
      <c r="H39" s="37">
        <f>SUM(G37:G37)</f>
        <v>47767</v>
      </c>
      <c r="I39" s="21"/>
      <c r="J39" s="21"/>
    </row>
    <row r="40" spans="1:10" x14ac:dyDescent="0.25">
      <c r="A40" s="21"/>
      <c r="E40" s="21"/>
      <c r="F40" s="21"/>
      <c r="G40" s="21"/>
      <c r="H40" s="21"/>
      <c r="I40" s="21"/>
      <c r="J40" s="21"/>
    </row>
    <row r="41" spans="1:10" ht="15" thickBot="1" x14ac:dyDescent="0.4">
      <c r="A41" s="21"/>
      <c r="B41" s="77"/>
      <c r="E41" s="21"/>
      <c r="F41" s="21"/>
      <c r="G41" s="21"/>
      <c r="H41" s="21"/>
      <c r="I41" s="21"/>
      <c r="J41" s="21"/>
    </row>
    <row r="42" spans="1:10" ht="15" thickBot="1" x14ac:dyDescent="0.4">
      <c r="A42" s="21"/>
      <c r="B42" s="77"/>
      <c r="E42" s="21"/>
      <c r="F42" s="78" t="s">
        <v>36</v>
      </c>
      <c r="G42" s="21"/>
      <c r="H42" s="79">
        <f>+H16+H24+H32+H39</f>
        <v>367543.7</v>
      </c>
      <c r="I42" s="21"/>
      <c r="J42" s="21"/>
    </row>
    <row r="43" spans="1:10" ht="13.5" thickBot="1" x14ac:dyDescent="0.35">
      <c r="A43" s="1"/>
      <c r="B43" s="11" t="s">
        <v>37</v>
      </c>
      <c r="C43" s="11"/>
      <c r="D43" s="10"/>
      <c r="E43" s="10"/>
      <c r="F43" s="10"/>
      <c r="G43" s="10"/>
      <c r="H43" s="10"/>
      <c r="I43" s="10"/>
      <c r="J43" s="1"/>
    </row>
    <row r="44" spans="1:10" x14ac:dyDescent="0.25">
      <c r="A44" s="1"/>
      <c r="B44" s="80" t="s">
        <v>38</v>
      </c>
      <c r="C44" s="81"/>
      <c r="D44" s="81"/>
      <c r="E44" s="82"/>
      <c r="F44" s="83" t="s">
        <v>39</v>
      </c>
      <c r="G44" s="84" t="s">
        <v>40</v>
      </c>
      <c r="H44" s="85" t="s">
        <v>40</v>
      </c>
      <c r="I44" s="10"/>
      <c r="J44" s="1"/>
    </row>
    <row r="45" spans="1:10" x14ac:dyDescent="0.25">
      <c r="A45" s="1"/>
      <c r="B45" s="86" t="s">
        <v>41</v>
      </c>
      <c r="C45" s="87"/>
      <c r="D45" s="87"/>
      <c r="E45" s="88"/>
      <c r="F45" s="89">
        <v>0.1</v>
      </c>
      <c r="G45" s="90">
        <f>+H$42*F45</f>
        <v>36754.370000000003</v>
      </c>
      <c r="H45" s="91"/>
      <c r="I45" s="10"/>
      <c r="J45" s="1"/>
    </row>
    <row r="46" spans="1:10" x14ac:dyDescent="0.25">
      <c r="A46" s="1"/>
      <c r="B46" s="86" t="s">
        <v>42</v>
      </c>
      <c r="C46" s="87"/>
      <c r="D46" s="87"/>
      <c r="E46" s="88"/>
      <c r="F46" s="89">
        <v>0.05</v>
      </c>
      <c r="G46" s="90">
        <f t="shared" ref="G46:G47" si="1">+H$42*F46</f>
        <v>18377.185000000001</v>
      </c>
      <c r="H46" s="91"/>
      <c r="I46" s="10"/>
      <c r="J46" s="1"/>
    </row>
    <row r="47" spans="1:10" ht="13" thickBot="1" x14ac:dyDescent="0.3">
      <c r="A47" s="1"/>
      <c r="B47" s="92" t="s">
        <v>43</v>
      </c>
      <c r="C47" s="93"/>
      <c r="D47" s="93"/>
      <c r="E47" s="94"/>
      <c r="F47" s="95">
        <v>0.05</v>
      </c>
      <c r="G47" s="90">
        <f t="shared" si="1"/>
        <v>18377.185000000001</v>
      </c>
      <c r="H47" s="96"/>
      <c r="I47" s="10"/>
      <c r="J47" s="1"/>
    </row>
    <row r="48" spans="1:10" ht="13" thickBot="1" x14ac:dyDescent="0.3">
      <c r="A48" s="1"/>
      <c r="B48" s="10"/>
      <c r="C48" s="10"/>
      <c r="D48" s="10"/>
      <c r="E48" s="10"/>
      <c r="F48" s="10"/>
      <c r="G48" s="97" t="s">
        <v>44</v>
      </c>
      <c r="H48" s="98">
        <f>SUM(G45:G47)</f>
        <v>73508.740000000005</v>
      </c>
      <c r="I48" s="99"/>
      <c r="J48" s="1"/>
    </row>
    <row r="49" spans="1:10" x14ac:dyDescent="0.25">
      <c r="A49" s="1"/>
      <c r="B49" s="10"/>
      <c r="C49" s="10"/>
      <c r="D49" s="10"/>
      <c r="E49" s="10"/>
      <c r="F49" s="10"/>
      <c r="G49" s="10"/>
      <c r="H49" s="10"/>
      <c r="I49" s="10"/>
      <c r="J49" s="1"/>
    </row>
    <row r="50" spans="1:10" ht="15" thickBot="1" x14ac:dyDescent="0.4">
      <c r="A50" s="21"/>
      <c r="B50" s="77"/>
      <c r="E50" s="21"/>
      <c r="F50" s="21"/>
      <c r="G50" s="21"/>
      <c r="H50" s="21"/>
      <c r="I50" s="21"/>
      <c r="J50" s="21"/>
    </row>
    <row r="51" spans="1:10" ht="15" thickBot="1" x14ac:dyDescent="0.4">
      <c r="A51" s="21"/>
      <c r="B51" s="77"/>
      <c r="D51" s="318" t="s">
        <v>45</v>
      </c>
      <c r="E51" s="318"/>
      <c r="F51" s="318"/>
      <c r="G51" s="319"/>
      <c r="H51" s="100">
        <f>ROUND((H42+H48),0)</f>
        <v>441052</v>
      </c>
      <c r="I51" s="21"/>
      <c r="J51" s="21"/>
    </row>
  </sheetData>
  <mergeCells count="27">
    <mergeCell ref="E4:I4"/>
    <mergeCell ref="C6:G6"/>
    <mergeCell ref="C7:F8"/>
    <mergeCell ref="B10:C10"/>
    <mergeCell ref="H10:H15"/>
    <mergeCell ref="B11:C11"/>
    <mergeCell ref="B12:C12"/>
    <mergeCell ref="B13:C13"/>
    <mergeCell ref="B14:C14"/>
    <mergeCell ref="B15:C15"/>
    <mergeCell ref="C16:F16"/>
    <mergeCell ref="C17:H17"/>
    <mergeCell ref="B18:H18"/>
    <mergeCell ref="B19:C19"/>
    <mergeCell ref="H19:H23"/>
    <mergeCell ref="B20:C20"/>
    <mergeCell ref="B21:C21"/>
    <mergeCell ref="B22:C22"/>
    <mergeCell ref="B23:C23"/>
    <mergeCell ref="H36:H38"/>
    <mergeCell ref="D51:G51"/>
    <mergeCell ref="C24:F24"/>
    <mergeCell ref="C25:H25"/>
    <mergeCell ref="B26:H26"/>
    <mergeCell ref="H27:H31"/>
    <mergeCell ref="F33:G33"/>
    <mergeCell ref="B35:H35"/>
  </mergeCells>
  <pageMargins left="0.7" right="0.7" top="0.75" bottom="0.75" header="0.3" footer="0.3"/>
  <pageSetup scale="81" orientation="portrait" r:id="rId1"/>
  <drawing r:id="rId2"/>
  <legacyDrawing r:id="rId3"/>
  <oleObjects>
    <mc:AlternateContent xmlns:mc="http://schemas.openxmlformats.org/markup-compatibility/2006">
      <mc:Choice Requires="x14">
        <oleObject progId="MSPhotoEd.3" shapeId="7169" r:id="rId4">
          <objectPr defaultSize="0" autoPict="0" r:id="rId5">
            <anchor moveWithCells="1" sizeWithCells="1">
              <from>
                <xdr:col>1</xdr:col>
                <xdr:colOff>19050</xdr:colOff>
                <xdr:row>1</xdr:row>
                <xdr:rowOff>88900</xdr:rowOff>
              </from>
              <to>
                <xdr:col>1</xdr:col>
                <xdr:colOff>323850</xdr:colOff>
                <xdr:row>3</xdr:row>
                <xdr:rowOff>50800</xdr:rowOff>
              </to>
            </anchor>
          </objectPr>
        </oleObject>
      </mc:Choice>
      <mc:Fallback>
        <oleObject progId="MSPhotoEd.3" shapeId="7169" r:id="rId4"/>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0FA25-2FEB-4E66-BC8B-F7EA53D2C176}">
  <sheetPr>
    <tabColor rgb="FFFFFF00"/>
  </sheetPr>
  <dimension ref="A1:J51"/>
  <sheetViews>
    <sheetView view="pageBreakPreview" topLeftCell="A22" zoomScaleNormal="100" zoomScaleSheetLayoutView="100" workbookViewId="0">
      <selection activeCell="N50" sqref="N50"/>
    </sheetView>
  </sheetViews>
  <sheetFormatPr baseColWidth="10" defaultRowHeight="12.5" x14ac:dyDescent="0.25"/>
  <cols>
    <col min="2" max="2" width="14.54296875" customWidth="1"/>
    <col min="3" max="3" width="17.1796875" customWidth="1"/>
    <col min="7" max="7" width="12.1796875" bestFit="1" customWidth="1"/>
    <col min="8" max="8" width="12.7265625" customWidth="1"/>
  </cols>
  <sheetData>
    <row r="1" spans="1:10" ht="13" thickBot="1" x14ac:dyDescent="0.3"/>
    <row r="2" spans="1:10" x14ac:dyDescent="0.25">
      <c r="A2" s="1"/>
      <c r="B2" s="2" t="s">
        <v>0</v>
      </c>
      <c r="C2" s="3"/>
      <c r="D2" s="4"/>
      <c r="E2" s="5"/>
      <c r="F2" s="5"/>
      <c r="G2" s="5"/>
      <c r="H2" s="5"/>
      <c r="I2" s="6"/>
      <c r="J2" s="1"/>
    </row>
    <row r="3" spans="1:10" ht="13" x14ac:dyDescent="0.3">
      <c r="A3" s="1"/>
      <c r="B3" s="7" t="s">
        <v>1</v>
      </c>
      <c r="C3" s="8"/>
      <c r="D3" s="9"/>
      <c r="E3" s="10"/>
      <c r="F3" s="11" t="s">
        <v>2</v>
      </c>
      <c r="G3" s="10"/>
      <c r="H3" s="10"/>
      <c r="I3" s="12"/>
      <c r="J3" s="1"/>
    </row>
    <row r="4" spans="1:10" ht="13" thickBot="1" x14ac:dyDescent="0.3">
      <c r="A4" s="1"/>
      <c r="B4" s="13" t="str">
        <f>+'[67]210.1.1'!A3</f>
        <v>DIRECCION TERRITORIAL CESAR</v>
      </c>
      <c r="C4" s="14"/>
      <c r="D4" s="15"/>
      <c r="E4" s="337"/>
      <c r="F4" s="338"/>
      <c r="G4" s="338"/>
      <c r="H4" s="338"/>
      <c r="I4" s="339"/>
      <c r="J4" s="1"/>
    </row>
    <row r="5" spans="1:10" x14ac:dyDescent="0.25">
      <c r="A5" s="1"/>
      <c r="B5" s="16"/>
      <c r="C5" s="10"/>
      <c r="D5" s="10"/>
      <c r="E5" s="10"/>
      <c r="F5" s="10"/>
      <c r="G5" s="10"/>
      <c r="H5" s="10"/>
      <c r="I5" s="10"/>
      <c r="J5" s="1"/>
    </row>
    <row r="6" spans="1:10" x14ac:dyDescent="0.25">
      <c r="A6" s="1"/>
      <c r="B6" s="16"/>
      <c r="C6" s="340"/>
      <c r="D6" s="340"/>
      <c r="E6" s="340"/>
      <c r="F6" s="340"/>
      <c r="G6" s="340"/>
      <c r="H6" s="17"/>
      <c r="I6" s="18"/>
      <c r="J6" s="1"/>
    </row>
    <row r="7" spans="1:10" ht="12.75" customHeight="1" x14ac:dyDescent="0.25">
      <c r="A7" s="1"/>
      <c r="B7" s="19" t="s">
        <v>3</v>
      </c>
      <c r="C7" s="341" t="e">
        <f>+'PRES. MANT-SEDE INVIAS-SUCRE -2'!#REF!</f>
        <v>#REF!</v>
      </c>
      <c r="D7" s="341"/>
      <c r="E7" s="341"/>
      <c r="F7" s="341"/>
      <c r="G7" s="20" t="s">
        <v>4</v>
      </c>
      <c r="H7" t="str">
        <f>+'[68]PRESUPUESTO SEDE INVIAS'!H32</f>
        <v>UND</v>
      </c>
      <c r="I7" s="10"/>
      <c r="J7" s="1"/>
    </row>
    <row r="8" spans="1:10" x14ac:dyDescent="0.25">
      <c r="C8" s="341"/>
      <c r="D8" s="341"/>
      <c r="E8" s="341"/>
      <c r="F8" s="341"/>
    </row>
    <row r="9" spans="1:10" ht="13.5" thickBot="1" x14ac:dyDescent="0.35">
      <c r="A9" s="21"/>
      <c r="B9" s="22" t="s">
        <v>6</v>
      </c>
      <c r="C9" s="23"/>
      <c r="D9" s="22"/>
      <c r="E9" s="22"/>
      <c r="F9" s="22"/>
      <c r="G9" s="22"/>
      <c r="H9" s="22"/>
      <c r="I9" s="21"/>
      <c r="J9" s="21"/>
    </row>
    <row r="10" spans="1:10" ht="13.5" thickBot="1" x14ac:dyDescent="0.3">
      <c r="A10" s="21"/>
      <c r="B10" s="327" t="s">
        <v>8</v>
      </c>
      <c r="C10" s="342"/>
      <c r="D10" s="24" t="s">
        <v>9</v>
      </c>
      <c r="E10" s="24" t="s">
        <v>10</v>
      </c>
      <c r="F10" s="24" t="s">
        <v>11</v>
      </c>
      <c r="G10" s="24" t="s">
        <v>12</v>
      </c>
      <c r="H10" s="343"/>
      <c r="I10" s="21"/>
      <c r="J10" s="21"/>
    </row>
    <row r="11" spans="1:10" ht="13" x14ac:dyDescent="0.25">
      <c r="A11" s="21"/>
      <c r="B11" s="344"/>
      <c r="C11" s="345"/>
      <c r="D11" s="25"/>
      <c r="E11" s="26"/>
      <c r="F11" s="27"/>
      <c r="G11" s="28"/>
      <c r="H11" s="316"/>
      <c r="I11" s="21"/>
      <c r="J11" s="21"/>
    </row>
    <row r="12" spans="1:10" ht="13" x14ac:dyDescent="0.3">
      <c r="A12" s="21"/>
      <c r="B12" s="331"/>
      <c r="C12" s="332"/>
      <c r="D12" s="25"/>
      <c r="E12" s="26"/>
      <c r="F12" s="27"/>
      <c r="G12" s="29"/>
      <c r="H12" s="316"/>
      <c r="I12" s="21"/>
      <c r="J12" s="21"/>
    </row>
    <row r="13" spans="1:10" ht="13.5" customHeight="1" x14ac:dyDescent="0.25">
      <c r="A13" s="21"/>
      <c r="B13" s="333"/>
      <c r="C13" s="346"/>
      <c r="D13" s="25"/>
      <c r="E13" s="26"/>
      <c r="F13" s="27"/>
      <c r="G13" s="28"/>
      <c r="H13" s="316"/>
      <c r="I13" s="21"/>
      <c r="J13" s="21"/>
    </row>
    <row r="14" spans="1:10" ht="13" x14ac:dyDescent="0.25">
      <c r="A14" s="21"/>
      <c r="B14" s="333"/>
      <c r="C14" s="346"/>
      <c r="D14" s="25"/>
      <c r="E14" s="26"/>
      <c r="F14" s="27"/>
      <c r="G14" s="30"/>
      <c r="H14" s="316"/>
      <c r="I14" s="21"/>
      <c r="J14" s="21"/>
    </row>
    <row r="15" spans="1:10" ht="13.5" thickBot="1" x14ac:dyDescent="0.3">
      <c r="A15" s="21"/>
      <c r="B15" s="335" t="s">
        <v>13</v>
      </c>
      <c r="C15" s="347"/>
      <c r="D15" s="31" t="s">
        <v>14</v>
      </c>
      <c r="E15" s="32" t="s">
        <v>14</v>
      </c>
      <c r="F15" s="33"/>
      <c r="G15" s="34">
        <f>+H39*0.1</f>
        <v>4776.7</v>
      </c>
      <c r="H15" s="317"/>
      <c r="I15" s="21"/>
      <c r="J15" s="21"/>
    </row>
    <row r="16" spans="1:10" ht="13.5" thickBot="1" x14ac:dyDescent="0.35">
      <c r="A16" s="21"/>
      <c r="B16" s="35"/>
      <c r="C16" s="320"/>
      <c r="D16" s="320"/>
      <c r="E16" s="320"/>
      <c r="F16" s="320"/>
      <c r="G16" s="36" t="s">
        <v>15</v>
      </c>
      <c r="H16" s="37">
        <f>SUM(G11:G15)</f>
        <v>4776.7</v>
      </c>
      <c r="I16" s="21"/>
      <c r="J16" s="21"/>
    </row>
    <row r="17" spans="1:10" ht="13" x14ac:dyDescent="0.3">
      <c r="A17" s="21"/>
      <c r="B17" s="35"/>
      <c r="C17" s="321"/>
      <c r="D17" s="321"/>
      <c r="E17" s="321"/>
      <c r="F17" s="321"/>
      <c r="G17" s="321"/>
      <c r="H17" s="321"/>
      <c r="I17" s="21"/>
      <c r="J17" s="21"/>
    </row>
    <row r="18" spans="1:10" ht="13.5" thickBot="1" x14ac:dyDescent="0.35">
      <c r="A18" s="21"/>
      <c r="B18" s="326" t="s">
        <v>16</v>
      </c>
      <c r="C18" s="326"/>
      <c r="D18" s="326"/>
      <c r="E18" s="326"/>
      <c r="F18" s="326"/>
      <c r="G18" s="326"/>
      <c r="H18" s="326"/>
      <c r="I18" s="21"/>
      <c r="J18" s="21"/>
    </row>
    <row r="19" spans="1:10" ht="13.5" thickBot="1" x14ac:dyDescent="0.35">
      <c r="A19" s="21"/>
      <c r="B19" s="327" t="s">
        <v>17</v>
      </c>
      <c r="C19" s="328"/>
      <c r="D19" s="24" t="s">
        <v>18</v>
      </c>
      <c r="E19" s="24" t="s">
        <v>19</v>
      </c>
      <c r="F19" s="24" t="s">
        <v>20</v>
      </c>
      <c r="G19" s="24" t="s">
        <v>12</v>
      </c>
      <c r="H19" s="315"/>
      <c r="I19" s="21"/>
      <c r="J19" s="21"/>
    </row>
    <row r="20" spans="1:10" ht="27.75" customHeight="1" thickBot="1" x14ac:dyDescent="0.35">
      <c r="A20" s="21"/>
      <c r="B20" s="348" t="s">
        <v>66</v>
      </c>
      <c r="C20" s="349"/>
      <c r="D20" s="127" t="s">
        <v>5</v>
      </c>
      <c r="E20" s="128">
        <v>300000</v>
      </c>
      <c r="F20" s="129">
        <v>1</v>
      </c>
      <c r="G20" s="130">
        <f>+F20*E20</f>
        <v>300000</v>
      </c>
      <c r="H20" s="323"/>
      <c r="I20" s="21"/>
      <c r="J20" s="21"/>
    </row>
    <row r="21" spans="1:10" ht="13.5" thickBot="1" x14ac:dyDescent="0.35">
      <c r="A21" s="21"/>
      <c r="B21" s="350" t="s">
        <v>65</v>
      </c>
      <c r="C21" s="351"/>
      <c r="D21" s="25" t="s">
        <v>52</v>
      </c>
      <c r="E21" s="74">
        <v>15000</v>
      </c>
      <c r="F21" s="131">
        <v>1</v>
      </c>
      <c r="G21" s="130">
        <f t="shared" ref="G21:G22" si="0">+F21*E21</f>
        <v>15000</v>
      </c>
      <c r="H21" s="323"/>
      <c r="I21" s="21"/>
      <c r="J21" s="21"/>
    </row>
    <row r="22" spans="1:10" ht="13" x14ac:dyDescent="0.3">
      <c r="A22" s="21"/>
      <c r="B22" s="350"/>
      <c r="C22" s="351"/>
      <c r="D22" s="132"/>
      <c r="E22" s="74"/>
      <c r="F22" s="43"/>
      <c r="G22" s="130">
        <f t="shared" si="0"/>
        <v>0</v>
      </c>
      <c r="H22" s="323"/>
      <c r="I22" s="21"/>
      <c r="J22" s="21"/>
    </row>
    <row r="23" spans="1:10" ht="13" x14ac:dyDescent="0.3">
      <c r="A23" s="21"/>
      <c r="B23" s="352"/>
      <c r="C23" s="351"/>
      <c r="D23" s="132"/>
      <c r="E23" s="74"/>
      <c r="F23" s="133"/>
      <c r="G23" s="44">
        <f>+(G20+G21+G22)*F23</f>
        <v>0</v>
      </c>
      <c r="H23" s="323"/>
      <c r="I23" s="21"/>
      <c r="J23" s="21"/>
    </row>
    <row r="24" spans="1:10" ht="13.5" thickBot="1" x14ac:dyDescent="0.35">
      <c r="A24" s="21"/>
      <c r="B24" s="35"/>
      <c r="C24" s="320"/>
      <c r="D24" s="320"/>
      <c r="E24" s="320"/>
      <c r="F24" s="320"/>
      <c r="G24" s="36" t="s">
        <v>15</v>
      </c>
      <c r="H24" s="37">
        <f>SUM(G20:G23)</f>
        <v>315000</v>
      </c>
      <c r="I24" s="21"/>
      <c r="J24" s="21"/>
    </row>
    <row r="25" spans="1:10" ht="13" x14ac:dyDescent="0.3">
      <c r="A25" s="21"/>
      <c r="B25" s="35"/>
      <c r="C25" s="321"/>
      <c r="D25" s="321"/>
      <c r="E25" s="321"/>
      <c r="F25" s="321"/>
      <c r="G25" s="321"/>
      <c r="H25" s="321"/>
      <c r="I25" s="21"/>
      <c r="J25" s="21"/>
    </row>
    <row r="26" spans="1:10" ht="13.5" thickBot="1" x14ac:dyDescent="0.35">
      <c r="A26" s="21"/>
      <c r="B26" s="322" t="s">
        <v>24</v>
      </c>
      <c r="C26" s="322"/>
      <c r="D26" s="322"/>
      <c r="E26" s="322"/>
      <c r="F26" s="322"/>
      <c r="G26" s="322"/>
      <c r="H26" s="322"/>
      <c r="I26" s="21"/>
      <c r="J26" s="21"/>
    </row>
    <row r="27" spans="1:10" ht="13.5" thickBot="1" x14ac:dyDescent="0.3">
      <c r="A27" s="21"/>
      <c r="B27" s="48" t="s">
        <v>25</v>
      </c>
      <c r="C27" s="24" t="s">
        <v>26</v>
      </c>
      <c r="D27" s="49" t="s">
        <v>27</v>
      </c>
      <c r="E27" s="24" t="s">
        <v>28</v>
      </c>
      <c r="F27" s="24" t="s">
        <v>29</v>
      </c>
      <c r="G27" s="24" t="s">
        <v>12</v>
      </c>
      <c r="H27" s="315"/>
      <c r="I27" s="21"/>
      <c r="J27" s="21"/>
    </row>
    <row r="28" spans="1:10" ht="13" x14ac:dyDescent="0.25">
      <c r="A28" s="21"/>
      <c r="B28" s="50"/>
      <c r="C28" s="51"/>
      <c r="D28" s="52"/>
      <c r="E28" s="53"/>
      <c r="F28" s="54"/>
      <c r="G28" s="55"/>
      <c r="H28" s="323"/>
      <c r="I28" s="21"/>
      <c r="J28" s="21"/>
    </row>
    <row r="29" spans="1:10" ht="13" x14ac:dyDescent="0.25">
      <c r="A29" s="21"/>
      <c r="B29" s="56" t="s">
        <v>14</v>
      </c>
      <c r="C29" s="25"/>
      <c r="D29" s="57" t="s">
        <v>14</v>
      </c>
      <c r="E29" s="38" t="s">
        <v>14</v>
      </c>
      <c r="F29" s="58"/>
      <c r="G29" s="59" t="s">
        <v>14</v>
      </c>
      <c r="H29" s="323"/>
      <c r="I29" s="21"/>
      <c r="J29" s="21"/>
    </row>
    <row r="30" spans="1:10" ht="13" x14ac:dyDescent="0.25">
      <c r="A30" s="21"/>
      <c r="B30" s="60" t="s">
        <v>14</v>
      </c>
      <c r="C30" s="61"/>
      <c r="D30" s="62" t="s">
        <v>14</v>
      </c>
      <c r="E30" s="42" t="s">
        <v>14</v>
      </c>
      <c r="F30" s="61"/>
      <c r="G30" s="63" t="s">
        <v>14</v>
      </c>
      <c r="H30" s="323"/>
      <c r="I30" s="21"/>
      <c r="J30" s="21"/>
    </row>
    <row r="31" spans="1:10" ht="13.5" thickBot="1" x14ac:dyDescent="0.3">
      <c r="A31" s="21"/>
      <c r="B31" s="64" t="s">
        <v>14</v>
      </c>
      <c r="C31" s="65"/>
      <c r="D31" s="66" t="s">
        <v>14</v>
      </c>
      <c r="E31" s="45" t="s">
        <v>14</v>
      </c>
      <c r="F31" s="65"/>
      <c r="G31" s="67" t="s">
        <v>14</v>
      </c>
      <c r="H31" s="324"/>
      <c r="I31" s="21"/>
      <c r="J31" s="21"/>
    </row>
    <row r="32" spans="1:10" ht="13.5" thickBot="1" x14ac:dyDescent="0.35">
      <c r="A32" s="21"/>
      <c r="B32" s="35"/>
      <c r="C32" s="68"/>
      <c r="D32" s="68"/>
      <c r="E32" s="68"/>
      <c r="F32" s="68"/>
      <c r="G32" s="69" t="s">
        <v>15</v>
      </c>
      <c r="H32" s="37">
        <f>SUM(G28:G30)</f>
        <v>0</v>
      </c>
      <c r="I32" s="21"/>
      <c r="J32" s="21"/>
    </row>
    <row r="33" spans="1:10" ht="13" x14ac:dyDescent="0.3">
      <c r="A33" s="21"/>
      <c r="B33" s="35"/>
      <c r="C33" s="35"/>
      <c r="D33" s="35"/>
      <c r="E33" s="35"/>
      <c r="F33" s="325"/>
      <c r="G33" s="325"/>
      <c r="H33" s="70"/>
      <c r="I33" s="21"/>
      <c r="J33" s="21"/>
    </row>
    <row r="34" spans="1:10" ht="13" x14ac:dyDescent="0.3">
      <c r="A34" s="21"/>
      <c r="B34" s="35"/>
      <c r="C34" s="35"/>
      <c r="D34" s="35"/>
      <c r="E34" s="35"/>
      <c r="F34" s="35"/>
      <c r="G34" s="35"/>
      <c r="H34" s="35"/>
      <c r="I34" s="21"/>
      <c r="J34" s="21"/>
    </row>
    <row r="35" spans="1:10" ht="13.5" thickBot="1" x14ac:dyDescent="0.35">
      <c r="A35" s="21"/>
      <c r="B35" s="322" t="s">
        <v>30</v>
      </c>
      <c r="C35" s="322"/>
      <c r="D35" s="322"/>
      <c r="E35" s="322"/>
      <c r="F35" s="322"/>
      <c r="G35" s="322"/>
      <c r="H35" s="322"/>
      <c r="I35" s="21"/>
      <c r="J35" s="21"/>
    </row>
    <row r="36" spans="1:10" ht="13.5" thickBot="1" x14ac:dyDescent="0.3">
      <c r="A36" s="21"/>
      <c r="B36" s="48" t="s">
        <v>31</v>
      </c>
      <c r="C36" s="24" t="s">
        <v>32</v>
      </c>
      <c r="D36" s="49" t="s">
        <v>33</v>
      </c>
      <c r="E36" s="24" t="s">
        <v>34</v>
      </c>
      <c r="F36" s="24" t="s">
        <v>11</v>
      </c>
      <c r="G36" s="24" t="s">
        <v>12</v>
      </c>
      <c r="H36" s="315"/>
      <c r="I36" s="21"/>
      <c r="J36" s="21"/>
    </row>
    <row r="37" spans="1:10" ht="13" x14ac:dyDescent="0.3">
      <c r="A37" s="21"/>
      <c r="B37" s="71" t="s">
        <v>35</v>
      </c>
      <c r="C37" s="72">
        <v>51640</v>
      </c>
      <c r="D37" s="73">
        <v>1.85</v>
      </c>
      <c r="E37" s="74">
        <f>+C37*D37</f>
        <v>95534</v>
      </c>
      <c r="F37" s="75">
        <v>2</v>
      </c>
      <c r="G37" s="76">
        <f>+E37/F37</f>
        <v>47767</v>
      </c>
      <c r="H37" s="316"/>
      <c r="I37" s="21"/>
      <c r="J37" s="21"/>
    </row>
    <row r="38" spans="1:10" ht="13.5" thickBot="1" x14ac:dyDescent="0.3">
      <c r="A38" s="21"/>
      <c r="B38" s="64" t="s">
        <v>14</v>
      </c>
      <c r="C38" s="65"/>
      <c r="D38" s="45" t="s">
        <v>14</v>
      </c>
      <c r="E38" s="45" t="s">
        <v>14</v>
      </c>
      <c r="F38" s="65"/>
      <c r="G38" s="67" t="s">
        <v>14</v>
      </c>
      <c r="H38" s="317"/>
      <c r="I38" s="21"/>
      <c r="J38" s="21"/>
    </row>
    <row r="39" spans="1:10" ht="13.5" thickBot="1" x14ac:dyDescent="0.35">
      <c r="A39" s="21"/>
      <c r="B39" s="35"/>
      <c r="C39" s="68"/>
      <c r="D39" s="68"/>
      <c r="E39" s="68"/>
      <c r="F39" s="68"/>
      <c r="G39" s="69" t="s">
        <v>15</v>
      </c>
      <c r="H39" s="37">
        <f>SUM(G37:G37)</f>
        <v>47767</v>
      </c>
      <c r="I39" s="21"/>
      <c r="J39" s="21"/>
    </row>
    <row r="40" spans="1:10" x14ac:dyDescent="0.25">
      <c r="A40" s="21"/>
      <c r="E40" s="21"/>
      <c r="F40" s="21"/>
      <c r="G40" s="21"/>
      <c r="H40" s="21"/>
      <c r="I40" s="21"/>
      <c r="J40" s="21"/>
    </row>
    <row r="41" spans="1:10" ht="15" thickBot="1" x14ac:dyDescent="0.4">
      <c r="A41" s="21"/>
      <c r="B41" s="77"/>
      <c r="E41" s="21"/>
      <c r="F41" s="21"/>
      <c r="G41" s="21"/>
      <c r="H41" s="21"/>
      <c r="I41" s="21"/>
      <c r="J41" s="21"/>
    </row>
    <row r="42" spans="1:10" ht="15" thickBot="1" x14ac:dyDescent="0.4">
      <c r="A42" s="21"/>
      <c r="B42" s="77"/>
      <c r="E42" s="21"/>
      <c r="F42" s="78" t="s">
        <v>36</v>
      </c>
      <c r="G42" s="21"/>
      <c r="H42" s="79">
        <f>+H16+H24+H32+H39</f>
        <v>367543.7</v>
      </c>
      <c r="I42" s="21"/>
      <c r="J42" s="21"/>
    </row>
    <row r="43" spans="1:10" ht="13.5" thickBot="1" x14ac:dyDescent="0.35">
      <c r="A43" s="1"/>
      <c r="B43" s="11" t="s">
        <v>37</v>
      </c>
      <c r="C43" s="11"/>
      <c r="D43" s="10"/>
      <c r="E43" s="10"/>
      <c r="F43" s="10"/>
      <c r="G43" s="10"/>
      <c r="H43" s="10"/>
      <c r="I43" s="10"/>
      <c r="J43" s="1"/>
    </row>
    <row r="44" spans="1:10" x14ac:dyDescent="0.25">
      <c r="A44" s="1"/>
      <c r="B44" s="80" t="s">
        <v>38</v>
      </c>
      <c r="C44" s="81"/>
      <c r="D44" s="81"/>
      <c r="E44" s="82"/>
      <c r="F44" s="83" t="s">
        <v>39</v>
      </c>
      <c r="G44" s="84" t="s">
        <v>40</v>
      </c>
      <c r="H44" s="85" t="s">
        <v>40</v>
      </c>
      <c r="I44" s="10"/>
      <c r="J44" s="1"/>
    </row>
    <row r="45" spans="1:10" x14ac:dyDescent="0.25">
      <c r="A45" s="1"/>
      <c r="B45" s="86" t="s">
        <v>41</v>
      </c>
      <c r="C45" s="87"/>
      <c r="D45" s="87"/>
      <c r="E45" s="88"/>
      <c r="F45" s="89">
        <v>0.1</v>
      </c>
      <c r="G45" s="90">
        <f>+H$42*F45</f>
        <v>36754.370000000003</v>
      </c>
      <c r="H45" s="91"/>
      <c r="I45" s="10"/>
      <c r="J45" s="1"/>
    </row>
    <row r="46" spans="1:10" x14ac:dyDescent="0.25">
      <c r="A46" s="1"/>
      <c r="B46" s="86" t="s">
        <v>42</v>
      </c>
      <c r="C46" s="87"/>
      <c r="D46" s="87"/>
      <c r="E46" s="88"/>
      <c r="F46" s="89">
        <v>0.05</v>
      </c>
      <c r="G46" s="90">
        <f t="shared" ref="G46:G47" si="1">+H$42*F46</f>
        <v>18377.185000000001</v>
      </c>
      <c r="H46" s="91"/>
      <c r="I46" s="10"/>
      <c r="J46" s="1"/>
    </row>
    <row r="47" spans="1:10" ht="13" thickBot="1" x14ac:dyDescent="0.3">
      <c r="A47" s="1"/>
      <c r="B47" s="92" t="s">
        <v>43</v>
      </c>
      <c r="C47" s="93"/>
      <c r="D47" s="93"/>
      <c r="E47" s="94"/>
      <c r="F47" s="95">
        <v>0.05</v>
      </c>
      <c r="G47" s="90">
        <f t="shared" si="1"/>
        <v>18377.185000000001</v>
      </c>
      <c r="H47" s="96"/>
      <c r="I47" s="10"/>
      <c r="J47" s="1"/>
    </row>
    <row r="48" spans="1:10" ht="13" thickBot="1" x14ac:dyDescent="0.3">
      <c r="A48" s="1"/>
      <c r="B48" s="10"/>
      <c r="C48" s="10"/>
      <c r="D48" s="10"/>
      <c r="E48" s="10"/>
      <c r="F48" s="10"/>
      <c r="G48" s="97" t="s">
        <v>44</v>
      </c>
      <c r="H48" s="98">
        <f>SUM(G45:G47)</f>
        <v>73508.740000000005</v>
      </c>
      <c r="I48" s="99"/>
      <c r="J48" s="1"/>
    </row>
    <row r="49" spans="1:10" x14ac:dyDescent="0.25">
      <c r="A49" s="1"/>
      <c r="B49" s="10"/>
      <c r="C49" s="10"/>
      <c r="D49" s="10"/>
      <c r="E49" s="10"/>
      <c r="F49" s="10"/>
      <c r="G49" s="10"/>
      <c r="H49" s="10"/>
      <c r="I49" s="10"/>
      <c r="J49" s="1"/>
    </row>
    <row r="50" spans="1:10" ht="15" thickBot="1" x14ac:dyDescent="0.4">
      <c r="A50" s="21"/>
      <c r="B50" s="77"/>
      <c r="E50" s="21"/>
      <c r="F50" s="21"/>
      <c r="G50" s="21"/>
      <c r="H50" s="21"/>
      <c r="I50" s="21"/>
      <c r="J50" s="21"/>
    </row>
    <row r="51" spans="1:10" ht="15" thickBot="1" x14ac:dyDescent="0.4">
      <c r="A51" s="21"/>
      <c r="B51" s="77"/>
      <c r="D51" s="318" t="s">
        <v>45</v>
      </c>
      <c r="E51" s="318"/>
      <c r="F51" s="318"/>
      <c r="G51" s="319"/>
      <c r="H51" s="100">
        <f>ROUND((H42+H48),0)</f>
        <v>441052</v>
      </c>
      <c r="I51" s="21"/>
      <c r="J51" s="21"/>
    </row>
  </sheetData>
  <mergeCells count="27">
    <mergeCell ref="E4:I4"/>
    <mergeCell ref="C6:G6"/>
    <mergeCell ref="C7:F8"/>
    <mergeCell ref="B10:C10"/>
    <mergeCell ref="H10:H15"/>
    <mergeCell ref="B11:C11"/>
    <mergeCell ref="B12:C12"/>
    <mergeCell ref="B13:C13"/>
    <mergeCell ref="B14:C14"/>
    <mergeCell ref="B15:C15"/>
    <mergeCell ref="C16:F16"/>
    <mergeCell ref="C17:H17"/>
    <mergeCell ref="B18:H18"/>
    <mergeCell ref="B19:C19"/>
    <mergeCell ref="H19:H23"/>
    <mergeCell ref="B20:C20"/>
    <mergeCell ref="B21:C21"/>
    <mergeCell ref="B22:C22"/>
    <mergeCell ref="B23:C23"/>
    <mergeCell ref="H36:H38"/>
    <mergeCell ref="D51:G51"/>
    <mergeCell ref="C24:F24"/>
    <mergeCell ref="C25:H25"/>
    <mergeCell ref="B26:H26"/>
    <mergeCell ref="H27:H31"/>
    <mergeCell ref="F33:G33"/>
    <mergeCell ref="B35:H35"/>
  </mergeCells>
  <pageMargins left="0.7" right="0.7" top="0.75" bottom="0.75" header="0.3" footer="0.3"/>
  <pageSetup scale="81" orientation="portrait" r:id="rId1"/>
  <drawing r:id="rId2"/>
  <legacyDrawing r:id="rId3"/>
  <oleObjects>
    <mc:AlternateContent xmlns:mc="http://schemas.openxmlformats.org/markup-compatibility/2006">
      <mc:Choice Requires="x14">
        <oleObject progId="MSPhotoEd.3" shapeId="8193" r:id="rId4">
          <objectPr defaultSize="0" autoPict="0" r:id="rId5">
            <anchor moveWithCells="1" sizeWithCells="1">
              <from>
                <xdr:col>1</xdr:col>
                <xdr:colOff>19050</xdr:colOff>
                <xdr:row>1</xdr:row>
                <xdr:rowOff>88900</xdr:rowOff>
              </from>
              <to>
                <xdr:col>1</xdr:col>
                <xdr:colOff>323850</xdr:colOff>
                <xdr:row>3</xdr:row>
                <xdr:rowOff>50800</xdr:rowOff>
              </to>
            </anchor>
          </objectPr>
        </oleObject>
      </mc:Choice>
      <mc:Fallback>
        <oleObject progId="MSPhotoEd.3" shapeId="8193" r:id="rId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E6309-844D-4786-B82E-7335E6DD085B}">
  <dimension ref="A1:J52"/>
  <sheetViews>
    <sheetView view="pageBreakPreview" topLeftCell="A16" zoomScaleNormal="100" zoomScaleSheetLayoutView="100" workbookViewId="0">
      <selection activeCell="L49" sqref="L49"/>
    </sheetView>
  </sheetViews>
  <sheetFormatPr baseColWidth="10" defaultRowHeight="12.5" x14ac:dyDescent="0.25"/>
  <cols>
    <col min="2" max="2" width="14.54296875" customWidth="1"/>
    <col min="3" max="3" width="17.1796875" customWidth="1"/>
    <col min="7" max="7" width="12.1796875" bestFit="1" customWidth="1"/>
    <col min="8" max="8" width="12.7265625" customWidth="1"/>
  </cols>
  <sheetData>
    <row r="1" spans="1:10" ht="13" thickBot="1" x14ac:dyDescent="0.3"/>
    <row r="2" spans="1:10" x14ac:dyDescent="0.25">
      <c r="A2" s="1"/>
      <c r="B2" s="2" t="s">
        <v>0</v>
      </c>
      <c r="C2" s="3"/>
      <c r="D2" s="4"/>
      <c r="E2" s="5"/>
      <c r="F2" s="5"/>
      <c r="G2" s="5"/>
      <c r="H2" s="5"/>
      <c r="I2" s="6"/>
      <c r="J2" s="1"/>
    </row>
    <row r="3" spans="1:10" ht="13" x14ac:dyDescent="0.3">
      <c r="A3" s="1"/>
      <c r="B3" s="7" t="s">
        <v>1</v>
      </c>
      <c r="C3" s="8"/>
      <c r="D3" s="9"/>
      <c r="E3" s="10"/>
      <c r="F3" s="11" t="s">
        <v>2</v>
      </c>
      <c r="G3" s="10"/>
      <c r="H3" s="10"/>
      <c r="I3" s="12"/>
      <c r="J3" s="1"/>
    </row>
    <row r="4" spans="1:10" ht="13" thickBot="1" x14ac:dyDescent="0.3">
      <c r="A4" s="1"/>
      <c r="B4" s="13" t="str">
        <f>+'[67]210.1.1'!A3</f>
        <v>DIRECCION TERRITORIAL CESAR</v>
      </c>
      <c r="C4" s="14"/>
      <c r="D4" s="15"/>
      <c r="E4" s="337"/>
      <c r="F4" s="338"/>
      <c r="G4" s="338"/>
      <c r="H4" s="338"/>
      <c r="I4" s="339"/>
      <c r="J4" s="1"/>
    </row>
    <row r="5" spans="1:10" x14ac:dyDescent="0.25">
      <c r="A5" s="1"/>
      <c r="B5" s="16"/>
      <c r="C5" s="10"/>
      <c r="D5" s="10"/>
      <c r="E5" s="10"/>
      <c r="F5" s="10"/>
      <c r="G5" s="10"/>
      <c r="H5" s="10"/>
      <c r="I5" s="10"/>
      <c r="J5" s="1"/>
    </row>
    <row r="6" spans="1:10" x14ac:dyDescent="0.25">
      <c r="A6" s="1"/>
      <c r="B6" s="16"/>
      <c r="C6" s="340"/>
      <c r="D6" s="340"/>
      <c r="E6" s="340"/>
      <c r="F6" s="340"/>
      <c r="G6" s="340"/>
      <c r="H6" s="17"/>
      <c r="I6" s="18"/>
      <c r="J6" s="1"/>
    </row>
    <row r="7" spans="1:10" ht="12.75" customHeight="1" x14ac:dyDescent="0.25">
      <c r="A7" s="1"/>
      <c r="B7" s="19" t="s">
        <v>3</v>
      </c>
      <c r="C7" s="134" t="str">
        <f>+'[68]PRESUPUESTO SEDE INVIAS'!G13</f>
        <v>ESTUCO ACRILICO PARA REPARACIONES Y DETALLES</v>
      </c>
      <c r="D7" s="135"/>
      <c r="E7" s="135"/>
      <c r="F7" s="135"/>
      <c r="G7" s="20" t="s">
        <v>4</v>
      </c>
      <c r="H7" t="str">
        <f>+'[68]PRESUPUESTO SEDE INVIAS'!H13</f>
        <v>M2</v>
      </c>
      <c r="I7" s="10"/>
      <c r="J7" s="1"/>
    </row>
    <row r="9" spans="1:10" ht="13.5" thickBot="1" x14ac:dyDescent="0.35">
      <c r="A9" s="21"/>
      <c r="B9" s="22" t="s">
        <v>6</v>
      </c>
      <c r="C9" s="23"/>
      <c r="D9" s="22"/>
      <c r="E9" s="22"/>
      <c r="F9" s="22"/>
      <c r="G9" s="22"/>
      <c r="H9" s="22"/>
      <c r="I9" s="21"/>
      <c r="J9" s="21"/>
    </row>
    <row r="10" spans="1:10" ht="13.5" thickBot="1" x14ac:dyDescent="0.3">
      <c r="A10" s="21"/>
      <c r="B10" s="327" t="s">
        <v>8</v>
      </c>
      <c r="C10" s="342"/>
      <c r="D10" s="24" t="s">
        <v>9</v>
      </c>
      <c r="E10" s="24" t="s">
        <v>10</v>
      </c>
      <c r="F10" s="24" t="s">
        <v>11</v>
      </c>
      <c r="G10" s="24" t="s">
        <v>12</v>
      </c>
      <c r="H10" s="343"/>
      <c r="I10" s="21"/>
      <c r="J10" s="21"/>
    </row>
    <row r="11" spans="1:10" ht="13" x14ac:dyDescent="0.25">
      <c r="A11" s="21"/>
      <c r="B11" s="344"/>
      <c r="C11" s="345"/>
      <c r="D11" s="25"/>
      <c r="E11" s="26"/>
      <c r="F11" s="27"/>
      <c r="G11" s="28"/>
      <c r="H11" s="316"/>
      <c r="I11" s="21"/>
      <c r="J11" s="21"/>
    </row>
    <row r="12" spans="1:10" ht="13" x14ac:dyDescent="0.3">
      <c r="A12" s="21"/>
      <c r="B12" s="331"/>
      <c r="C12" s="332"/>
      <c r="D12" s="25"/>
      <c r="E12" s="26"/>
      <c r="F12" s="27"/>
      <c r="G12" s="29"/>
      <c r="H12" s="316"/>
      <c r="I12" s="21"/>
      <c r="J12" s="21"/>
    </row>
    <row r="13" spans="1:10" ht="13.5" customHeight="1" x14ac:dyDescent="0.25">
      <c r="A13" s="21"/>
      <c r="B13" s="333"/>
      <c r="C13" s="346"/>
      <c r="D13" s="25"/>
      <c r="E13" s="26"/>
      <c r="F13" s="27"/>
      <c r="G13" s="28"/>
      <c r="H13" s="316"/>
      <c r="I13" s="21"/>
      <c r="J13" s="21"/>
    </row>
    <row r="14" spans="1:10" ht="13" x14ac:dyDescent="0.25">
      <c r="A14" s="21"/>
      <c r="B14" s="333"/>
      <c r="C14" s="346"/>
      <c r="D14" s="25"/>
      <c r="E14" s="26"/>
      <c r="F14" s="27"/>
      <c r="G14" s="30"/>
      <c r="H14" s="316"/>
      <c r="I14" s="21"/>
      <c r="J14" s="21"/>
    </row>
    <row r="15" spans="1:10" ht="13.5" thickBot="1" x14ac:dyDescent="0.3">
      <c r="A15" s="21"/>
      <c r="B15" s="335" t="s">
        <v>68</v>
      </c>
      <c r="C15" s="347"/>
      <c r="D15" s="31" t="s">
        <v>14</v>
      </c>
      <c r="E15" s="32" t="s">
        <v>14</v>
      </c>
      <c r="F15" s="33"/>
      <c r="G15" s="136">
        <f>+H40*0.05</f>
        <v>565.27777777777771</v>
      </c>
      <c r="H15" s="317"/>
      <c r="I15" s="21"/>
      <c r="J15" s="21"/>
    </row>
    <row r="16" spans="1:10" ht="13.5" thickBot="1" x14ac:dyDescent="0.35">
      <c r="A16" s="21"/>
      <c r="B16" s="35"/>
      <c r="C16" s="320"/>
      <c r="D16" s="320"/>
      <c r="E16" s="320"/>
      <c r="F16" s="320"/>
      <c r="G16" s="36" t="s">
        <v>15</v>
      </c>
      <c r="H16" s="37">
        <f>SUM(G11:G15)</f>
        <v>565.27777777777771</v>
      </c>
      <c r="I16" s="21"/>
      <c r="J16" s="21"/>
    </row>
    <row r="17" spans="1:10" ht="13" x14ac:dyDescent="0.3">
      <c r="A17" s="21"/>
      <c r="B17" s="35"/>
      <c r="C17" s="321"/>
      <c r="D17" s="321"/>
      <c r="E17" s="321"/>
      <c r="F17" s="321"/>
      <c r="G17" s="321"/>
      <c r="H17" s="321"/>
      <c r="I17" s="21"/>
      <c r="J17" s="21"/>
    </row>
    <row r="18" spans="1:10" ht="13.5" thickBot="1" x14ac:dyDescent="0.35">
      <c r="A18" s="21"/>
      <c r="B18" s="326" t="s">
        <v>16</v>
      </c>
      <c r="C18" s="326"/>
      <c r="D18" s="326"/>
      <c r="E18" s="326"/>
      <c r="F18" s="326"/>
      <c r="G18" s="326"/>
      <c r="H18" s="326"/>
      <c r="I18" s="21"/>
      <c r="J18" s="21"/>
    </row>
    <row r="19" spans="1:10" ht="13.5" thickBot="1" x14ac:dyDescent="0.35">
      <c r="A19" s="21"/>
      <c r="B19" s="327" t="s">
        <v>17</v>
      </c>
      <c r="C19" s="328"/>
      <c r="D19" s="24" t="s">
        <v>18</v>
      </c>
      <c r="E19" s="24" t="s">
        <v>19</v>
      </c>
      <c r="F19" s="24" t="s">
        <v>20</v>
      </c>
      <c r="G19" s="24" t="s">
        <v>12</v>
      </c>
      <c r="H19" s="315"/>
      <c r="I19" s="21"/>
      <c r="J19" s="21"/>
    </row>
    <row r="20" spans="1:10" ht="13" x14ac:dyDescent="0.3">
      <c r="A20" s="21"/>
      <c r="B20" s="329" t="s">
        <v>69</v>
      </c>
      <c r="C20" s="330"/>
      <c r="D20" s="38" t="s">
        <v>70</v>
      </c>
      <c r="E20" s="39">
        <v>41000</v>
      </c>
      <c r="F20" s="137">
        <v>2.5000000000000001E-2</v>
      </c>
      <c r="G20" s="29">
        <f>+F20*E20</f>
        <v>1025</v>
      </c>
      <c r="H20" s="323"/>
      <c r="I20" s="21"/>
      <c r="J20" s="21"/>
    </row>
    <row r="21" spans="1:10" ht="13" x14ac:dyDescent="0.3">
      <c r="A21" s="21"/>
      <c r="B21" s="353" t="s">
        <v>71</v>
      </c>
      <c r="C21" s="334"/>
      <c r="D21" s="51" t="s">
        <v>72</v>
      </c>
      <c r="E21" s="39">
        <v>1000</v>
      </c>
      <c r="F21" s="41">
        <v>0.5</v>
      </c>
      <c r="G21" s="138">
        <f>+F21*E21</f>
        <v>500</v>
      </c>
      <c r="H21" s="323"/>
      <c r="I21" s="21"/>
      <c r="J21" s="21"/>
    </row>
    <row r="22" spans="1:10" ht="13" x14ac:dyDescent="0.3">
      <c r="A22" s="21"/>
      <c r="B22" s="333" t="s">
        <v>73</v>
      </c>
      <c r="C22" s="334"/>
      <c r="D22" s="132" t="s">
        <v>74</v>
      </c>
      <c r="E22" s="39" t="s">
        <v>14</v>
      </c>
      <c r="F22" s="133">
        <v>0.05</v>
      </c>
      <c r="G22" s="44">
        <f>+(G21+G20)*F22</f>
        <v>76.25</v>
      </c>
      <c r="H22" s="323"/>
      <c r="I22" s="21"/>
      <c r="J22" s="21"/>
    </row>
    <row r="23" spans="1:10" ht="13.5" thickBot="1" x14ac:dyDescent="0.35">
      <c r="A23" s="21"/>
      <c r="B23" s="335" t="s">
        <v>75</v>
      </c>
      <c r="C23" s="336"/>
      <c r="D23" s="31" t="s">
        <v>76</v>
      </c>
      <c r="E23" s="46">
        <v>1000</v>
      </c>
      <c r="F23" s="33">
        <v>0.6</v>
      </c>
      <c r="G23" s="139">
        <f>+F23*E23</f>
        <v>600</v>
      </c>
      <c r="H23" s="324"/>
      <c r="I23" s="21"/>
      <c r="J23" s="21"/>
    </row>
    <row r="24" spans="1:10" ht="13.5" thickBot="1" x14ac:dyDescent="0.35">
      <c r="A24" s="21"/>
      <c r="B24" s="35"/>
      <c r="C24" s="320"/>
      <c r="D24" s="320"/>
      <c r="E24" s="320"/>
      <c r="F24" s="320"/>
      <c r="G24" s="36" t="s">
        <v>15</v>
      </c>
      <c r="H24" s="37">
        <f>SUM(G20:G23)</f>
        <v>2201.25</v>
      </c>
      <c r="I24" s="21"/>
      <c r="J24" s="21"/>
    </row>
    <row r="25" spans="1:10" ht="13" x14ac:dyDescent="0.3">
      <c r="A25" s="21"/>
      <c r="B25" s="35"/>
      <c r="C25" s="321"/>
      <c r="D25" s="321"/>
      <c r="E25" s="321"/>
      <c r="F25" s="321"/>
      <c r="G25" s="321"/>
      <c r="H25" s="321"/>
      <c r="I25" s="21"/>
      <c r="J25" s="21"/>
    </row>
    <row r="26" spans="1:10" ht="13.5" thickBot="1" x14ac:dyDescent="0.35">
      <c r="A26" s="21"/>
      <c r="B26" s="322" t="s">
        <v>24</v>
      </c>
      <c r="C26" s="322"/>
      <c r="D26" s="322"/>
      <c r="E26" s="322"/>
      <c r="F26" s="322"/>
      <c r="G26" s="322"/>
      <c r="H26" s="322"/>
      <c r="I26" s="21"/>
      <c r="J26" s="21"/>
    </row>
    <row r="27" spans="1:10" ht="13.5" thickBot="1" x14ac:dyDescent="0.3">
      <c r="A27" s="21"/>
      <c r="B27" s="48" t="s">
        <v>25</v>
      </c>
      <c r="C27" s="24" t="s">
        <v>26</v>
      </c>
      <c r="D27" s="49" t="s">
        <v>27</v>
      </c>
      <c r="E27" s="24" t="s">
        <v>28</v>
      </c>
      <c r="F27" s="24" t="s">
        <v>29</v>
      </c>
      <c r="G27" s="24" t="s">
        <v>12</v>
      </c>
      <c r="H27" s="315"/>
      <c r="I27" s="21"/>
      <c r="J27" s="21"/>
    </row>
    <row r="28" spans="1:10" ht="13" x14ac:dyDescent="0.25">
      <c r="A28" s="21"/>
      <c r="B28" s="50"/>
      <c r="C28" s="51"/>
      <c r="D28" s="52"/>
      <c r="E28" s="53"/>
      <c r="F28" s="54"/>
      <c r="G28" s="55"/>
      <c r="H28" s="323"/>
      <c r="I28" s="21"/>
      <c r="J28" s="21"/>
    </row>
    <row r="29" spans="1:10" ht="13" x14ac:dyDescent="0.25">
      <c r="A29" s="21"/>
      <c r="B29" s="56" t="s">
        <v>14</v>
      </c>
      <c r="C29" s="25"/>
      <c r="D29" s="57" t="s">
        <v>14</v>
      </c>
      <c r="E29" s="38" t="s">
        <v>14</v>
      </c>
      <c r="F29" s="58"/>
      <c r="G29" s="59" t="s">
        <v>14</v>
      </c>
      <c r="H29" s="323"/>
      <c r="I29" s="21"/>
      <c r="J29" s="21"/>
    </row>
    <row r="30" spans="1:10" ht="13" x14ac:dyDescent="0.25">
      <c r="A30" s="21"/>
      <c r="B30" s="60" t="s">
        <v>14</v>
      </c>
      <c r="C30" s="61"/>
      <c r="D30" s="62" t="s">
        <v>14</v>
      </c>
      <c r="E30" s="42" t="s">
        <v>14</v>
      </c>
      <c r="F30" s="61"/>
      <c r="G30" s="63" t="s">
        <v>14</v>
      </c>
      <c r="H30" s="323"/>
      <c r="I30" s="21"/>
      <c r="J30" s="21"/>
    </row>
    <row r="31" spans="1:10" ht="13.5" thickBot="1" x14ac:dyDescent="0.3">
      <c r="A31" s="21"/>
      <c r="B31" s="64" t="s">
        <v>14</v>
      </c>
      <c r="C31" s="65"/>
      <c r="D31" s="66" t="s">
        <v>14</v>
      </c>
      <c r="E31" s="45" t="s">
        <v>14</v>
      </c>
      <c r="F31" s="65"/>
      <c r="G31" s="67" t="s">
        <v>14</v>
      </c>
      <c r="H31" s="324"/>
      <c r="I31" s="21"/>
      <c r="J31" s="21"/>
    </row>
    <row r="32" spans="1:10" ht="13.5" thickBot="1" x14ac:dyDescent="0.35">
      <c r="A32" s="21"/>
      <c r="B32" s="35"/>
      <c r="C32" s="68"/>
      <c r="D32" s="68"/>
      <c r="E32" s="68"/>
      <c r="F32" s="68"/>
      <c r="G32" s="69" t="s">
        <v>15</v>
      </c>
      <c r="H32" s="37">
        <f>SUM(G28:G30)</f>
        <v>0</v>
      </c>
      <c r="I32" s="21"/>
      <c r="J32" s="21"/>
    </row>
    <row r="33" spans="1:10" ht="13" x14ac:dyDescent="0.3">
      <c r="A33" s="21"/>
      <c r="B33" s="35"/>
      <c r="C33" s="35"/>
      <c r="D33" s="35"/>
      <c r="E33" s="35"/>
      <c r="F33" s="325"/>
      <c r="G33" s="325"/>
      <c r="H33" s="70"/>
      <c r="I33" s="21"/>
      <c r="J33" s="21"/>
    </row>
    <row r="34" spans="1:10" ht="13" x14ac:dyDescent="0.3">
      <c r="A34" s="21"/>
      <c r="B34" s="35"/>
      <c r="C34" s="35"/>
      <c r="D34" s="35"/>
      <c r="E34" s="35"/>
      <c r="F34" s="35"/>
      <c r="G34" s="35"/>
      <c r="H34" s="35"/>
      <c r="I34" s="21"/>
      <c r="J34" s="21"/>
    </row>
    <row r="35" spans="1:10" ht="13.5" thickBot="1" x14ac:dyDescent="0.35">
      <c r="A35" s="21"/>
      <c r="B35" s="322" t="s">
        <v>30</v>
      </c>
      <c r="C35" s="322"/>
      <c r="D35" s="322"/>
      <c r="E35" s="322"/>
      <c r="F35" s="322"/>
      <c r="G35" s="322"/>
      <c r="H35" s="322"/>
      <c r="I35" s="21"/>
      <c r="J35" s="21"/>
    </row>
    <row r="36" spans="1:10" ht="13.5" thickBot="1" x14ac:dyDescent="0.3">
      <c r="A36" s="21"/>
      <c r="B36" s="48" t="s">
        <v>31</v>
      </c>
      <c r="C36" s="24" t="s">
        <v>32</v>
      </c>
      <c r="D36" s="49" t="s">
        <v>33</v>
      </c>
      <c r="E36" s="24" t="s">
        <v>34</v>
      </c>
      <c r="F36" s="24" t="s">
        <v>11</v>
      </c>
      <c r="G36" s="24" t="s">
        <v>12</v>
      </c>
      <c r="H36" s="315"/>
      <c r="I36" s="21"/>
      <c r="J36" s="21"/>
    </row>
    <row r="37" spans="1:10" ht="13" x14ac:dyDescent="0.3">
      <c r="A37" s="21"/>
      <c r="B37" s="71" t="s">
        <v>77</v>
      </c>
      <c r="C37" s="74">
        <f>29500*2</f>
        <v>59000</v>
      </c>
      <c r="D37" s="73">
        <v>1.85</v>
      </c>
      <c r="E37" s="74">
        <f>+C37*D37</f>
        <v>109150</v>
      </c>
      <c r="F37" s="140">
        <v>18</v>
      </c>
      <c r="G37" s="76">
        <f>+E37/F37</f>
        <v>6063.8888888888887</v>
      </c>
      <c r="H37" s="316"/>
      <c r="I37" s="21"/>
      <c r="J37" s="21"/>
    </row>
    <row r="38" spans="1:10" ht="13" x14ac:dyDescent="0.3">
      <c r="A38" s="21"/>
      <c r="B38" s="71" t="s">
        <v>35</v>
      </c>
      <c r="C38" s="72">
        <v>51000</v>
      </c>
      <c r="D38" s="73">
        <v>1.85</v>
      </c>
      <c r="E38" s="74">
        <f>+C38*D38</f>
        <v>94350</v>
      </c>
      <c r="F38" s="140">
        <v>18</v>
      </c>
      <c r="G38" s="76">
        <f>+E38/F38</f>
        <v>5241.666666666667</v>
      </c>
      <c r="H38" s="316"/>
      <c r="I38" s="21"/>
      <c r="J38" s="21"/>
    </row>
    <row r="39" spans="1:10" ht="13.5" thickBot="1" x14ac:dyDescent="0.3">
      <c r="A39" s="21"/>
      <c r="B39" s="64" t="s">
        <v>14</v>
      </c>
      <c r="C39" s="65"/>
      <c r="D39" s="45" t="s">
        <v>14</v>
      </c>
      <c r="E39" s="45" t="s">
        <v>14</v>
      </c>
      <c r="F39" s="65"/>
      <c r="G39" s="67" t="s">
        <v>14</v>
      </c>
      <c r="H39" s="317"/>
      <c r="I39" s="21"/>
      <c r="J39" s="21"/>
    </row>
    <row r="40" spans="1:10" ht="13.5" thickBot="1" x14ac:dyDescent="0.35">
      <c r="A40" s="21"/>
      <c r="B40" s="35"/>
      <c r="C40" s="68"/>
      <c r="D40" s="68"/>
      <c r="E40" s="68"/>
      <c r="F40" s="68"/>
      <c r="G40" s="69" t="s">
        <v>15</v>
      </c>
      <c r="H40" s="37">
        <f>SUM(G37:G38)</f>
        <v>11305.555555555555</v>
      </c>
      <c r="I40" s="21"/>
      <c r="J40" s="21"/>
    </row>
    <row r="41" spans="1:10" x14ac:dyDescent="0.25">
      <c r="A41" s="21"/>
      <c r="E41" s="21"/>
      <c r="F41" s="21"/>
      <c r="G41" s="21"/>
      <c r="H41" s="21"/>
      <c r="I41" s="21"/>
      <c r="J41" s="21"/>
    </row>
    <row r="42" spans="1:10" ht="15" thickBot="1" x14ac:dyDescent="0.4">
      <c r="A42" s="21"/>
      <c r="B42" s="77"/>
      <c r="E42" s="21"/>
      <c r="F42" s="21"/>
      <c r="G42" s="21"/>
      <c r="H42" s="21"/>
      <c r="I42" s="21"/>
      <c r="J42" s="21"/>
    </row>
    <row r="43" spans="1:10" ht="15" thickBot="1" x14ac:dyDescent="0.4">
      <c r="A43" s="21"/>
      <c r="B43" s="77"/>
      <c r="E43" s="21"/>
      <c r="F43" s="78" t="s">
        <v>36</v>
      </c>
      <c r="G43" s="21"/>
      <c r="H43" s="79">
        <f>+H16+H24+H32+H40</f>
        <v>14072.083333333332</v>
      </c>
      <c r="I43" s="21"/>
      <c r="J43" s="21"/>
    </row>
    <row r="44" spans="1:10" ht="13.5" thickBot="1" x14ac:dyDescent="0.35">
      <c r="A44" s="1"/>
      <c r="B44" s="11" t="s">
        <v>37</v>
      </c>
      <c r="C44" s="11"/>
      <c r="D44" s="10"/>
      <c r="E44" s="10"/>
      <c r="F44" s="10"/>
      <c r="G44" s="10"/>
      <c r="H44" s="10"/>
      <c r="I44" s="10"/>
      <c r="J44" s="1"/>
    </row>
    <row r="45" spans="1:10" x14ac:dyDescent="0.25">
      <c r="A45" s="1"/>
      <c r="B45" s="80" t="s">
        <v>38</v>
      </c>
      <c r="C45" s="81"/>
      <c r="D45" s="81"/>
      <c r="E45" s="82"/>
      <c r="F45" s="83" t="s">
        <v>39</v>
      </c>
      <c r="G45" s="84" t="s">
        <v>40</v>
      </c>
      <c r="H45" s="85" t="s">
        <v>40</v>
      </c>
      <c r="I45" s="10"/>
      <c r="J45" s="1"/>
    </row>
    <row r="46" spans="1:10" x14ac:dyDescent="0.25">
      <c r="A46" s="1"/>
      <c r="B46" s="86" t="s">
        <v>41</v>
      </c>
      <c r="C46" s="87"/>
      <c r="D46" s="87"/>
      <c r="E46" s="88"/>
      <c r="F46" s="89">
        <v>0.1</v>
      </c>
      <c r="G46" s="90">
        <f>+H$43*F46</f>
        <v>1407.2083333333333</v>
      </c>
      <c r="H46" s="91"/>
      <c r="I46" s="10"/>
      <c r="J46" s="1"/>
    </row>
    <row r="47" spans="1:10" x14ac:dyDescent="0.25">
      <c r="A47" s="1"/>
      <c r="B47" s="86" t="s">
        <v>42</v>
      </c>
      <c r="C47" s="87"/>
      <c r="D47" s="87"/>
      <c r="E47" s="88"/>
      <c r="F47" s="89">
        <v>0.05</v>
      </c>
      <c r="G47" s="90">
        <f t="shared" ref="G47:G48" si="0">+H$43*F47</f>
        <v>703.60416666666663</v>
      </c>
      <c r="H47" s="91"/>
      <c r="I47" s="10"/>
      <c r="J47" s="1"/>
    </row>
    <row r="48" spans="1:10" ht="13" thickBot="1" x14ac:dyDescent="0.3">
      <c r="A48" s="1"/>
      <c r="B48" s="92" t="s">
        <v>43</v>
      </c>
      <c r="C48" s="93"/>
      <c r="D48" s="93"/>
      <c r="E48" s="94"/>
      <c r="F48" s="95">
        <v>0.05</v>
      </c>
      <c r="G48" s="90">
        <f t="shared" si="0"/>
        <v>703.60416666666663</v>
      </c>
      <c r="H48" s="96"/>
      <c r="I48" s="10"/>
      <c r="J48" s="1"/>
    </row>
    <row r="49" spans="1:10" ht="13" thickBot="1" x14ac:dyDescent="0.3">
      <c r="A49" s="1"/>
      <c r="B49" s="10"/>
      <c r="C49" s="10"/>
      <c r="D49" s="10"/>
      <c r="E49" s="10"/>
      <c r="F49" s="10"/>
      <c r="G49" s="97" t="s">
        <v>44</v>
      </c>
      <c r="H49" s="98">
        <f>SUM(G46:G48)</f>
        <v>2814.4166666666665</v>
      </c>
      <c r="I49" s="99"/>
      <c r="J49" s="1"/>
    </row>
    <row r="50" spans="1:10" x14ac:dyDescent="0.25">
      <c r="A50" s="1"/>
      <c r="B50" s="10"/>
      <c r="C50" s="10"/>
      <c r="D50" s="10"/>
      <c r="E50" s="10"/>
      <c r="F50" s="10"/>
      <c r="G50" s="10"/>
      <c r="H50" s="10"/>
      <c r="I50" s="10"/>
      <c r="J50" s="1"/>
    </row>
    <row r="51" spans="1:10" ht="15" thickBot="1" x14ac:dyDescent="0.4">
      <c r="A51" s="21"/>
      <c r="B51" s="77"/>
      <c r="E51" s="21"/>
      <c r="F51" s="21"/>
      <c r="G51" s="21"/>
      <c r="H51" s="21"/>
      <c r="I51" s="21"/>
      <c r="J51" s="21"/>
    </row>
    <row r="52" spans="1:10" ht="15" thickBot="1" x14ac:dyDescent="0.4">
      <c r="A52" s="21"/>
      <c r="B52" s="77"/>
      <c r="D52" s="318" t="s">
        <v>45</v>
      </c>
      <c r="E52" s="318"/>
      <c r="F52" s="318"/>
      <c r="G52" s="319"/>
      <c r="H52" s="100">
        <f>ROUND((H43+H49),0)</f>
        <v>16887</v>
      </c>
      <c r="I52" s="21"/>
      <c r="J52" s="21"/>
    </row>
  </sheetData>
  <mergeCells count="26">
    <mergeCell ref="E4:I4"/>
    <mergeCell ref="C6:G6"/>
    <mergeCell ref="B10:C10"/>
    <mergeCell ref="H10:H15"/>
    <mergeCell ref="B11:C11"/>
    <mergeCell ref="B12:C12"/>
    <mergeCell ref="B13:C13"/>
    <mergeCell ref="B14:C14"/>
    <mergeCell ref="B15:C15"/>
    <mergeCell ref="C16:F16"/>
    <mergeCell ref="C17:H17"/>
    <mergeCell ref="B18:H18"/>
    <mergeCell ref="B19:C19"/>
    <mergeCell ref="H19:H23"/>
    <mergeCell ref="B20:C20"/>
    <mergeCell ref="B21:C21"/>
    <mergeCell ref="B22:C22"/>
    <mergeCell ref="B23:C23"/>
    <mergeCell ref="H36:H39"/>
    <mergeCell ref="D52:G52"/>
    <mergeCell ref="C24:F24"/>
    <mergeCell ref="C25:H25"/>
    <mergeCell ref="B26:H26"/>
    <mergeCell ref="H27:H31"/>
    <mergeCell ref="F33:G33"/>
    <mergeCell ref="B35:H35"/>
  </mergeCells>
  <pageMargins left="0.7" right="0.7" top="0.75" bottom="0.75" header="0.3" footer="0.3"/>
  <pageSetup scale="81" orientation="portrait" r:id="rId1"/>
  <drawing r:id="rId2"/>
  <legacyDrawing r:id="rId3"/>
  <oleObjects>
    <mc:AlternateContent xmlns:mc="http://schemas.openxmlformats.org/markup-compatibility/2006">
      <mc:Choice Requires="x14">
        <oleObject progId="MSPhotoEd.3" shapeId="9217" r:id="rId4">
          <objectPr defaultSize="0" autoPict="0" r:id="rId5">
            <anchor moveWithCells="1" sizeWithCells="1">
              <from>
                <xdr:col>1</xdr:col>
                <xdr:colOff>19050</xdr:colOff>
                <xdr:row>1</xdr:row>
                <xdr:rowOff>88900</xdr:rowOff>
              </from>
              <to>
                <xdr:col>1</xdr:col>
                <xdr:colOff>323850</xdr:colOff>
                <xdr:row>3</xdr:row>
                <xdr:rowOff>50800</xdr:rowOff>
              </to>
            </anchor>
          </objectPr>
        </oleObject>
      </mc:Choice>
      <mc:Fallback>
        <oleObject progId="MSPhotoEd.3" shapeId="921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2</vt:i4>
      </vt:variant>
    </vt:vector>
  </HeadingPairs>
  <TitlesOfParts>
    <vt:vector size="12" baseType="lpstr">
      <vt:lpstr>PRES. MANT-SEDE INVIAS-SUCRE -2</vt:lpstr>
      <vt:lpstr>Hoja1</vt:lpstr>
      <vt:lpstr>CRONOGRAMA </vt:lpstr>
      <vt:lpstr>LUMINARIA T8</vt:lpstr>
      <vt:lpstr>PANEL 18W</vt:lpstr>
      <vt:lpstr>LAMPARA 40W SOLAR</vt:lpstr>
      <vt:lpstr>SANITARIO</vt:lpstr>
      <vt:lpstr>LAVAMANOS</vt:lpstr>
      <vt:lpstr>ORINAL</vt:lpstr>
      <vt:lpstr>Estuco Acrilico</vt:lpstr>
      <vt:lpstr>'CRONOGRAMA '!Área_de_impresión</vt:lpstr>
      <vt:lpstr>'PRES. MANT-SEDE INVIAS-SUCRE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Miguel Gonzalez Ozuna</dc:creator>
  <cp:lastModifiedBy>GABRIELA LUCIA ARIAS POSSO</cp:lastModifiedBy>
  <cp:lastPrinted>2023-08-03T21:19:47Z</cp:lastPrinted>
  <dcterms:created xsi:type="dcterms:W3CDTF">2021-02-22T16:08:26Z</dcterms:created>
  <dcterms:modified xsi:type="dcterms:W3CDTF">2025-08-15T18:19:12Z</dcterms:modified>
</cp:coreProperties>
</file>