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dsalamas_deaj_ramajudicial_gov_co/Documents/PROCESOS 2025 DEISY/3. MINIMA CUANTIA/MINIMA IP-27-2025 MONTAJE CONTENIDOS AUDIOVISUALES CENDOJ CENTRO MEMORIA/3. DOCUMENTOS A PUBLICAR/"/>
    </mc:Choice>
  </mc:AlternateContent>
  <xr:revisionPtr revIDLastSave="743" documentId="13_ncr:1_{077CAD10-23DE-49EB-86D7-E6727B1E326C}" xr6:coauthVersionLast="47" xr6:coauthVersionMax="47" xr10:uidLastSave="{591C6E8B-EED0-46F8-9FFF-F9CE84E2F210}"/>
  <bookViews>
    <workbookView xWindow="14295" yWindow="0" windowWidth="14610" windowHeight="15585" firstSheet="1" activeTab="1" xr2:uid="{00000000-000D-0000-FFFF-FFFF00000000}"/>
  </bookViews>
  <sheets>
    <sheet name="Formato Cotizacion" sheetId="1" r:id="rId1"/>
    <sheet name="E.M " sheetId="7" r:id="rId2"/>
    <sheet name="Modalidad Contratacion" sheetId="6" r:id="rId3"/>
    <sheet name="Contratacion otras entidades" sheetId="5" r:id="rId4"/>
    <sheet name="CONTRATACION EN LA RAMA" sheetId="3" r:id="rId5"/>
  </sheets>
  <definedNames>
    <definedName name="_Hlk159341074" localSheetId="1">'E.M '!#REF!</definedName>
    <definedName name="_Hlk159341074" localSheetId="0">'Formato Cotizacion'!$A$48</definedName>
    <definedName name="DatosExternos_1" localSheetId="3" hidden="1">'Contratacion otras entidades'!$A$1:$H$67</definedName>
  </definedNames>
  <calcPr calcId="191028" iterate="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7" l="1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6" i="7"/>
  <c r="C14" i="6"/>
  <c r="C15" i="6"/>
  <c r="C16" i="6"/>
  <c r="C17" i="6"/>
  <c r="C18" i="6"/>
  <c r="C19" i="6"/>
  <c r="C13" i="6"/>
  <c r="E44" i="7" l="1"/>
  <c r="E45" i="7" l="1"/>
  <c r="E46" i="7" s="1"/>
  <c r="E7" i="1" l="1"/>
  <c r="E9" i="1"/>
  <c r="E10" i="1"/>
  <c r="E11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6" i="1"/>
  <c r="E44" i="1" l="1"/>
  <c r="E45" i="1" s="1"/>
  <c r="E4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C714B4-5BDB-4FCE-9B7C-5B4AD4D0CFEE}" keepAlive="1" name="Consulta - SECOP_II_-_Contratos_Electr_nicos_20250805 (1)" description="Conexión a la consulta 'SECOP_II_-_Contratos_Electr_nicos_20250805 (1)' en el libro." type="5" refreshedVersion="8" background="1" saveData="1">
    <dbPr connection="Provider=Microsoft.Mashup.OleDb.1;Data Source=$Workbook$;Location=&quot;SECOP_II_-_Contratos_Electr_nicos_20250805 (1)&quot;;Extended Properties=&quot;&quot;" command="SELECT * FROM [SECOP_II_-_Contratos_Electr_nicos_20250805 (1)]"/>
  </connection>
</connections>
</file>

<file path=xl/sharedStrings.xml><?xml version="1.0" encoding="utf-8"?>
<sst xmlns="http://schemas.openxmlformats.org/spreadsheetml/2006/main" count="613" uniqueCount="420">
  <si>
    <t>CONSEJO SUPERIOR DE LA JUDICATURA</t>
  </si>
  <si>
    <t>DIRECCIÓN EJECUTIVA DE ADMINISTRACIÓN JUDICIAL</t>
  </si>
  <si>
    <t>Formato de cotizaciòn</t>
  </si>
  <si>
    <t>OBJETO CONTRACTUAL : Creación y montaje de contenidos audiovisuales, sonoros e interactivos, así como la impresión de piezas gráficas y la producción de objetos con propósito museográfico y conmemorativo para la exposición del Centro de Memoria del Holocausto del Palacio de Justicia y del Derecho a la Vida.</t>
  </si>
  <si>
    <t>Ítem</t>
  </si>
  <si>
    <t>Producto</t>
  </si>
  <si>
    <t>Cantidad</t>
  </si>
  <si>
    <t>Precio sin Iva</t>
  </si>
  <si>
    <t>Sub total</t>
  </si>
  <si>
    <t xml:space="preserve">Desarrollo de contenido interactivo para las 15  pantallas del Centro de Memoria </t>
  </si>
  <si>
    <r>
      <t>Actualización de micrositio web del Centro de Memoria</t>
    </r>
    <r>
      <rPr>
        <sz val="10"/>
        <color theme="1"/>
        <rFont val="Arial"/>
        <family val="2"/>
      </rPr>
      <t> </t>
    </r>
  </si>
  <si>
    <r>
      <t>Impresión e instalación de piezas gráficas para la exposición permanente</t>
    </r>
    <r>
      <rPr>
        <sz val="10"/>
        <color theme="1"/>
        <rFont val="Arial"/>
        <family val="2"/>
      </rPr>
      <t> </t>
    </r>
  </si>
  <si>
    <t>Vinilo adhesivo (11 m²): piezas murales, textos curatoriales o fragmentos simbólicos. </t>
  </si>
  <si>
    <t>Floor graphics (31 m²): elementos de señalética narrativa o recorridos conceptuales. </t>
  </si>
  <si>
    <t>Vinilo de corte (85 m²): recursos gráficos de alto impacto visual para tematizar el espacio. </t>
  </si>
  <si>
    <r>
      <t>Impresiones y objetos con propósito conmemorativo</t>
    </r>
    <r>
      <rPr>
        <sz val="10"/>
        <color theme="1"/>
        <rFont val="Arial"/>
        <family val="2"/>
      </rPr>
      <t> </t>
    </r>
  </si>
  <si>
    <t xml:space="preserve">Paquetes de claveles blancos frescos. </t>
  </si>
  <si>
    <t xml:space="preserve">Paquetes de follaje tipo rusco. </t>
  </si>
  <si>
    <t xml:space="preserve">Dispositivos tridimensionales fabricados en MDF, dimensiones 90 cm x 90 cm. </t>
  </si>
  <si>
    <t xml:space="preserve">Faroles cúbicos en MDF, ensamblados y cortados en láser, con diseño calado para luz tenue. </t>
  </si>
  <si>
    <t xml:space="preserve">Velones blancos, altura 15 cm. </t>
  </si>
  <si>
    <t xml:space="preserve">Velas blancas, altura 2,5 cm. </t>
  </si>
  <si>
    <t xml:space="preserve">Velas blancas, altura 5 cm. </t>
  </si>
  <si>
    <t xml:space="preserve">Pines metálicos esmaltados, medidas 2,5 cm x 1,5 cm, con sistema de cierre tipo mariposa. </t>
  </si>
  <si>
    <t xml:space="preserve">Banners enrollables (roll-up) de 1 m x 2 m, estructura de aluminio, impresión en banner de alta resolución. </t>
  </si>
  <si>
    <t xml:space="preserve">Brochas de 1 pulgada. </t>
  </si>
  <si>
    <t xml:space="preserve">Brochas de 3 pulgadas. </t>
  </si>
  <si>
    <t xml:space="preserve">Pinceles punta cuadrada de ½ pulgada. </t>
  </si>
  <si>
    <t xml:space="preserve">Pinceles punta redonda de ½ pulgada. </t>
  </si>
  <si>
    <t xml:space="preserve">Agujas para bordado, calibre tamaño 6/7. </t>
  </si>
  <si>
    <t xml:space="preserve">Hilos de bordado en algodón, colores surtidos. </t>
  </si>
  <si>
    <t xml:space="preserve">Ovillos de lana para bordado, colores surtidos. </t>
  </si>
  <si>
    <t xml:space="preserve">Superficie de corte profesional para textiles y papel. </t>
  </si>
  <si>
    <t xml:space="preserve">Colchonetas de espuma, dimensiones 100 cm x 190 cm x 10 cm. </t>
  </si>
  <si>
    <t xml:space="preserve">Floreros de vidrio, altura 30 cm. </t>
  </si>
  <si>
    <t xml:space="preserve">Impresiones a color en cartón kraft 5 cm x 20 cm, tiro y retiro. </t>
  </si>
  <si>
    <t xml:space="preserve">Impresiones a color en cartón kraft 14 cm x 11 cm, una cara. </t>
  </si>
  <si>
    <t xml:space="preserve">Caballete de madera dimensiones 60 cm x 40 cm. </t>
  </si>
  <si>
    <t xml:space="preserve">Unidades de pintura acrílica en envase de 500 cc, colores surtidos. </t>
  </si>
  <si>
    <t xml:space="preserve">Placa de lámina galvanizada con corte láser con diseño suministrado, tamaño tabloide. </t>
  </si>
  <si>
    <t xml:space="preserve">Sello de goma 10cm x10 cm </t>
  </si>
  <si>
    <t xml:space="preserve">Visores manuales de diapositivas/fotografías tipo vintage. </t>
  </si>
  <si>
    <t xml:space="preserve">Tablas de MDF laminado, formato 30 cm x 30 cm. </t>
  </si>
  <si>
    <t xml:space="preserve">Tablas de MDF laminado, formato 20 cm x 20 cm. </t>
  </si>
  <si>
    <t>Varillas roscadas metálicas, diámetro 1,4 pulgadas, longitud 1 metro.</t>
  </si>
  <si>
    <t>SUB TOTAL</t>
  </si>
  <si>
    <t>IVA</t>
  </si>
  <si>
    <t>VALOR TOTAL</t>
  </si>
  <si>
    <r>
      <t>Nota 1.</t>
    </r>
    <r>
      <rPr>
        <sz val="11"/>
        <color rgb="FF000000"/>
        <rFont val="Arial"/>
        <family val="2"/>
      </rPr>
      <t xml:space="preserve"> Se debe tener en cuenta toda la información contenida en el documento “Anexo Técnico”, que contiene especificaciones, condiciones y lineamientos esenciales para la correcta interpretación y aplicación de los requerimientos contractuales.
</t>
    </r>
  </si>
  <si>
    <r>
      <t xml:space="preserve">Nota 2. </t>
    </r>
    <r>
      <rPr>
        <sz val="11"/>
        <color rgb="FF000000"/>
        <rFont val="Arial"/>
        <family val="2"/>
      </rPr>
      <t xml:space="preserve">Para el ítem 1 se debe tener en cuenta las caracteristicas de las 15 pantallas que estan en el Anexo Técnico.
</t>
    </r>
  </si>
  <si>
    <r>
      <t xml:space="preserve">Nota 3. </t>
    </r>
    <r>
      <rPr>
        <sz val="11"/>
        <color rgb="FF000000"/>
        <rFont val="Arial"/>
        <family val="2"/>
      </rPr>
      <t xml:space="preserve">Diligenciar el valor de cada item sin IVA
</t>
    </r>
  </si>
  <si>
    <t>Cifras y Activos</t>
  </si>
  <si>
    <t>Etiquetas de fila</t>
  </si>
  <si>
    <t>Cuenta de Modalidad de Contratacion</t>
  </si>
  <si>
    <t>Concurso de méritos abierto</t>
  </si>
  <si>
    <t>Contratación directa</t>
  </si>
  <si>
    <t>Contratación Directa (con ofertas)</t>
  </si>
  <si>
    <t>Contratación régimen especial</t>
  </si>
  <si>
    <t>Contratación régimen especial (con ofertas)</t>
  </si>
  <si>
    <t>Mínima cuantía</t>
  </si>
  <si>
    <t>Total general</t>
  </si>
  <si>
    <t>Modalidad de Contratación  </t>
  </si>
  <si>
    <t>Cantidad de Contratos  </t>
  </si>
  <si>
    <t>% participación  </t>
  </si>
  <si>
    <t>Nombre Entidad</t>
  </si>
  <si>
    <t>ID Contrato</t>
  </si>
  <si>
    <t>Descripcion del Proceso</t>
  </si>
  <si>
    <t>Fecha de firma</t>
  </si>
  <si>
    <t>Modalidad de Contratacion</t>
  </si>
  <si>
    <t>Proveedor Adjudicado</t>
  </si>
  <si>
    <t>Valor del Contrato</t>
  </si>
  <si>
    <t>URLProceso</t>
  </si>
  <si>
    <t>SANTIAGO DE CALI  DISTRITO ESPECIAL - SECRETARIA DE CULTURA</t>
  </si>
  <si>
    <t>CO1.PCCNTR.8030454</t>
  </si>
  <si>
    <t>Aunar esfuerzos tecnicos; humanos; administrativos y financieros para Fomentar la producción audiovisual y producción musical del Distrito de Santiago de Cali; a través de procesos de formación; apoyo a la producción y circulación de contenidos audiovisuales y/o cinematográfico de conformidad con el</t>
  </si>
  <si>
    <t>07/01/2025</t>
  </si>
  <si>
    <t>UNIDAD ADMINISTRATIVA ESPECIAL ESTUDIO DE GRABACION TAKESHIMA</t>
  </si>
  <si>
    <t>https://community.secop.gov.co/Public/Tendering/OpportunityDetail/Index?noticeUID=CO1.NTC.8353477&amp;isFromPublicArea=True&amp;isModal=true&amp;asPopupView=true</t>
  </si>
  <si>
    <t>CANAL CAPITAL</t>
  </si>
  <si>
    <t>CO1.PCCNTR.4156765</t>
  </si>
  <si>
    <t>Suministrar a título de compraventa los equipos y el software necesarios
para la actualización y renovación del master de emisión de Canal Capital; de conformidad con las
especificaciones técnicas requeridas por la entidad para la emisión de sus contenidos audiovisuales;
incluyendo los proyectos de</t>
  </si>
  <si>
    <t/>
  </si>
  <si>
    <t>NYL ELECTRONICA</t>
  </si>
  <si>
    <t>https://community.secop.gov.co/Public/Tendering/OpportunityDetail/Index?noticeUID=CO1.NTC.3443992&amp;isFromPublicArea=True&amp;isModal=true&amp;asPopupView=true</t>
  </si>
  <si>
    <t>CO1.PCCNTR.3761116</t>
  </si>
  <si>
    <t>Aunar esfuerzos técnicos; humanos; administrativos y financieros para Fomentar la producción audiovisual del Distrito de Santiago de Cali a través de procesos de formación; apoyo y transmisión de contenidos audiovisuales y/o cinematográfico de conformidad al proyecto de inversión denominado: APOYO A</t>
  </si>
  <si>
    <t>06/24/2022</t>
  </si>
  <si>
    <t>https://community.secop.gov.co/Public/Tendering/OpportunityDetail/Index?noticeUID=CO1.NTC.2993157&amp;isFromPublicArea=True&amp;isModal=true&amp;asPopupView=true</t>
  </si>
  <si>
    <t>TELEVISION REGIONAL DEL ORIENTE LIMITADA. CANAL TRO</t>
  </si>
  <si>
    <t>CO1.PCCNTR.7885108</t>
  </si>
  <si>
    <t>AUNAR ESFUERZOS PARA FORTALECER LA PRODUCCIÓN DE CONTENIDOS AUDIOVISUALES A TRAVÉS DEL DESARROLLO DE COMPETENCIAS DEL TALENTO HUMANO CON ACTIVIDADES ACADÉMICAS; DE DIVULGACIÓN; COMUNICACIÓN Y EXHIBICIÓN; EN EL MARCO DE LA DECIMOSEXTA EDICIÓN DEL BOGOTÁ AUDIOVISUAL MARKET- BAM.</t>
  </si>
  <si>
    <t>05/16/2025</t>
  </si>
  <si>
    <t>Proimágenes Colombia</t>
  </si>
  <si>
    <t>https://community.secop.gov.co/Public/Tendering/OpportunityDetail/Index?noticeUID=CO1.NTC.8148561&amp;isFromPublicArea=True&amp;isModal=true&amp;asPopupView=true</t>
  </si>
  <si>
    <t>CO1.PCCNTR.7884669</t>
  </si>
  <si>
    <t>AUNAR ESFUERZOS PARA FORTALECER LA PROGRAMACIÓN Y PRODUCCIÓN DE CONTENIDOS AUDIOVISUALES Y MULTIPLATAFORMA DE LA TELEVISIÓN PÚBLICA REGIONAL MEDIANTE LA PRODUCCIÓN Y DIFUSIÓN DE CONTENIDOS TRANSMEDIA QUE IMPULSEN A LAS VÍCTIMAS DE VIOLENCIA SEXUAL Y DE GÉNERO A DENUNCIAR; DE ACCESO A SUS DERECHOS Y</t>
  </si>
  <si>
    <t>PAL MONTE SAS</t>
  </si>
  <si>
    <t>https://community.secop.gov.co/Public/Tendering/OpportunityDetail/Index?noticeUID=CO1.NTC.8148222&amp;isFromPublicArea=True&amp;isModal=true&amp;asPopupView=true</t>
  </si>
  <si>
    <t>DEPARTAMENTO ADMINISTRATIVO DE LA PRESIDENCIA DE LA REPÚBLICA</t>
  </si>
  <si>
    <t>CO1.PCCNTR.8142229</t>
  </si>
  <si>
    <t>Prestar los servicios de producción y transmisión de contenidos audiovisuales orientados al fortalecimiento de espacios participativos de construcción de programas y estrategias para la defensa y garantía de los derechos de los sujetos de especial protección constitucional en marco de las misiones a</t>
  </si>
  <si>
    <t>08/01/2025</t>
  </si>
  <si>
    <t>RADIO TELEVISION NACIONAL DE COLOMBIA.</t>
  </si>
  <si>
    <t>https://community.secop.gov.co/Public/Tendering/OpportunityDetail/Index?noticeUID=CO1.NTC.8522932&amp;isFromPublicArea=True&amp;isModal=true&amp;asPopupView=true</t>
  </si>
  <si>
    <t>COMISIÓN DE REGULACIÓN DE COMUNICACIONES</t>
  </si>
  <si>
    <t>CO1.PCCNTR.1760289</t>
  </si>
  <si>
    <t>Desarrollar un estudio en el cual se analicen las condiciones y características de la industria de contenidos audiovisuales en Colombia; su producción; agregación y difusión en televisión abierta; cerrada y en plataformas SVOD; con énfasis en la producción de contenidos. Adicionalmente; a partir de</t>
  </si>
  <si>
    <t>08/20/2020</t>
  </si>
  <si>
    <t>UT ECONOMETRIA - BLUENOTE</t>
  </si>
  <si>
    <t>https://community.secop.gov.co/Public/Tendering/OpportunityDetail/Index?noticeUID=CO1.NTC.1305773&amp;isFromPublicArea=True&amp;isModal=true&amp;asPopupView=true</t>
  </si>
  <si>
    <t>FONDO UNICO DE TECNOLOGÍAS DE LA INFORMACIÓN Y LAS COMUNICACIONES</t>
  </si>
  <si>
    <t>CO1.PCCNTR.329453</t>
  </si>
  <si>
    <t>Aunar esfuerzos técnicos; humanos; administrativos y financieros para ejecutar actividades de apoyo al desarrollo de contenidos audiovisuales de carácter cultural vinculados a la industria de las tecnologías de la información y las comunicaciones en Colombia; mediante el fomento para desarrollo de s</t>
  </si>
  <si>
    <t>01/29/2018</t>
  </si>
  <si>
    <t>https://community.secop.gov.co/Public/Tendering/OpportunityDetail/Index?noticeUID=CO1.NTC.333376&amp;isFromPublicArea=True&amp;isModal=true&amp;asPopupView=true</t>
  </si>
  <si>
    <t>JEP</t>
  </si>
  <si>
    <t>CO1.PCCNTR.6810062</t>
  </si>
  <si>
    <t>RTVC S.A.S SE OBLIGA A PRESTAR SERVICIOS DE PREPRODUCCIÓN; PRODUCCIÓN; POSTPRODUCCIÓN; EMISIÓN; DIVULGACIÓN Y PROMOCIÓN EN SUS PLATAFORMAS DE LOS CONTENIDOS AUDIOVISUALES ACORDADOS CON LA JEP.</t>
  </si>
  <si>
    <t>10/08/2024</t>
  </si>
  <si>
    <t>https://community.secop.gov.co/Public/Tendering/OpportunityDetail/Index?noticeUID=CO1.NTC.6771381&amp;isFromPublicArea=True&amp;isModal=true&amp;asPopupView=true</t>
  </si>
  <si>
    <t>INSTITUTO DEPARTAMENTAL DE DEPORTES DE ANTIOQUIA</t>
  </si>
  <si>
    <t>CO1.PCCNTR.7814218</t>
  </si>
  <si>
    <t>Contrato interadministrativo de mandato; sin representación; para el desarrollo; ejecución y difusión del plan de medios y las estrategias comunicacionales de Indeportes Antioquia; incluyendo la realización; producción; postproducción y emisión de contenidos audiovisuales para el fortalecimiento ins</t>
  </si>
  <si>
    <t>04/25/2025</t>
  </si>
  <si>
    <t>SOCIEDAD TELEVISION DE ANTIOQUIA LTDA</t>
  </si>
  <si>
    <t>https://community.secop.gov.co/Public/Tendering/OpportunityDetail/Index?noticeUID=CO1.NTC.8041863&amp;isFromPublicArea=True&amp;isModal=true&amp;asPopupView=true</t>
  </si>
  <si>
    <t>CO1.PCCNTR.5582736</t>
  </si>
  <si>
    <t>Prestar los servicios de producción de contenidos audiovisuales; difusión; organización y desarrollo de la feria virtual Prueba tu talento.</t>
  </si>
  <si>
    <t>11/23/2023</t>
  </si>
  <si>
    <t>CANAL REGIONAL DE TELEVISION S.A.S</t>
  </si>
  <si>
    <t>https://community.secop.gov.co/Public/Tendering/OpportunityDetail/Index?noticeUID=CO1.NTC.5220995&amp;isFromPublicArea=True&amp;isModal=true&amp;asPopupView=true</t>
  </si>
  <si>
    <t>CO1.PCCNTR.6141984</t>
  </si>
  <si>
    <t>03/23/2024</t>
  </si>
  <si>
    <t>https://community.secop.gov.co/Public/Tendering/OpportunityDetail/Index?noticeUID=CO1.NTC.5891549&amp;isFromPublicArea=True&amp;isModal=true&amp;asPopupView=true</t>
  </si>
  <si>
    <t>CO1.PCCNTR.7529048</t>
  </si>
  <si>
    <t>Aunar esfuerzos tecnicos; humanos; administrativos y financieros para
Fomentar la producción audiovisual y producción musical del Distrito
de Santiago de Cali; a través de procesos de formación; apoyo a la
producción y circulación de contenidos audiovisuales y/o
cinematográfico de conformidad con el</t>
  </si>
  <si>
    <t>02/19/2025</t>
  </si>
  <si>
    <t>https://community.secop.gov.co/Public/Tendering/OpportunityDetail/Index?noticeUID=CO1.NTC.7677690&amp;isFromPublicArea=True&amp;isModal=true&amp;asPopupView=true</t>
  </si>
  <si>
    <t>SENA DIRECCION GENERAL</t>
  </si>
  <si>
    <t>CO1.PCCNTR.3508271</t>
  </si>
  <si>
    <t>Aunar esfuerzos técnicos;
didácticos e innovadores; que permitan desarrollar y ejecutar acciones conjuntas para
el fortalecimiento del diseño curricular de la formación en contenidos audiovisuales; así
como la apreciación; análisis y crítica cinematográfica por medio de mentorías
presenciales con ex</t>
  </si>
  <si>
    <t>01/28/2022</t>
  </si>
  <si>
    <t>Academia Colombiana de las Artes y las Ciencias Cinematográficas ACACC</t>
  </si>
  <si>
    <t>https://community.secop.gov.co/Public/Tendering/OpportunityDetail/Index?noticeUID=CO1.NTC.2780314&amp;isFromPublicArea=True&amp;isModal=true&amp;asPopupView=true</t>
  </si>
  <si>
    <t>Ministerio de las Culturas, las Artes y los Saberes</t>
  </si>
  <si>
    <t>CO1.PCCNTR.3463149</t>
  </si>
  <si>
    <t>AUNAR RECURSOS ADMINISTRATIVOS; TÉCNICOS Y FINANCIEROS; PARA LLEVAR A CABO EL PROYECTO CAPACITACIÓN EN PRODUCCIÓN DE CONTENIDOS AUDIOVISUALES; REALIZADOS DESDE DISPOSITIVOS MÓVILES DIRIGIDO A GESTORES CULTURALES</t>
  </si>
  <si>
    <t>01/27/2022</t>
  </si>
  <si>
    <t>fundación femcre crecer</t>
  </si>
  <si>
    <t>https://community.secop.gov.co/Public/Tendering/OpportunityDetail/Index?noticeUID=CO1.NTC.2744468&amp;isFromPublicArea=True&amp;isModal=true&amp;asPopupView=true</t>
  </si>
  <si>
    <t>INSTITUTO DISTRITAL DE TURISMO</t>
  </si>
  <si>
    <t>CO1.PCCNTR.2544887</t>
  </si>
  <si>
    <t>Aunar esfuerzos técnicos administrativos y financieros con el Instituto Distrital de las Artes-IDARTES; para la producción de contenidos audiovisuales alusivos a la Ruta leyenda EL DORADO para ser proyectados en los escenarios culturales de las Entidades en favor de la promoción del Turismo de Bogot</t>
  </si>
  <si>
    <t>05/27/2021</t>
  </si>
  <si>
    <t>IDARTES</t>
  </si>
  <si>
    <t>https://community.secop.gov.co/Public/Tendering/OpportunityDetail/Index?noticeUID=CO1.NTC.2000000&amp;isFromPublicArea=True&amp;isModal=true&amp;asPopupView=true</t>
  </si>
  <si>
    <t>CO1.PCCNTR.4222302</t>
  </si>
  <si>
    <t>PE-102 Prestar servicios de preproducción; producción y postproducción de los
contenidos audiovisuales Masterclass y Escuela de Cultura Ciudadana o como lleguen a
denominarse; en el marco del Contrato Interadministrativo No 572 de 2022 (numeración interna
009-2022) suscrito con SECRETARIA DE CULTURA</t>
  </si>
  <si>
    <t>NEGRITA FILMS SAS</t>
  </si>
  <si>
    <t>https://community.secop.gov.co/Public/Tendering/OpportunityDetail/Index?noticeUID=CO1.NTC.3530400&amp;isFromPublicArea=True&amp;isModal=true&amp;asPopupView=true</t>
  </si>
  <si>
    <t>CO1.PCCNTR.4226801</t>
  </si>
  <si>
    <t>PE-102 Prestar servicios de preproducción; producción y postproducción de los
contenidos audiovisuales Masterclass y Escuela de Cultura Ciudadana o como lleguen a denominarse; en el marco del Contrato Interadministrativo No 572 de 2022 (numeración interna 009-2022) suscrito con SECRETARIA DE CULTURA</t>
  </si>
  <si>
    <t>11/17/2022</t>
  </si>
  <si>
    <t>https://community.secop.gov.co/Public/Tendering/OpportunityDetail/Index?noticeUID=CO1.NTC.3537701&amp;isFromPublicArea=True&amp;isModal=true&amp;asPopupView=true</t>
  </si>
  <si>
    <t>CO1.PCCNTR.2926439</t>
  </si>
  <si>
    <t>Aunar esfuerzos técnicos; didácticos e innovadores; que permitan desarrollar y ejecutar acciones conjuntas para el fortalecimiento de la Formación en contenidos audiovisuales y la transferencia de conocimiento por medio de mentorías internacionales dirigidas a aprendices; a partir de la incorporació</t>
  </si>
  <si>
    <t>10/12/2021</t>
  </si>
  <si>
    <t>Federación Iberoamericana de Academias de Artes y Ciencias Cinematográficas</t>
  </si>
  <si>
    <t>https://community.secop.gov.co/Public/Tendering/OpportunityDetail/Index?noticeUID=CO1.NTC.2307850&amp;isFromPublicArea=True&amp;isModal=true&amp;asPopupView=true</t>
  </si>
  <si>
    <t>MUNICIPIO DE SAN JOSE DE CUCUTA</t>
  </si>
  <si>
    <t>CO1.PCCNTR.5376228</t>
  </si>
  <si>
    <t>2023T-77 PRESTAR LOS SERVICIOS DE DIVULGACIÓN EN CONTENIDOS AUDIOVISUALES EN EVENTOS DE PROMOCIÓN PARA EL FORTALECIMIENTO DE LA MARCA CIUDAD DE LA ALCALDÍA DE SAN JOSÉ DE CÚCUTA</t>
  </si>
  <si>
    <t>09/13/2023</t>
  </si>
  <si>
    <t>RCN Radio S.A.S</t>
  </si>
  <si>
    <t>https://community.secop.gov.co/Public/Tendering/OpportunityDetail/Index?noticeUID=CO1.NTC.4950667&amp;isFromPublicArea=True&amp;isModal=true&amp;asPopupView=true</t>
  </si>
  <si>
    <t>Patrimonio Autónomo-Fondo De Seguridad Vial</t>
  </si>
  <si>
    <t>CO1.PCCNTR.6148165</t>
  </si>
  <si>
    <t>Brindar apoyo en la propuesta; elaboración; desarrollo y producción de contenidos audiovisuales con el fin de comunicar en los canales internos y externos de la ANSV los planes; programas; proyectos y acciones realizadas por la entidad encaminadas a fortalecer la seguridad vial en el país.</t>
  </si>
  <si>
    <t>04/08/2024</t>
  </si>
  <si>
    <t>Juan David Jaramillo Zapata</t>
  </si>
  <si>
    <t>https://community.secop.gov.co/Public/Tendering/OpportunityDetail/Index?noticeUID=CO1.NTC.5898391&amp;isFromPublicArea=True&amp;isModal=true&amp;asPopupView=true</t>
  </si>
  <si>
    <t>CO1.PCCNTR.6984736</t>
  </si>
  <si>
    <t>PRESTACION DE SERVICIOS DE PRODUCCIÓN Y DIFUSIÓN DE CONTENIDOS AUDIOVISUALES Y PROMOCIONALES; INCLUYENDO COMERCIALES; CAMPAÑAS Y LA EMISIÓN DE PAUTA EN MEDIOS RADIALES Y DIGITALES; ASÍ COMO EL SUMINISTRO DE UNA LOCACIÓN FORMATO CINE CONFORME A LOS TÉRMINOS Y ESTANDARES DE CALIDAD ESTABLECIDOS EN EL</t>
  </si>
  <si>
    <t>11/01/2024</t>
  </si>
  <si>
    <t>DARK ENERGY S.A.S.</t>
  </si>
  <si>
    <t>https://community.secop.gov.co/Public/Tendering/OpportunityDetail/Index?noticeUID=CO1.NTC.6992179&amp;isFromPublicArea=True&amp;isModal=true&amp;asPopupView=true</t>
  </si>
  <si>
    <t>CO1.PCCNTR.1439629</t>
  </si>
  <si>
    <t>Prestar los servicios culturales y artísticos para fortalecer las competencias de los aprendices e instructores que pertenezcan a los programas del SENA  asociados a la formación en contenidos audiovisuales y culturales; mediante la participación en la versión No. 60 del FESTIVAL INTERNACIONAL DE CI</t>
  </si>
  <si>
    <t>03/10/2020</t>
  </si>
  <si>
    <t>Corporacion Festival Internacional de Cine de Cartagena de Indias-FICCI</t>
  </si>
  <si>
    <t>https://community.secop.gov.co/Public/Tendering/OpportunityDetail/Index?noticeUID=CO1.NTC.1155900&amp;isFromPublicArea=True&amp;isModal=true&amp;asPopupView=true</t>
  </si>
  <si>
    <t>INSTITUTO DE CULTURA Y PATRIMONIO  DE ANTIOQUIA</t>
  </si>
  <si>
    <t>CO1.PCCNTR.7023755</t>
  </si>
  <si>
    <t>Realizar el curso de producción de campo y gerencia de locaciones y el taller de herramientas conceptuales y narrativas para contenidos audiovisuales; como estrategia para impulsar procesos formativos en audiovisual y cinematografía en Antioquia</t>
  </si>
  <si>
    <t>POLITECNICO COLOMBIANO JAIME ISAZA CADAVID</t>
  </si>
  <si>
    <t>https://community.secop.gov.co/Public/Tendering/OpportunityDetail/Index?noticeUID=CO1.NTC.7047125&amp;isFromPublicArea=True&amp;isModal=true&amp;asPopupView=true</t>
  </si>
  <si>
    <t>CO1.PCCNTR.5682678</t>
  </si>
  <si>
    <t>Adquisición; instalación y configuración de un sistema de monitores para video wall 3x3; para la proyección y visualización de contenidos audiovisuales en el auditorio de la jurisdicción especial para la paz</t>
  </si>
  <si>
    <t>12/26/2023</t>
  </si>
  <si>
    <t>M@ICROTEL SAS</t>
  </si>
  <si>
    <t>https://community.secop.gov.co/Public/Tendering/OpportunityDetail/Index?noticeUID=CO1.NTC.5249106&amp;isFromPublicArea=True&amp;isModal=true&amp;asPopupView=true</t>
  </si>
  <si>
    <t>CGA</t>
  </si>
  <si>
    <t>CO1.PCCNTR.7909154</t>
  </si>
  <si>
    <t>ADMINISTRACIÓN DELEGADA DE RECURSOS PARA LA PLANIFICACIÓN; EJECUCIÓN Y DIFUSIÓN DE PLANES DE MEDIOS; ASÍ COMO LA PRODUCCIÓN Y REALIZACIÓN DE CONTENIDOS AUDIOVISUALES; Y EL MANEJO DE ESTRATEGIAS PUBLICITARIAS EN MEDIOS MASIVOS Y ALTERNATIVOS; ENMARCADO EN EL PLAN DE MEDIOS DE LA CONTRALORÍA GENERAL D</t>
  </si>
  <si>
    <t>05/26/2025</t>
  </si>
  <si>
    <t>https://community.secop.gov.co/Public/Tendering/OpportunityDetail/Index?noticeUID=CO1.NTC.8185123&amp;isFromPublicArea=True&amp;isModal=true&amp;asPopupView=true</t>
  </si>
  <si>
    <t>CO1.PCCNTR.1862121</t>
  </si>
  <si>
    <t>Contratar servicios para generar contenidos audiovisuales que contemplen ajustes de accesibilidad en los diferentes canales de comunicación del Instituto Distrital de Turismo para que la comunidad sorda comprenda y apropie la información de los servicios y productos que se brindan desde esta entidad</t>
  </si>
  <si>
    <t>09/24/2020</t>
  </si>
  <si>
    <t>INSTITUTO NACIONAL PARA SORDOS</t>
  </si>
  <si>
    <t>https://community.secop.gov.co/Public/Tendering/OpportunityDetail/Index?noticeUID=CO1.NTC.1464010&amp;isFromPublicArea=True&amp;isModal=true&amp;asPopupView=true</t>
  </si>
  <si>
    <t>CO1.PCCNTR.4741327</t>
  </si>
  <si>
    <t>APOYAR EL CUBRIMIENTO DE LOS DIFERENTES EVENTOS Y ACCIONES IMPLEMENTADAS POR LA AGENCIA NACIONAL DE SEGURIDAD VIAL; ASÍ COMO LA GENERACIÓN DE
CONTENIDOS AUDIOVISUALES CON MIRAS A LA PROMOCIÓN Y DIFUSIÓN PROGRAMAS; PLANES; PROYECTOS Y DE BUENAS PRÁCTICAS EN MATERIA DE SEGURIDAD VIAL EN
TODO EL PAÍS.</t>
  </si>
  <si>
    <t>03/13/2023</t>
  </si>
  <si>
    <t>jennifer andrea ortiz poveda</t>
  </si>
  <si>
    <t>https://community.secop.gov.co/Public/Tendering/OpportunityDetail/Index?noticeUID=CO1.NTC.4136048&amp;isFromPublicArea=True&amp;isModal=true&amp;asPopupView=true</t>
  </si>
  <si>
    <t>CORPORACIÓN UNIFICADA NACIONAL DE EDUCACIÓN SUPERIOR-CUN</t>
  </si>
  <si>
    <t>CO1.PCCNTR.4255729</t>
  </si>
  <si>
    <t>Producción de diez (10) contenidos audiovisuales para los prototipos creados Preproducción y postproducción de material audiovisual (videos) para viralizar en redes sociales; mostrando los proyectos de los estudiantes</t>
  </si>
  <si>
    <t>11/30/2022</t>
  </si>
  <si>
    <t>UNION TEMPORAL MAKERSI</t>
  </si>
  <si>
    <t>https://community.secop.gov.co/Public/Tendering/OpportunityDetail/Index?noticeUID=CO1.NTC.3572372&amp;isFromPublicArea=True&amp;isModal=true&amp;asPopupView=true</t>
  </si>
  <si>
    <t>CO1.PCCNTR.5424207</t>
  </si>
  <si>
    <t>El presente ACUERDO tiene como objetivo la producción de contenidos audiovisuales y campañas de divulgación.</t>
  </si>
  <si>
    <t>09/29/2023</t>
  </si>
  <si>
    <t>CORPORACIÓN INNPRENDE</t>
  </si>
  <si>
    <t>https://community.secop.gov.co/Public/Tendering/OpportunityDetail/Index?noticeUID=CO1.NTC.5012333&amp;isFromPublicArea=True&amp;isModal=true&amp;asPopupView=true</t>
  </si>
  <si>
    <t>CO1.PCCNTR.5424432</t>
  </si>
  <si>
    <t>Este acuerdo abarca una variedad de servicios en producción de contenidos 
digitales; dos servicios de producción de contenidos audiovisuales y diez campañas de difusión digital. También incluye dos campañas de marketing en medios locales y nacionales</t>
  </si>
  <si>
    <t>09/30/2023</t>
  </si>
  <si>
    <t>https://community.secop.gov.co/Public/Tendering/OpportunityDetail/Index?noticeUID=CO1.NTC.5012975&amp;isFromPublicArea=True&amp;isModal=true&amp;asPopupView=true</t>
  </si>
  <si>
    <t>ASOCIACIÓN CANAL LOCAL DE TELEVISIÓN DE MEDELLIN - TELEMEDELLIN</t>
  </si>
  <si>
    <t>CO1.PCCNTR.610772</t>
  </si>
  <si>
    <t>Producción y divulgación de contenidos audiovisuales; radiales; digitales y desarrollo de semilleros de comunicación comunitaria; en la Comuna 3  Manrique.</t>
  </si>
  <si>
    <t>11/20/2018</t>
  </si>
  <si>
    <t>Fundación Sumapaz</t>
  </si>
  <si>
    <t>https://community.secop.gov.co/Public/Tendering/OpportunityDetail/Index?noticeUID=CO1.NTC.568262&amp;isFromPublicArea=True&amp;isModal=true&amp;asPopupView=true</t>
  </si>
  <si>
    <t>SENA REGIONAL CUNDINAMARCA Grupo Administrativo CDAE</t>
  </si>
  <si>
    <t>CO1.PCCNTR.2087952</t>
  </si>
  <si>
    <t>Compra de equipos de registro de sonido para podcasting y voice-over para la producción y difusión de contenidos audiovisuales en el marco de la estrategia cine al SENA desde las regiones en el Centro de Desarrollo Agroindustrial y Empresarial; Villeta; Cundinamarca.</t>
  </si>
  <si>
    <t>12/30/2020</t>
  </si>
  <si>
    <t>SECURITY VIDEO EQUIPMENT S.A.S.</t>
  </si>
  <si>
    <t>https://community.secop.gov.co/Public/Tendering/OpportunityDetail/Index?noticeUID=CO1.NTC.1617508&amp;isFromPublicArea=True&amp;isModal=true&amp;asPopupView=true</t>
  </si>
  <si>
    <t>ALCADIA MUNICIPAL DE COPACABANA</t>
  </si>
  <si>
    <t>CO1.PCCNTR.6821311</t>
  </si>
  <si>
    <t>SUMINISTRO DE EQUIPOS TECNOLÓGICOS PARA SUPLIR LA PRODUCCIÓN DE CONTENIDOS AUDIOVISUALES DE ALTA CALIDAD EN LOS PROCESOS DE COMUNICACIONES INTERNOS Y EXTERNOS PARA LA ELABORACION DE CONTENIDOS DE COMUNICACIONO PUBLICA DE LA ADMINISTRACION MUNICIPAL DE COPACABANA</t>
  </si>
  <si>
    <t>09/26/2024</t>
  </si>
  <si>
    <t>ISYSTEMS S.A.S.</t>
  </si>
  <si>
    <t>https://community.secop.gov.co/Public/Tendering/OpportunityDetail/Index?noticeUID=CO1.NTC.6695430&amp;isFromPublicArea=True&amp;isModal=true&amp;asPopupView=true</t>
  </si>
  <si>
    <t>SENA REGIONAL SANTANDER Grupo de Apoyo Administrativo Mixto</t>
  </si>
  <si>
    <t>CO1.PCCNTR.3991858</t>
  </si>
  <si>
    <t>Contratar la compra de equipos para el proyecto SGPS 10079 Escritura Audiovisual en el Área Metropolitana de Bucaramanga; estado del arte mediante metodología investigación-creación desarrollando contenidos audiovisuales y textuales</t>
  </si>
  <si>
    <t>09/05/2022</t>
  </si>
  <si>
    <t>Comred SAS</t>
  </si>
  <si>
    <t>https://community.secop.gov.co/Public/Tendering/OpportunityDetail/Index?noticeUID=CO1.NTC.3188329&amp;isFromPublicArea=True&amp;isModal=true&amp;asPopupView=true</t>
  </si>
  <si>
    <t>CO1.PCCNTR.5410919</t>
  </si>
  <si>
    <t>BRINDAR APOYO EN LA PROPUESTA; ELABORACIÓN; DESARROLLO Y PRODUCCIÓN DE CONTENIDOS AUDIOVISUALES CON EL FIN DE COMUNICAR EN LOS CANALES INTERNOS Y EXTERNOS DE LA ANSV LOS PLANES; PROGRAMAS; PROYECTOS Y ACCIONES REALIZADAS POR LA ENTIDAD ENCAMINADAS A FORTALECER LA SEGURIDAD VIAL EN EL PAÍS</t>
  </si>
  <si>
    <t>10/04/2023</t>
  </si>
  <si>
    <t>NELSON CICUAMIA SUAREZ</t>
  </si>
  <si>
    <t>https://community.secop.gov.co/Public/Tendering/OpportunityDetail/Index?noticeUID=CO1.NTC.4997457&amp;isFromPublicArea=True&amp;isModal=true&amp;asPopupView=true</t>
  </si>
  <si>
    <t>CO1.PCCNTR.1703303</t>
  </si>
  <si>
    <t>Fortalecer la formación con contenidos audiovisuales y cinematográficos que imparte el SENA a aprendices; mediante la participación académica y cultural establecidas en el marco del Festival de Cine Independiente de Bogotá  IndieBo versión 2020.</t>
  </si>
  <si>
    <t>07/17/2020</t>
  </si>
  <si>
    <t>FUNDACIÓN INDIEBO</t>
  </si>
  <si>
    <t>https://community.secop.gov.co/Public/Tendering/OpportunityDetail/Index?noticeUID=CO1.NTC.1341255&amp;isFromPublicArea=True&amp;isModal=true&amp;asPopupView=true</t>
  </si>
  <si>
    <t>CO1.PCCNTR.4770539</t>
  </si>
  <si>
    <t>BRINDAR APOYO EN LA PROPUESTA; ELABORACIÓN; DESARROLLO Y PRODUCCIÓN DE
CONTENIDOS AUDIOVISUALES CON EL FIN DE COMUNICAR EN LOS CANALES INTERNOS Y
EXTERNOS DE LA ANSV LOS PLANES; PROGRAMAS; PROYECTOS Y ACCIONES
REALIZADAS POR LA ENTIDAD ENCAMINADAS A FORTALECER LA SEGURIDAD V IAL EN EL
PAÍS.</t>
  </si>
  <si>
    <t>Adriana Lizeth Yanquén Gil</t>
  </si>
  <si>
    <t>https://community.secop.gov.co/Public/Tendering/OpportunityDetail/Index?noticeUID=CO1.NTC.4172607&amp;isFromPublicArea=True&amp;isModal=true&amp;asPopupView=true</t>
  </si>
  <si>
    <t>CO1.PCCNTR.5162364</t>
  </si>
  <si>
    <t>06/28/2023</t>
  </si>
  <si>
    <t>https://community.secop.gov.co/Public/Tendering/OpportunityDetail/Index?noticeUID=CO1.NTC.4659654&amp;isFromPublicArea=True&amp;isModal=true&amp;asPopupView=true</t>
  </si>
  <si>
    <t>DISTRITO DE TURBO</t>
  </si>
  <si>
    <t>CO1.PCCNTR.6393024</t>
  </si>
  <si>
    <t>PRESTACIÓN DE SERVICIOS COMO TECONOLOGO EN LA PRODUCCIÓN DE CONTENIDOS AUDIOVISUALES Y PRESENTADOR INFORMATIVO DE LA OFICINA DE COMUNICACIONES Y PRENSA DE LA ALCADIA DISTRITAL DE TURBO</t>
  </si>
  <si>
    <t>05/31/2024</t>
  </si>
  <si>
    <t>JOSE DAVID RAMIREZ DIAZ</t>
  </si>
  <si>
    <t>https://community.secop.gov.co/Public/Tendering/OpportunityDetail/Index?noticeUID=CO1.NTC.6211220&amp;isFromPublicArea=True&amp;isModal=true&amp;asPopupView=true</t>
  </si>
  <si>
    <t>CO1.PCCNTR.724758</t>
  </si>
  <si>
    <t>PRODUCCIÓN Y PUBLICACIÓN DE CONTENIDOS AUDIOVISUALES EN
MEDIOS DE COMUNICACIÓN DE LA COMUNA 80 - CORREGIMIENTO
SAN ANTONIO DE PRADO</t>
  </si>
  <si>
    <t>01/31/2019</t>
  </si>
  <si>
    <t>Corporación de Aragón, Rosaleda, Guayacanes del Sur, Brisas de San Antonio y Alcazar de los Prados</t>
  </si>
  <si>
    <t>https://community.secop.gov.co/Public/Tendering/OpportunityDetail/Index?noticeUID=CO1.NTC.654711&amp;isFromPublicArea=True&amp;isModal=true&amp;asPopupView=true</t>
  </si>
  <si>
    <t>MUNICIPIO DE ABEJORRAL</t>
  </si>
  <si>
    <t>CO1.PCCNTR.6920673</t>
  </si>
  <si>
    <t>CONTRATO DE SUMINISTRO DE EQUIPOS TECNOLÓGICOS PARA LA DIVULGACIÓN DE PROGRAMAS; PROYECTOS Y PROCESOS DE LA ALCALDÍA DE ABEJORRAL A TRAVÉS DE CONTENIDOS AUDIOVISUALES EN PLATAFORMAS DIGITALES; EN CUMPLIMIENTO DE LA ESTRATEGIA DE GOBIERNO DIGITAL DE LA LEY 1712 DE 2014</t>
  </si>
  <si>
    <t>10/30/2024</t>
  </si>
  <si>
    <t>GLOBALFER S.A.S</t>
  </si>
  <si>
    <t>https://community.secop.gov.co/Public/Tendering/OpportunityDetail/Index?noticeUID=CO1.NTC.6859327&amp;isFromPublicArea=True&amp;isModal=true&amp;asPopupView=true</t>
  </si>
  <si>
    <t>UNIDAD ADMINISTRATIVA ESPECIAL DE PENSIONES DE CUNDINAMARCA</t>
  </si>
  <si>
    <t>CO1.PCCNTR.5128572</t>
  </si>
  <si>
    <t>PRESTACIÓN DE SERVICIOS DE APOYO EN EL DISEÑO Y EDICIÓN DE CONTENIDOS AUDIOVISUALES PARA COMUNICACIÓN INTERNA Y EXTERNA DE LA UNIDAD ADMINISTRATIVA ESPECIAL DE PENSIONES DEL DEPARTAMENTO DE CUNDINAMARCA</t>
  </si>
  <si>
    <t>06/23/2023</t>
  </si>
  <si>
    <t>Wilton Santiago Vargas Mosquera</t>
  </si>
  <si>
    <t>https://community.secop.gov.co/Public/Tendering/OpportunityDetail/Index?noticeUID=CO1.NTC.4622331&amp;isFromPublicArea=True&amp;isModal=true&amp;asPopupView=true</t>
  </si>
  <si>
    <t>CO1.PCCNTR.2035471</t>
  </si>
  <si>
    <t>COMPRA DE EQUIPOS PARA LA PROYECCIÓN Y EXHIBICIÓN DE CONTENIDOS AUDIOVISUALES EN EL MARCO DE LA ESTRATEGIA CINE AL SENA DEL CENTRO INDUSTRIAL DEL DISEÑO Y LA MANUFACTURA; VIGENCIA 2020.</t>
  </si>
  <si>
    <t>12/02/2020</t>
  </si>
  <si>
    <t>SOLUCIONES INTEGRALES B&amp;V S.A.S.</t>
  </si>
  <si>
    <t>https://community.secop.gov.co/Public/Tendering/OpportunityDetail/Index?noticeUID=CO1.NTC.1576703&amp;isFromPublicArea=True&amp;isModal=true&amp;asPopupView=true</t>
  </si>
  <si>
    <t>INSTITUTO COLOMBIANO DE CREDITO EDUCATIVO Y ESTUDIO TÉCNICOS EN EL EXTERIOR MARIANO OSPINA PEREZ.</t>
  </si>
  <si>
    <t>CO1.PCCNTR.1198616</t>
  </si>
  <si>
    <t>Adquisición de equipos y accesorios para la producción de contenidos audiovisuales; streaming y podcast con el fin de divulgar los productos y servicios del ICETEX a nivel nacional</t>
  </si>
  <si>
    <t>11/26/2019</t>
  </si>
  <si>
    <t>ANDIVISION SAS</t>
  </si>
  <si>
    <t>https://community.secop.gov.co/Public/Tendering/OpportunityDetail/Index?noticeUID=CO1.NTC.963728&amp;isFromPublicArea=True&amp;isModal=true&amp;asPopupView=true</t>
  </si>
  <si>
    <t>SENA REGIONAL CAUCA Grupo Administrativo Intercentros CTPI</t>
  </si>
  <si>
    <t>CO1.PCCNTR.3641047</t>
  </si>
  <si>
    <t>ADQUISICIÓN DE ELEMENTOS REQUERIDOS PARA LAS ACTIVIDADES DE INVESTIGACIÓN APLICADA DEL PROYECTO SENNOVA SGPS-9644-2022 PORTAL MULTIMEDIA PARA DISTRIBUCIÓN DE CONTENIDOS AUDIOVISUALES QUE PERMITA VISIBILIZAR IDENTIDAD CULTURAL Y EL TURISMO EMPRENDEDOR EN POPAYÁN; EN EL CENTRO DE TELEINFORMÁTICA Y PRO</t>
  </si>
  <si>
    <t>04/06/2022</t>
  </si>
  <si>
    <t>GARNICA INVERSIONES LOGISTICA Y SUMINISTROS  S.A.S.</t>
  </si>
  <si>
    <t>https://community.secop.gov.co/Public/Tendering/OpportunityDetail/Index?noticeUID=CO1.NTC.2875517&amp;isFromPublicArea=True&amp;isModal=true&amp;asPopupView=true</t>
  </si>
  <si>
    <t>SENA DISTRITO CAPITAL GRUPO DE APOYO ADMINISTRATIVO - CGI</t>
  </si>
  <si>
    <t>CO1.PCCNTR.2052184</t>
  </si>
  <si>
    <t>COMPRA DE KIT AUDIOVISUAL PARA LA PROYECCIÓN Y EXHIBICIÓN DE CONTENIDOS AUDIOVISUALES EN EL MARCO DE LA ESTRATEGIA CINE AL SENA DESDE LAS REGIONES.</t>
  </si>
  <si>
    <t>12/15/2020</t>
  </si>
  <si>
    <t>CONINCAG SAS</t>
  </si>
  <si>
    <t>https://community.secop.gov.co/Public/Tendering/OpportunityDetail/Index?noticeUID=CO1.NTC.1589207&amp;isFromPublicArea=True&amp;isModal=true&amp;asPopupView=true</t>
  </si>
  <si>
    <t>CO1.PCCNTR.2065457</t>
  </si>
  <si>
    <t>CONTRATAR LA ADQUISICIÓN DE EQUIPOS PARA LA PROYECCIÓN Y EXHIBICIÓN DE CONTENIDOS AUDIOVISUALES EN EL MARCO DE LA ESTRATEGIA CINE AL SENA DESDE LAS REGIONES DEL  CENTRO DE TELEINFORMÁTICA Y PRODUCCIÓN INDUSTRIAL; REGIONAL CAUCA.</t>
  </si>
  <si>
    <t>12/18/2020</t>
  </si>
  <si>
    <t>https://community.secop.gov.co/Public/Tendering/OpportunityDetail/Index?noticeUID=CO1.NTC.1601103&amp;isFromPublicArea=True&amp;isModal=true&amp;asPopupView=true</t>
  </si>
  <si>
    <t>CO1.PCCNTR.599086</t>
  </si>
  <si>
    <t>Producción y promoción de contenidos audiovisuales y radiofónicos en la comuna 11 de laureles.</t>
  </si>
  <si>
    <t>10/12/2018</t>
  </si>
  <si>
    <t>CORPORACIÓN SUEÑOS DE LIBERTAD</t>
  </si>
  <si>
    <t>https://community.secop.gov.co/Public/Tendering/OpportunityDetail/Index?noticeUID=CO1.NTC.559725&amp;isFromPublicArea=True&amp;isModal=true&amp;asPopupView=true</t>
  </si>
  <si>
    <t>CO1.PCCNTR.2087954</t>
  </si>
  <si>
    <t>Adquisición de equipo para la proyección y exhibición de contenidos audiovisuales en el marco de la estrategia cine al SENA desde las regiones en el Centro de Desarrollo Agroindustrial y Empresarial; Villeta; Cundinamarca.</t>
  </si>
  <si>
    <t>https://community.secop.gov.co/Public/Tendering/OpportunityDetail/Index?noticeUID=CO1.NTC.1613777&amp;isFromPublicArea=True&amp;isModal=true&amp;asPopupView=true</t>
  </si>
  <si>
    <t>CO1.PCCNTR.695221</t>
  </si>
  <si>
    <t>REALIZACIÓN DE SEMINARIOS DE FORMACIÓN EN COMUNICACIÓN COMUNITARIA Y CONTENIDOS AUDIOVISUALES EN MEDIOS DE COMUNICACIÓN DE LA COMUNA 16- BELÉN</t>
  </si>
  <si>
    <t>12/28/2018</t>
  </si>
  <si>
    <t>Corporación Comunicando Medellín</t>
  </si>
  <si>
    <t>https://community.secop.gov.co/Public/Tendering/OpportunityDetail/Index?noticeUID=CO1.NTC.632017&amp;isFromPublicArea=True&amp;isModal=true&amp;asPopupView=true</t>
  </si>
  <si>
    <t>CO1.PCCNTR.4679614</t>
  </si>
  <si>
    <t>APOYAR EN LA GRABACIÓN Y EDICIÓN DE CONTENIDOS AUDIOVISUALES PARA LA DIVULGACIÓN DE LAS ACTIVIDADES INTERNAS Y EXTERNAS DE LA AGENCIA NACIONAL DE SEGURIDAD VIAL.</t>
  </si>
  <si>
    <t>02/23/2023</t>
  </si>
  <si>
    <t>LUISA FERNANDA GONZALEZ HERNANDEZ</t>
  </si>
  <si>
    <t>https://community.secop.gov.co/Public/Tendering/OpportunityDetail/Index?noticeUID=CO1.NTC.4061139&amp;isFromPublicArea=True&amp;isModal=true&amp;asPopupView=true</t>
  </si>
  <si>
    <t>CO1.PCCNTR.1711586</t>
  </si>
  <si>
    <t>Prestar sus servicios profesionales para llevar a cabo; de manera autónoma e independiente; la realización y notas y post producción de contenidos audiovisuales de los Proyectos periodísticos de Canal Capital; o como llegaren a denominarse; dentro del marco de las resoluciones del FONTIC</t>
  </si>
  <si>
    <t>07/21/2020</t>
  </si>
  <si>
    <t>mauricio alejandro dìaz pedraza</t>
  </si>
  <si>
    <t>https://community.secop.gov.co/Public/Tendering/OpportunityDetail/Index?noticeUID=CO1.NTC.1348148&amp;isFromPublicArea=True&amp;isModal=true&amp;asPopupView=true</t>
  </si>
  <si>
    <t>CO1.PCCNTR.1778343</t>
  </si>
  <si>
    <t>Prestar sus servicios para llevar a cabo; de manera autónoma e independiente; la actividad de creación y conceptualización de contenidos audiovisuales para las necesidades digitales de Canal Capital y sus canales de distribución; incluyendo los programas referentes a este proyecto de las resolucione</t>
  </si>
  <si>
    <t>Javier Leonardo Salguero Velasquez</t>
  </si>
  <si>
    <t>https://community.secop.gov.co/Public/Tendering/OpportunityDetail/Index?noticeUID=CO1.NTC.1397524&amp;isFromPublicArea=True&amp;isModal=true&amp;asPopupView=true</t>
  </si>
  <si>
    <t>CO1.PCCNTR.1858602</t>
  </si>
  <si>
    <t>Prestar sus servicios profesionales para llevar a cabo de manera autónoma e independiente la presentación y grabación de contenidos audiovisuales dirigidos a la audiencia de 11 a 15 años en el marco del proyecto pedagógico El Contenedor en articulación con la entidad o entidades aliadas que partic</t>
  </si>
  <si>
    <t>09/22/2020</t>
  </si>
  <si>
    <t>manuela botero</t>
  </si>
  <si>
    <t>https://community.secop.gov.co/Public/Tendering/OpportunityDetail/Index?noticeUID=CO1.NTC.1461118&amp;isFromPublicArea=True&amp;isModal=true&amp;asPopupView=true</t>
  </si>
  <si>
    <t>CO1.PCCNTR.601509</t>
  </si>
  <si>
    <t>Generación; publicación y promoción de contenidos audiovisuales en la Comuna 4  Aranjuez</t>
  </si>
  <si>
    <t>Asociación de medios y centro de producción audiovisual</t>
  </si>
  <si>
    <t>https://community.secop.gov.co/Public/Tendering/OpportunityDetail/Index?noticeUID=CO1.NTC.560656&amp;isFromPublicArea=True&amp;isModal=true&amp;asPopupView=true</t>
  </si>
  <si>
    <t>CO1.PCCNTR.4751035</t>
  </si>
  <si>
    <t>03/10/2023</t>
  </si>
  <si>
    <t>https://community.secop.gov.co/Public/Tendering/OpportunityDetail/Index?noticeUID=CO1.NTC.4138903&amp;isFromPublicArea=True&amp;isModal=true&amp;asPopupView=true</t>
  </si>
  <si>
    <t>ESCUELA TECNOLÓGICA INSTITUTO TÉCNICO CENTRAL</t>
  </si>
  <si>
    <t>CO1.PCCNTR.3593427</t>
  </si>
  <si>
    <t>COMPRA DE EQUIPO DE AUDIO Y VIDEO PARA EL FORTALECIMIENTO DE LOS CONTENIDOS AUDIOVISUALES DE LA ESCUELA TECNOLOGICA INSTITUTO TECNICO CENTRAL.</t>
  </si>
  <si>
    <t>03/02/2022</t>
  </si>
  <si>
    <t>COMERCIALIZADORA P&amp;H SAS</t>
  </si>
  <si>
    <t>https://community.secop.gov.co/Public/Tendering/OpportunityDetail/Index?noticeUID=CO1.NTC.2838332&amp;isFromPublicArea=True&amp;isModal=true&amp;asPopupView=true</t>
  </si>
  <si>
    <t>CO1.PCCNTR.728208</t>
  </si>
  <si>
    <t>PRODUCCIÓN Y PUBLICACIÓN DE CONTENIDOS AUDIOVISUALES EN
MEDIO DE LA COMUNA 11  LAURELES.</t>
  </si>
  <si>
    <t>03/01/2019</t>
  </si>
  <si>
    <t>Sabbath Studio S.A.S.</t>
  </si>
  <si>
    <t>https://community.secop.gov.co/Public/Tendering/OpportunityDetail/Index?noticeUID=CO1.NTC.655165&amp;isFromPublicArea=True&amp;isModal=true&amp;asPopupView=true</t>
  </si>
  <si>
    <t>CO1.PCCNTR.728310</t>
  </si>
  <si>
    <t>PRODUCCIÓN Y PUBLICACIÓN DE CONTENIDOS AUDIOVISUALES EN
MEDIO DE LA COMUNA 11  LAURELES</t>
  </si>
  <si>
    <t>02/26/2019</t>
  </si>
  <si>
    <t>juan pablo rios betancur</t>
  </si>
  <si>
    <t>https://community.secop.gov.co/Public/Tendering/OpportunityDetail/Index?noticeUID=CO1.NTC.655153&amp;isFromPublicArea=True&amp;isModal=true&amp;asPopupView=true</t>
  </si>
  <si>
    <t>CO1.PCCNTR.841484</t>
  </si>
  <si>
    <t>Prestacion de servicios profesionales como productor y realizador dediferentes contenidos audiovisuales</t>
  </si>
  <si>
    <t>03/04/2019</t>
  </si>
  <si>
    <t>Elkin Adrian Franco Jaramillo</t>
  </si>
  <si>
    <t>https://community.secop.gov.co/Public/Tendering/OpportunityDetail/Index?noticeUID=CO1.NTC.736062&amp;isFromPublicArea=True&amp;isModal=true&amp;asPopupView=true</t>
  </si>
  <si>
    <t>ARMADA NACIONAL BASE NAVAL No. 6 ARC BOGOTA</t>
  </si>
  <si>
    <t>CO1.PCCNTR.1916029</t>
  </si>
  <si>
    <t>PRESTACIÓN DE SERVICIOS PROFESIONALES DE UN INGENIERO EN MULTIMEDIA PARA EL FORTALECIMIENTO DE LA IMAGEN INSTITUCIONAL GENERANDO CONTENIDOS AUDIOVISUALES CON NARRATIVAS ANIMADAS 2D y 3D</t>
  </si>
  <si>
    <t>10/15/2020</t>
  </si>
  <si>
    <t>Laura Ximena Durán Ussa</t>
  </si>
  <si>
    <t>https://community.secop.gov.co/Public/Tendering/OpportunityDetail/Index?noticeUID=CO1.NTC.1485683&amp;isFromPublicArea=True&amp;isModal=true&amp;asPopupView=true</t>
  </si>
  <si>
    <t>INSTITUTO NACIONAL DE VIGILANCIA DE MEDICAMENTOS Y ALIMENTOS //</t>
  </si>
  <si>
    <t>CO1.PCCNTR.1074811</t>
  </si>
  <si>
    <t>Adquisición de equipos y accesorios para la realización de contenidos audiovisuales del Instituto Nacional de Vigilancia de Medicamentos y Alimentos - Invima.</t>
  </si>
  <si>
    <t>08/21/2019</t>
  </si>
  <si>
    <t>J&amp;J Fotografia Digital</t>
  </si>
  <si>
    <t>https://community.secop.gov.co/Public/Tendering/OpportunityDetail/Index?noticeUID=CO1.NTC.897304&amp;isFromPublicArea=True&amp;isModal=true&amp;asPopupView=true</t>
  </si>
  <si>
    <t>CO1.PCCNTR.1702305</t>
  </si>
  <si>
    <t>Prestar los servicios para llevar a cabo; de manera autónoma e independiente; el apoyo asistencial para la generación de contenidos audiovisuales que permitan contar con las condiciones logísticas y escenográficas requeridas para los diferentes eventos; programas y/o producciones de Canal Capital.</t>
  </si>
  <si>
    <t>07/16/2020</t>
  </si>
  <si>
    <t>Yerson Camilo Hernandez Arzuza</t>
  </si>
  <si>
    <t>https://community.secop.gov.co/Public/Tendering/OpportunityDetail/Index?noticeUID=CO1.NTC.1340624&amp;isFromPublicArea=True&amp;isModal=true&amp;asPopupView=true</t>
  </si>
  <si>
    <t>CO1.PCCNTR.601505</t>
  </si>
  <si>
    <t>Producción y promoción de contenidos audiovisuales</t>
  </si>
  <si>
    <t>10/16/2018</t>
  </si>
  <si>
    <t>https://community.secop.gov.co/Public/Tendering/OpportunityDetail/Index?noticeUID=CO1.NTC.560865&amp;isFromPublicArea=True&amp;isModal=true&amp;asPopupView=true</t>
  </si>
  <si>
    <t>VALLECAUCANA DE AGUAS S.A. E.S.P</t>
  </si>
  <si>
    <t>CO1.PCCNTR.2160261</t>
  </si>
  <si>
    <t>PRESTACION DE SERVICIOS DE APOYO A LA GESTIÓN COMO TECNOLOGO EN COMUNICACION SOCIAL PARA LA TOMA; DISEÑO; EDICIÓN Y CREACION DE CONTENIDOS AUDIOVISUALES PARA LA EMPRESA VALLECAUCANA DE AGUAS SA ESP</t>
  </si>
  <si>
    <t>03/10/2021</t>
  </si>
  <si>
    <t>Fabian Andres Saavedra Montoya</t>
  </si>
  <si>
    <t>https://community.secop.gov.co/Public/Tendering/OpportunityDetail/Index?noticeUID=CO1.NTC.1683435&amp;isFromPublicArea=True&amp;isModal=true&amp;asPopupView=true</t>
  </si>
  <si>
    <t>Fecha de Firma</t>
  </si>
  <si>
    <t>Rama Judicial  Dirección Ejecutiva de Administración Judicial</t>
  </si>
  <si>
    <t>CO1.PCCNTR.6133304</t>
  </si>
  <si>
    <t>Realizar la preproducción; producción y/o transmisión de contenidos audiovisuales multiplataforma que permita difundir diversos temas que sean considerados de interés de la Rama Judicial.</t>
  </si>
  <si>
    <t>03/22/2024</t>
  </si>
  <si>
    <t>https://community.secop.gov.co/Public/Tendering/OpportunityDetail/Index?noticeUID=CO1.NTC.5881948&amp;isFromPublicArea=True&amp;isModal=true&amp;asPopupView=true</t>
  </si>
  <si>
    <t>CO1.PCCNTR.4684172</t>
  </si>
  <si>
    <t>03/16/2023</t>
  </si>
  <si>
    <t>https://community.secop.gov.co/Public/Tendering/OpportunityDetail/Index?noticeUID=CO1.NTC.4066858&amp;isFromPublicArea=True&amp;isModal=true&amp;asPopupView=true</t>
  </si>
  <si>
    <t>CO1.PCCNTR.3440374</t>
  </si>
  <si>
    <t>https://community.secop.gov.co/Public/Tendering/OpportunityDetail/Index?noticeUID=CO1.NTC.2726902&amp;isFromPublicArea=True&amp;isModal=true&amp;asPopupView=true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</si>
</sst>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E4D4D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/>
    </xf>
    <xf numFmtId="4" fontId="10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164" fontId="8" fillId="0" borderId="0" xfId="1" applyNumberFormat="1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8" fillId="0" borderId="1" xfId="0" applyFont="1" applyBorder="1" applyAlignment="1">
      <alignment horizontal="justify" vertical="center"/>
    </xf>
    <xf numFmtId="3" fontId="10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justify" vertical="center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/>
    </xf>
    <xf numFmtId="0" fontId="0" fillId="4" borderId="13" xfId="0" applyFill="1" applyBorder="1" applyAlignment="1">
      <alignment wrapText="1"/>
    </xf>
    <xf numFmtId="0" fontId="0" fillId="0" borderId="13" xfId="0" applyBorder="1" applyAlignment="1">
      <alignment wrapText="1"/>
    </xf>
    <xf numFmtId="0" fontId="11" fillId="3" borderId="12" xfId="0" applyFont="1" applyFill="1" applyBorder="1" applyAlignment="1">
      <alignment wrapText="1"/>
    </xf>
    <xf numFmtId="0" fontId="11" fillId="3" borderId="13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4" borderId="12" xfId="0" applyFill="1" applyBorder="1" applyAlignment="1">
      <alignment wrapText="1"/>
    </xf>
    <xf numFmtId="164" fontId="0" fillId="4" borderId="13" xfId="1" applyNumberFormat="1" applyFont="1" applyFill="1" applyBorder="1" applyAlignment="1">
      <alignment wrapText="1"/>
    </xf>
    <xf numFmtId="0" fontId="0" fillId="0" borderId="12" xfId="0" applyBorder="1" applyAlignment="1">
      <alignment wrapText="1"/>
    </xf>
    <xf numFmtId="164" fontId="0" fillId="0" borderId="13" xfId="1" applyNumberFormat="1" applyFont="1" applyBorder="1" applyAlignment="1">
      <alignment wrapText="1"/>
    </xf>
    <xf numFmtId="164" fontId="0" fillId="0" borderId="0" xfId="1" applyNumberFormat="1" applyFont="1" applyAlignment="1">
      <alignment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164" fontId="8" fillId="0" borderId="0" xfId="1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left"/>
    </xf>
    <xf numFmtId="0" fontId="0" fillId="0" borderId="1" xfId="0" applyBorder="1"/>
    <xf numFmtId="165" fontId="0" fillId="0" borderId="1" xfId="2" applyNumberFormat="1" applyFont="1" applyBorder="1"/>
    <xf numFmtId="0" fontId="12" fillId="4" borderId="1" xfId="0" applyFont="1" applyFill="1" applyBorder="1" applyAlignment="1">
      <alignment horizontal="left"/>
    </xf>
    <xf numFmtId="0" fontId="12" fillId="4" borderId="1" xfId="0" applyFont="1" applyFill="1" applyBorder="1"/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</cellXfs>
  <cellStyles count="3">
    <cellStyle name="Moneda" xfId="1" builtinId="4"/>
    <cellStyle name="Normal" xfId="0" builtinId="0"/>
    <cellStyle name="Porcentaje" xfId="2" builtinId="5"/>
  </cellStyles>
  <dxfs count="10">
    <dxf>
      <numFmt numFmtId="0" formatCode="General"/>
      <alignment horizontal="general" vertical="bottom" textRotation="0" wrapText="1" indent="0" justifyLastLine="0" shrinkToFit="0" readingOrder="0"/>
    </dxf>
    <dxf>
      <numFmt numFmtId="164" formatCode="_-&quot;$&quot;\ * #,##0_-;\-&quot;$&quot;\ * #,##0_-;_-&quot;$&quot;\ * &quot;-&quot;??_-;_-@_-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'Modalidad Contratacion'!$B$12</c:f>
              <c:strCache>
                <c:ptCount val="1"/>
                <c:pt idx="0">
                  <c:v>Cantidad de Contratos  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'Modalidad Contratacion'!$A$13:$A$18</c:f>
              <c:strCache>
                <c:ptCount val="6"/>
                <c:pt idx="0">
                  <c:v>Concurso de méritos abierto</c:v>
                </c:pt>
                <c:pt idx="1">
                  <c:v>Contratación directa</c:v>
                </c:pt>
                <c:pt idx="2">
                  <c:v>Contratación Directa (con ofertas)</c:v>
                </c:pt>
                <c:pt idx="3">
                  <c:v>Contratación régimen especial</c:v>
                </c:pt>
                <c:pt idx="4">
                  <c:v>Contratación régimen especial (con ofertas)</c:v>
                </c:pt>
                <c:pt idx="5">
                  <c:v>Mínima cuantía</c:v>
                </c:pt>
              </c:strCache>
            </c:strRef>
          </c:cat>
          <c:val>
            <c:numRef>
              <c:f>'Modalidad Contratacion'!$B$13:$B$18</c:f>
              <c:numCache>
                <c:formatCode>General</c:formatCode>
                <c:ptCount val="6"/>
                <c:pt idx="0">
                  <c:v>1</c:v>
                </c:pt>
                <c:pt idx="1">
                  <c:v>12</c:v>
                </c:pt>
                <c:pt idx="2">
                  <c:v>7</c:v>
                </c:pt>
                <c:pt idx="3">
                  <c:v>33</c:v>
                </c:pt>
                <c:pt idx="4">
                  <c:v>2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F9-4EE1-9AE3-4FA4CD37FB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1916687"/>
        <c:axId val="1371915247"/>
      </c:barChart>
      <c:lineChart>
        <c:grouping val="standard"/>
        <c:varyColors val="0"/>
        <c:ser>
          <c:idx val="1"/>
          <c:order val="1"/>
          <c:tx>
            <c:strRef>
              <c:f>'Modalidad Contratacion'!$C$12</c:f>
              <c:strCache>
                <c:ptCount val="1"/>
                <c:pt idx="0">
                  <c:v>% participación 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'Modalidad Contratacion'!$A$13:$A$18</c:f>
              <c:strCache>
                <c:ptCount val="6"/>
                <c:pt idx="0">
                  <c:v>Concurso de méritos abierto</c:v>
                </c:pt>
                <c:pt idx="1">
                  <c:v>Contratación directa</c:v>
                </c:pt>
                <c:pt idx="2">
                  <c:v>Contratación Directa (con ofertas)</c:v>
                </c:pt>
                <c:pt idx="3">
                  <c:v>Contratación régimen especial</c:v>
                </c:pt>
                <c:pt idx="4">
                  <c:v>Contratación régimen especial (con ofertas)</c:v>
                </c:pt>
                <c:pt idx="5">
                  <c:v>Mínima cuantía</c:v>
                </c:pt>
              </c:strCache>
            </c:strRef>
          </c:cat>
          <c:val>
            <c:numRef>
              <c:f>'Modalidad Contratacion'!$C$13:$C$18</c:f>
              <c:numCache>
                <c:formatCode>0.0%</c:formatCode>
                <c:ptCount val="6"/>
                <c:pt idx="0">
                  <c:v>1.5151515151515152E-2</c:v>
                </c:pt>
                <c:pt idx="1">
                  <c:v>0.18181818181818182</c:v>
                </c:pt>
                <c:pt idx="2">
                  <c:v>0.10606060606060606</c:v>
                </c:pt>
                <c:pt idx="3">
                  <c:v>0.5</c:v>
                </c:pt>
                <c:pt idx="4">
                  <c:v>3.0303030303030304E-2</c:v>
                </c:pt>
                <c:pt idx="5">
                  <c:v>0.16666666666666666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F9-4EE1-9AE3-4FA4CD37FB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918127"/>
        <c:axId val="1371920527"/>
      </c:lineChart>
      <c:catAx>
        <c:axId val="1371916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71915247"/>
        <c:crosses val="autoZero"/>
        <c:auto val="1"/>
        <c:lblAlgn val="ctr"/>
        <c:lblOffset val="100"/>
        <c:noMultiLvlLbl val="0"/>
      </c:catAx>
      <c:valAx>
        <c:axId val="137191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71916687"/>
        <c:crosses val="autoZero"/>
        <c:crossBetween val="between"/>
      </c:valAx>
      <c:valAx>
        <c:axId val="1371920527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71918127"/>
        <c:crosses val="max"/>
        <c:crossBetween val="between"/>
      </c:valAx>
      <c:catAx>
        <c:axId val="137191812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3719205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257177</xdr:colOff>
      <xdr:row>0</xdr:row>
      <xdr:rowOff>0</xdr:rowOff>
    </xdr:from>
    <xdr:to>
      <xdr:col>1</xdr:col>
      <xdr:colOff>1508125</xdr:colOff>
      <xdr:row>2</xdr:row>
      <xdr:rowOff>184682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01315F8-4622-4DCB-B35A-D494808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7" y="188516"/>
          <a:ext cx="1667667" cy="5617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25856</xdr:colOff>
      <xdr:row>0</xdr:row>
      <xdr:rowOff>40821</xdr:rowOff>
    </xdr:from>
    <xdr:to>
      <xdr:col>1</xdr:col>
      <xdr:colOff>1276804</xdr:colOff>
      <xdr:row>3</xdr:row>
      <xdr:rowOff>75824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673EE3-73F9-46A7-A4A2-83E5A4846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6" y="40821"/>
          <a:ext cx="1672769" cy="5656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4</xdr:row>
      <xdr:rowOff>119062</xdr:rowOff>
    </xdr:from>
    <xdr:to>
      <xdr:col>9</xdr:col>
      <xdr:colOff>495300</xdr:colOff>
      <xdr:row>17</xdr:row>
      <xdr:rowOff>119062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1CAA4E3-D12C-2BD6-CF57-80D522772B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Libro1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han Sebastian Cuevas Rodriguez" refreshedDate="45874.714826736112" createdVersion="8" refreshedVersion="8" minRefreshableVersion="3" recordCount="66" xr:uid="{1D8E0A0C-7691-4533-97AB-FB31D9D25023}">
  <cacheSource type="worksheet">
    <worksheetSource name="SECOP_II___Contratos_Electr_nicos_20250805__1" r:id="rId2"/>
  </cacheSource>
  <cacheFields count="8">
    <cacheField name="Nombre Entidad" numFmtId="0">
      <sharedItems/>
    </cacheField>
    <cacheField name="ID Contrato" numFmtId="0">
      <sharedItems/>
    </cacheField>
    <cacheField name="Descripcion del Proceso" numFmtId="0">
      <sharedItems longText="1"/>
    </cacheField>
    <cacheField name="Fecha de firma" numFmtId="0">
      <sharedItems/>
    </cacheField>
    <cacheField name="Modalidad de Contratacion" numFmtId="0">
      <sharedItems count="6">
        <s v="Contratación directa"/>
        <s v="Contratación régimen especial"/>
        <s v="Contratación Directa (con ofertas)"/>
        <s v="Concurso de méritos abierto"/>
        <s v="Contratación régimen especial (con ofertas)"/>
        <s v="Mínima cuantía"/>
      </sharedItems>
    </cacheField>
    <cacheField name="Proveedor Adjudicado" numFmtId="0">
      <sharedItems/>
    </cacheField>
    <cacheField name="Valor del Contrato" numFmtId="164">
      <sharedItems containsSemiMixedTypes="0" containsString="0" containsNumber="1" containsInteger="1" minValue="11000000" maxValue="1000000000"/>
    </cacheField>
    <cacheField name="URLProces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s v="SANTIAGO DE CALI  DISTRITO ESPECIAL - SECRETARIA DE CULTURA"/>
    <s v="CO1.PCCNTR.8030454"/>
    <s v="Aunar esfuerzos tecnicos; humanos; administrativos y financieros para Fomentar la producción audiovisual y producción musical del Distrito de Santiago de Cali; a través de procesos de formación; apoyo a la producción y circulación de contenidos audiovisuales y/o cinematográfico de conformidad con el"/>
    <s v="07/01/2025"/>
    <x v="0"/>
    <s v="UNIDAD ADMINISTRATIVA ESPECIAL ESTUDIO DE GRABACION TAKESHIMA"/>
    <n v="1000000000"/>
    <s v="https://community.secop.gov.co/Public/Tendering/OpportunityDetail/Index?noticeUID=CO1.NTC.8353477&amp;isFromPublicArea=True&amp;isModal=true&amp;asPopupView=true"/>
  </r>
  <r>
    <s v="CANAL CAPITAL"/>
    <s v="CO1.PCCNTR.4156765"/>
    <s v="Suministrar a título de compraventa los equipos y el software necesarios_x000a_para la actualización y renovación del master de emisión de Canal Capital; de conformidad con las_x000a_especificaciones técnicas requeridas por la entidad para la emisión de sus contenidos audiovisuales;_x000a_incluyendo los proyectos de"/>
    <s v=""/>
    <x v="1"/>
    <s v="NYL ELECTRONICA"/>
    <n v="999894723"/>
    <s v="https://community.secop.gov.co/Public/Tendering/OpportunityDetail/Index?noticeUID=CO1.NTC.3443992&amp;isFromPublicArea=True&amp;isModal=true&amp;asPopupView=true"/>
  </r>
  <r>
    <s v="SANTIAGO DE CALI  DISTRITO ESPECIAL - SECRETARIA DE CULTURA"/>
    <s v="CO1.PCCNTR.3761116"/>
    <s v="Aunar esfuerzos técnicos; humanos; administrativos y financieros para Fomentar la producción audiovisual del Distrito de Santiago de Cali a través de procesos de formación; apoyo y transmisión de contenidos audiovisuales y/o cinematográfico de conformidad al proyecto de inversión denominado: APOYO A"/>
    <s v="06/24/2022"/>
    <x v="0"/>
    <s v="UNIDAD ADMINISTRATIVA ESPECIAL ESTUDIO DE GRABACION TAKESHIMA"/>
    <n v="803067070"/>
    <s v="https://community.secop.gov.co/Public/Tendering/OpportunityDetail/Index?noticeUID=CO1.NTC.2993157&amp;isFromPublicArea=True&amp;isModal=true&amp;asPopupView=true"/>
  </r>
  <r>
    <s v="TELEVISION REGIONAL DEL ORIENTE LIMITADA. CANAL TRO"/>
    <s v="CO1.PCCNTR.7885108"/>
    <s v="AUNAR ESFUERZOS PARA FORTALECER LA PRODUCCIÓN DE CONTENIDOS AUDIOVISUALES A TRAVÉS DEL DESARROLLO DE COMPETENCIAS DEL TALENTO HUMANO CON ACTIVIDADES ACADÉMICAS; DE DIVULGACIÓN; COMUNICACIÓN Y EXHIBICIÓN; EN EL MARCO DE LA DECIMOSEXTA EDICIÓN DEL BOGOTÁ AUDIOVISUAL MARKET- BAM."/>
    <s v="05/16/2025"/>
    <x v="1"/>
    <s v="Proimágenes Colombia"/>
    <n v="790000000"/>
    <s v="https://community.secop.gov.co/Public/Tendering/OpportunityDetail/Index?noticeUID=CO1.NTC.8148561&amp;isFromPublicArea=True&amp;isModal=true&amp;asPopupView=true"/>
  </r>
  <r>
    <s v="TELEVISION REGIONAL DEL ORIENTE LIMITADA. CANAL TRO"/>
    <s v="CO1.PCCNTR.7884669"/>
    <s v="AUNAR ESFUERZOS PARA FORTALECER LA PROGRAMACIÓN Y PRODUCCIÓN DE CONTENIDOS AUDIOVISUALES Y MULTIPLATAFORMA DE LA TELEVISIÓN PÚBLICA REGIONAL MEDIANTE LA PRODUCCIÓN Y DIFUSIÓN DE CONTENIDOS TRANSMEDIA QUE IMPULSEN A LAS VÍCTIMAS DE VIOLENCIA SEXUAL Y DE GÉNERO A DENUNCIAR; DE ACCESO A SUS DERECHOS Y"/>
    <s v="05/16/2025"/>
    <x v="1"/>
    <s v="PAL MONTE SAS"/>
    <n v="725000000"/>
    <s v="https://community.secop.gov.co/Public/Tendering/OpportunityDetail/Index?noticeUID=CO1.NTC.8148222&amp;isFromPublicArea=True&amp;isModal=true&amp;asPopupView=true"/>
  </r>
  <r>
    <s v="DEPARTAMENTO ADMINISTRATIVO DE LA PRESIDENCIA DE LA REPÚBLICA"/>
    <s v="CO1.PCCNTR.8142229"/>
    <s v="Prestar los servicios de producción y transmisión de contenidos audiovisuales orientados al fortalecimiento de espacios participativos de construcción de programas y estrategias para la defensa y garantía de los derechos de los sujetos de especial protección constitucional en marco de las misiones a"/>
    <s v="08/01/2025"/>
    <x v="2"/>
    <s v="RADIO TELEVISION NACIONAL DE COLOMBIA."/>
    <n v="699999072"/>
    <s v="https://community.secop.gov.co/Public/Tendering/OpportunityDetail/Index?noticeUID=CO1.NTC.8522932&amp;isFromPublicArea=True&amp;isModal=true&amp;asPopupView=true"/>
  </r>
  <r>
    <s v="COMISIÓN DE REGULACIÓN DE COMUNICACIONES"/>
    <s v="CO1.PCCNTR.1760289"/>
    <s v="Desarrollar un estudio en el cual se analicen las condiciones y características de la industria de contenidos audiovisuales en Colombia; su producción; agregación y difusión en televisión abierta; cerrada y en plataformas SVOD; con énfasis en la producción de contenidos. Adicionalmente; a partir de"/>
    <s v="08/20/2020"/>
    <x v="3"/>
    <s v="UT ECONOMETRIA - BLUENOTE"/>
    <n v="679541864"/>
    <s v="https://community.secop.gov.co/Public/Tendering/OpportunityDetail/Index?noticeUID=CO1.NTC.1305773&amp;isFromPublicArea=True&amp;isModal=true&amp;asPopupView=true"/>
  </r>
  <r>
    <s v="FONDO UNICO DE TECNOLOGÍAS DE LA INFORMACIÓN Y LAS COMUNICACIONES"/>
    <s v="CO1.PCCNTR.329453"/>
    <s v="Aunar esfuerzos técnicos; humanos; administrativos y financieros para ejecutar actividades de apoyo al desarrollo de contenidos audiovisuales de carácter cultural vinculados a la industria de las tecnologías de la información y las comunicaciones en Colombia; mediante el fomento para desarrollo de s"/>
    <s v="01/29/2018"/>
    <x v="1"/>
    <s v="Proimágenes Colombia"/>
    <n v="600000000"/>
    <s v="https://community.secop.gov.co/Public/Tendering/OpportunityDetail/Index?noticeUID=CO1.NTC.333376&amp;isFromPublicArea=True&amp;isModal=true&amp;asPopupView=true"/>
  </r>
  <r>
    <s v="JEP"/>
    <s v="CO1.PCCNTR.6810062"/>
    <s v="RTVC S.A.S SE OBLIGA A PRESTAR SERVICIOS DE PREPRODUCCIÓN; PRODUCCIÓN; POSTPRODUCCIÓN; EMISIÓN; DIVULGACIÓN Y PROMOCIÓN EN SUS PLATAFORMAS DE LOS CONTENIDOS AUDIOVISUALES ACORDADOS CON LA JEP."/>
    <s v="10/08/2024"/>
    <x v="1"/>
    <s v="RADIO TELEVISION NACIONAL DE COLOMBIA."/>
    <n v="487374077"/>
    <s v="https://community.secop.gov.co/Public/Tendering/OpportunityDetail/Index?noticeUID=CO1.NTC.6771381&amp;isFromPublicArea=True&amp;isModal=true&amp;asPopupView=true"/>
  </r>
  <r>
    <s v="INSTITUTO DEPARTAMENTAL DE DEPORTES DE ANTIOQUIA"/>
    <s v="CO1.PCCNTR.7814218"/>
    <s v="Contrato interadministrativo de mandato; sin representación; para el desarrollo; ejecución y difusión del plan de medios y las estrategias comunicacionales de Indeportes Antioquia; incluyendo la realización; producción; postproducción y emisión de contenidos audiovisuales para el fortalecimiento ins"/>
    <s v="04/25/2025"/>
    <x v="0"/>
    <s v="SOCIEDAD TELEVISION DE ANTIOQUIA LTDA"/>
    <n v="428268255"/>
    <s v="https://community.secop.gov.co/Public/Tendering/OpportunityDetail/Index?noticeUID=CO1.NTC.8041863&amp;isFromPublicArea=True&amp;isModal=true&amp;asPopupView=true"/>
  </r>
  <r>
    <s v="FONDO UNICO DE TECNOLOGÍAS DE LA INFORMACIÓN Y LAS COMUNICACIONES"/>
    <s v="CO1.PCCNTR.5582736"/>
    <s v="Prestar los servicios de producción de contenidos audiovisuales; difusión; organización y desarrollo de la feria virtual Prueba tu talento."/>
    <s v="11/23/2023"/>
    <x v="0"/>
    <s v="CANAL REGIONAL DE TELEVISION S.A.S"/>
    <n v="342123615"/>
    <s v="https://community.secop.gov.co/Public/Tendering/OpportunityDetail/Index?noticeUID=CO1.NTC.5220995&amp;isFromPublicArea=True&amp;isModal=true&amp;asPopupView=true"/>
  </r>
  <r>
    <s v="SANTIAGO DE CALI  DISTRITO ESPECIAL - SECRETARIA DE CULTURA"/>
    <s v="CO1.PCCNTR.6141984"/>
    <s v="Aunar esfuerzos técnicos; humanos; administrativos y financieros para Fomentar la producción audiovisual del Distrito de Santiago de Cali a través de procesos de formación; apoyo y transmisión de contenidos audiovisuales y/o cinematográfico de conformidad al proyecto de inversión denominado: APOYO A"/>
    <s v="03/23/2024"/>
    <x v="0"/>
    <s v="UNIDAD ADMINISTRATIVA ESPECIAL ESTUDIO DE GRABACION TAKESHIMA"/>
    <n v="300000000"/>
    <s v="https://community.secop.gov.co/Public/Tendering/OpportunityDetail/Index?noticeUID=CO1.NTC.5891549&amp;isFromPublicArea=True&amp;isModal=true&amp;asPopupView=true"/>
  </r>
  <r>
    <s v="SANTIAGO DE CALI  DISTRITO ESPECIAL - SECRETARIA DE CULTURA"/>
    <s v="CO1.PCCNTR.7529048"/>
    <s v="Aunar esfuerzos tecnicos; humanos; administrativos y financieros para_x000a_Fomentar la producción audiovisual y producción musical del Distrito_x000a_de Santiago de Cali; a través de procesos de formación; apoyo a la_x000a_producción y circulación de contenidos audiovisuales y/o_x000a_cinematográfico de conformidad con el"/>
    <s v="02/19/2025"/>
    <x v="0"/>
    <s v="UNIDAD ADMINISTRATIVA ESPECIAL ESTUDIO DE GRABACION TAKESHIMA"/>
    <n v="300000000"/>
    <s v="https://community.secop.gov.co/Public/Tendering/OpportunityDetail/Index?noticeUID=CO1.NTC.7677690&amp;isFromPublicArea=True&amp;isModal=true&amp;asPopupView=true"/>
  </r>
  <r>
    <s v="SENA DIRECCION GENERAL"/>
    <s v="CO1.PCCNTR.3508271"/>
    <s v="Aunar esfuerzos técnicos;_x000a_didácticos e innovadores; que permitan desarrollar y ejecutar acciones conjuntas para_x000a_el fortalecimiento del diseño curricular de la formación en contenidos audiovisuales; así_x000a_como la apreciación; análisis y crítica cinematográfica por medio de mentorías_x000a_presenciales con ex"/>
    <s v="01/28/2022"/>
    <x v="1"/>
    <s v="Academia Colombiana de las Artes y las Ciencias Cinematográficas ACACC"/>
    <n v="290000000"/>
    <s v="https://community.secop.gov.co/Public/Tendering/OpportunityDetail/Index?noticeUID=CO1.NTC.2780314&amp;isFromPublicArea=True&amp;isModal=true&amp;asPopupView=true"/>
  </r>
  <r>
    <s v="Ministerio de las Culturas, las Artes y los Saberes"/>
    <s v="CO1.PCCNTR.3463149"/>
    <s v="AUNAR RECURSOS ADMINISTRATIVOS; TÉCNICOS Y FINANCIEROS; PARA LLEVAR A CABO EL PROYECTO CAPACITACIÓN EN PRODUCCIÓN DE CONTENIDOS AUDIOVISUALES; REALIZADOS DESDE DISPOSITIVOS MÓVILES DIRIGIDO A GESTORES CULTURALES"/>
    <s v="01/27/2022"/>
    <x v="1"/>
    <s v="fundación femcre crecer"/>
    <n v="275000000"/>
    <s v="https://community.secop.gov.co/Public/Tendering/OpportunityDetail/Index?noticeUID=CO1.NTC.2744468&amp;isFromPublicArea=True&amp;isModal=true&amp;asPopupView=true"/>
  </r>
  <r>
    <s v="INSTITUTO DISTRITAL DE TURISMO"/>
    <s v="CO1.PCCNTR.2544887"/>
    <s v="Aunar esfuerzos técnicos administrativos y financieros con el Instituto Distrital de las Artes-IDARTES; para la producción de contenidos audiovisuales alusivos a la Ruta leyenda EL DORADO para ser proyectados en los escenarios culturales de las Entidades en favor de la promoción del Turismo de Bogot"/>
    <s v="05/27/2021"/>
    <x v="0"/>
    <s v="IDARTES"/>
    <n v="258308000"/>
    <s v="https://community.secop.gov.co/Public/Tendering/OpportunityDetail/Index?noticeUID=CO1.NTC.2000000&amp;isFromPublicArea=True&amp;isModal=true&amp;asPopupView=true"/>
  </r>
  <r>
    <s v="CANAL CAPITAL"/>
    <s v="CO1.PCCNTR.4222302"/>
    <s v="PE-102 Prestar servicios de preproducción; producción y postproducción de los_x000a_contenidos audiovisuales Masterclass y Escuela de Cultura Ciudadana o como lleguen a_x000a_denominarse; en el marco del Contrato Interadministrativo No 572 de 2022 (numeración interna_x000a_009-2022) suscrito con SECRETARIA DE CULTURA"/>
    <s v=""/>
    <x v="1"/>
    <s v="NEGRITA FILMS SAS"/>
    <n v="147560000"/>
    <s v="https://community.secop.gov.co/Public/Tendering/OpportunityDetail/Index?noticeUID=CO1.NTC.3530400&amp;isFromPublicArea=True&amp;isModal=true&amp;asPopupView=true"/>
  </r>
  <r>
    <s v="CANAL CAPITAL"/>
    <s v="CO1.PCCNTR.4226801"/>
    <s v="PE-102 Prestar servicios de preproducción; producción y postproducción de los_x000a_contenidos audiovisuales Masterclass y Escuela de Cultura Ciudadana o como lleguen a denominarse; en el marco del Contrato Interadministrativo No 572 de 2022 (numeración interna 009-2022) suscrito con SECRETARIA DE CULTURA"/>
    <s v="11/17/2022"/>
    <x v="1"/>
    <s v="NEGRITA FILMS SAS"/>
    <n v="147560000"/>
    <s v="https://community.secop.gov.co/Public/Tendering/OpportunityDetail/Index?noticeUID=CO1.NTC.3537701&amp;isFromPublicArea=True&amp;isModal=true&amp;asPopupView=true"/>
  </r>
  <r>
    <s v="SENA DIRECCION GENERAL"/>
    <s v="CO1.PCCNTR.2926439"/>
    <s v="Aunar esfuerzos técnicos; didácticos e innovadores; que permitan desarrollar y ejecutar acciones conjuntas para el fortalecimiento de la Formación en contenidos audiovisuales y la transferencia de conocimiento por medio de mentorías internacionales dirigidas a aprendices; a partir de la incorporació"/>
    <s v="10/12/2021"/>
    <x v="1"/>
    <s v="Federación Iberoamericana de Academias de Artes y Ciencias Cinematográficas"/>
    <n v="135000000"/>
    <s v="https://community.secop.gov.co/Public/Tendering/OpportunityDetail/Index?noticeUID=CO1.NTC.2307850&amp;isFromPublicArea=True&amp;isModal=true&amp;asPopupView=true"/>
  </r>
  <r>
    <s v="MUNICIPIO DE SAN JOSE DE CUCUTA"/>
    <s v="CO1.PCCNTR.5376228"/>
    <s v="2023T-77 PRESTAR LOS SERVICIOS DE DIVULGACIÓN EN CONTENIDOS AUDIOVISUALES EN EVENTOS DE PROMOCIÓN PARA EL FORTALECIMIENTO DE LA MARCA CIUDAD DE LA ALCALDÍA DE SAN JOSÉ DE CÚCUTA"/>
    <s v="09/13/2023"/>
    <x v="2"/>
    <s v="RCN Radio S.A.S"/>
    <n v="106000000"/>
    <s v="https://community.secop.gov.co/Public/Tendering/OpportunityDetail/Index?noticeUID=CO1.NTC.4950667&amp;isFromPublicArea=True&amp;isModal=true&amp;asPopupView=true"/>
  </r>
  <r>
    <s v="Patrimonio Autónomo-Fondo De Seguridad Vial"/>
    <s v="CO1.PCCNTR.6148165"/>
    <s v="Brindar apoyo en la propuesta; elaboración; desarrollo y producción de contenidos audiovisuales con el fin de comunicar en los canales internos y externos de la ANSV los planes; programas; proyectos y acciones realizadas por la entidad encaminadas a fortalecer la seguridad vial en el país."/>
    <s v="04/08/2024"/>
    <x v="1"/>
    <s v="Juan David Jaramillo Zapata"/>
    <n v="102559656"/>
    <s v="https://community.secop.gov.co/Public/Tendering/OpportunityDetail/Index?noticeUID=CO1.NTC.5898391&amp;isFromPublicArea=True&amp;isModal=true&amp;asPopupView=true"/>
  </r>
  <r>
    <s v="TELEVISION REGIONAL DEL ORIENTE LIMITADA. CANAL TRO"/>
    <s v="CO1.PCCNTR.6984736"/>
    <s v="PRESTACION DE SERVICIOS DE PRODUCCIÓN Y DIFUSIÓN DE CONTENIDOS AUDIOVISUALES Y PROMOCIONALES; INCLUYENDO COMERCIALES; CAMPAÑAS Y LA EMISIÓN DE PAUTA EN MEDIOS RADIALES Y DIGITALES; ASÍ COMO EL SUMINISTRO DE UNA LOCACIÓN FORMATO CINE CONFORME A LOS TÉRMINOS Y ESTANDARES DE CALIDAD ESTABLECIDOS EN EL"/>
    <s v="11/01/2024"/>
    <x v="1"/>
    <s v="DARK ENERGY S.A.S."/>
    <n v="90900000"/>
    <s v="https://community.secop.gov.co/Public/Tendering/OpportunityDetail/Index?noticeUID=CO1.NTC.6992179&amp;isFromPublicArea=True&amp;isModal=true&amp;asPopupView=true"/>
  </r>
  <r>
    <s v="SENA DIRECCION GENERAL"/>
    <s v="CO1.PCCNTR.1439629"/>
    <s v="Prestar los servicios culturales y artísticos para fortalecer las competencias de los aprendices e instructores que pertenezcan a los programas del SENA  asociados a la formación en contenidos audiovisuales y culturales; mediante la participación en la versión No. 60 del FESTIVAL INTERNACIONAL DE CI"/>
    <s v="03/10/2020"/>
    <x v="2"/>
    <s v="Corporacion Festival Internacional de Cine de Cartagena de Indias-FICCI"/>
    <n v="85000000"/>
    <s v="https://community.secop.gov.co/Public/Tendering/OpportunityDetail/Index?noticeUID=CO1.NTC.1155900&amp;isFromPublicArea=True&amp;isModal=true&amp;asPopupView=true"/>
  </r>
  <r>
    <s v="INSTITUTO DE CULTURA Y PATRIMONIO  DE ANTIOQUIA"/>
    <s v="CO1.PCCNTR.7023755"/>
    <s v="Realizar el curso de producción de campo y gerencia de locaciones y el taller de herramientas conceptuales y narrativas para contenidos audiovisuales; como estrategia para impulsar procesos formativos en audiovisual y cinematografía en Antioquia"/>
    <s v=""/>
    <x v="0"/>
    <s v="POLITECNICO COLOMBIANO JAIME ISAZA CADAVID"/>
    <n v="80000000"/>
    <s v="https://community.secop.gov.co/Public/Tendering/OpportunityDetail/Index?noticeUID=CO1.NTC.7047125&amp;isFromPublicArea=True&amp;isModal=true&amp;asPopupView=true"/>
  </r>
  <r>
    <s v="JEP"/>
    <s v="CO1.PCCNTR.5682678"/>
    <s v="Adquisición; instalación y configuración de un sistema de monitores para video wall 3x3; para la proyección y visualización de contenidos audiovisuales en el auditorio de la jurisdicción especial para la paz"/>
    <s v="12/26/2023"/>
    <x v="4"/>
    <s v="M@ICROTEL SAS"/>
    <n v="64039414"/>
    <s v="https://community.secop.gov.co/Public/Tendering/OpportunityDetail/Index?noticeUID=CO1.NTC.5249106&amp;isFromPublicArea=True&amp;isModal=true&amp;asPopupView=true"/>
  </r>
  <r>
    <s v="CGA"/>
    <s v="CO1.PCCNTR.7909154"/>
    <s v="ADMINISTRACIÓN DELEGADA DE RECURSOS PARA LA PLANIFICACIÓN; EJECUCIÓN Y DIFUSIÓN DE PLANES DE MEDIOS; ASÍ COMO LA PRODUCCIÓN Y REALIZACIÓN DE CONTENIDOS AUDIOVISUALES; Y EL MANEJO DE ESTRATEGIAS PUBLICITARIAS EN MEDIOS MASIVOS Y ALTERNATIVOS; ENMARCADO EN EL PLAN DE MEDIOS DE LA CONTRALORÍA GENERAL D"/>
    <s v="05/26/2025"/>
    <x v="0"/>
    <s v="SOCIEDAD TELEVISION DE ANTIOQUIA LTDA"/>
    <n v="60000000"/>
    <s v="https://community.secop.gov.co/Public/Tendering/OpportunityDetail/Index?noticeUID=CO1.NTC.8185123&amp;isFromPublicArea=True&amp;isModal=true&amp;asPopupView=true"/>
  </r>
  <r>
    <s v="INSTITUTO DISTRITAL DE TURISMO"/>
    <s v="CO1.PCCNTR.1862121"/>
    <s v="Contratar servicios para generar contenidos audiovisuales que contemplen ajustes de accesibilidad en los diferentes canales de comunicación del Instituto Distrital de Turismo para que la comunidad sorda comprenda y apropie la información de los servicios y productos que se brindan desde esta entidad"/>
    <s v="09/24/2020"/>
    <x v="0"/>
    <s v="INSTITUTO NACIONAL PARA SORDOS"/>
    <n v="49080371"/>
    <s v="https://community.secop.gov.co/Public/Tendering/OpportunityDetail/Index?noticeUID=CO1.NTC.1464010&amp;isFromPublicArea=True&amp;isModal=true&amp;asPopupView=true"/>
  </r>
  <r>
    <s v="Patrimonio Autónomo-Fondo De Seguridad Vial"/>
    <s v="CO1.PCCNTR.4741327"/>
    <s v="APOYAR EL CUBRIMIENTO DE LOS DIFERENTES EVENTOS Y ACCIONES IMPLEMENTADAS POR LA AGENCIA NACIONAL DE SEGURIDAD VIAL; ASÍ COMO LA GENERACIÓN DE_x000a_CONTENIDOS AUDIOVISUALES CON MIRAS A LA PROMOCIÓN Y DIFUSIÓN PROGRAMAS; PLANES; PROYECTOS Y DE BUENAS PRÁCTICAS EN MATERIA DE SEGURIDAD VIAL EN_x000a_TODO EL PAÍS."/>
    <s v="03/13/2023"/>
    <x v="1"/>
    <s v="jennifer andrea ortiz poveda"/>
    <n v="48840000"/>
    <s v="https://community.secop.gov.co/Public/Tendering/OpportunityDetail/Index?noticeUID=CO1.NTC.4136048&amp;isFromPublicArea=True&amp;isModal=true&amp;asPopupView=true"/>
  </r>
  <r>
    <s v="CORPORACIÓN UNIFICADA NACIONAL DE EDUCACIÓN SUPERIOR-CUN"/>
    <s v="CO1.PCCNTR.4255729"/>
    <s v="Producción de diez (10) contenidos audiovisuales para los prototipos creados Preproducción y postproducción de material audiovisual (videos) para viralizar en redes sociales; mostrando los proyectos de los estudiantes"/>
    <s v="11/30/2022"/>
    <x v="1"/>
    <s v="UNION TEMPORAL MAKERSI"/>
    <n v="47503800"/>
    <s v="https://community.secop.gov.co/Public/Tendering/OpportunityDetail/Index?noticeUID=CO1.NTC.3572372&amp;isFromPublicArea=True&amp;isModal=true&amp;asPopupView=true"/>
  </r>
  <r>
    <s v="CORPORACIÓN UNIFICADA NACIONAL DE EDUCACIÓN SUPERIOR-CUN"/>
    <s v="CO1.PCCNTR.5424207"/>
    <s v="El presente ACUERDO tiene como objetivo la producción de contenidos audiovisuales y campañas de divulgación."/>
    <s v="09/29/2023"/>
    <x v="1"/>
    <s v="CORPORACIÓN INNPRENDE"/>
    <n v="43740400"/>
    <s v="https://community.secop.gov.co/Public/Tendering/OpportunityDetail/Index?noticeUID=CO1.NTC.5012333&amp;isFromPublicArea=True&amp;isModal=true&amp;asPopupView=true"/>
  </r>
  <r>
    <s v="CORPORACIÓN UNIFICADA NACIONAL DE EDUCACIÓN SUPERIOR-CUN"/>
    <s v="CO1.PCCNTR.5424432"/>
    <s v="Este acuerdo abarca una variedad de servicios en producción de contenidos _x000a_digitales; dos servicios de producción de contenidos audiovisuales y diez campañas de difusión digital. También incluye dos campañas de marketing en medios locales y nacionales"/>
    <s v="09/30/2023"/>
    <x v="1"/>
    <s v="CORPORACIÓN INNPRENDE"/>
    <n v="41040102"/>
    <s v="https://community.secop.gov.co/Public/Tendering/OpportunityDetail/Index?noticeUID=CO1.NTC.5012975&amp;isFromPublicArea=True&amp;isModal=true&amp;asPopupView=true"/>
  </r>
  <r>
    <s v="ASOCIACIÓN CANAL LOCAL DE TELEVISIÓN DE MEDELLIN - TELEMEDELLIN"/>
    <s v="CO1.PCCNTR.610772"/>
    <s v="Producción y divulgación de contenidos audiovisuales; radiales; digitales y desarrollo de semilleros de comunicación comunitaria; en la Comuna 3  Manrique."/>
    <s v="11/20/2018"/>
    <x v="1"/>
    <s v="Fundación Sumapaz"/>
    <n v="39654200"/>
    <s v="https://community.secop.gov.co/Public/Tendering/OpportunityDetail/Index?noticeUID=CO1.NTC.568262&amp;isFromPublicArea=True&amp;isModal=true&amp;asPopupView=true"/>
  </r>
  <r>
    <s v="SENA REGIONAL CUNDINAMARCA Grupo Administrativo CDAE"/>
    <s v="CO1.PCCNTR.2087952"/>
    <s v="Compra de equipos de registro de sonido para podcasting y voice-over para la producción y difusión de contenidos audiovisuales en el marco de la estrategia cine al SENA desde las regiones en el Centro de Desarrollo Agroindustrial y Empresarial; Villeta; Cundinamarca."/>
    <s v="12/30/2020"/>
    <x v="5"/>
    <s v="SECURITY VIDEO EQUIPMENT S.A.S."/>
    <n v="39599989"/>
    <s v="https://community.secop.gov.co/Public/Tendering/OpportunityDetail/Index?noticeUID=CO1.NTC.1617508&amp;isFromPublicArea=True&amp;isModal=true&amp;asPopupView=true"/>
  </r>
  <r>
    <s v="ALCADIA MUNICIPAL DE COPACABANA"/>
    <s v="CO1.PCCNTR.6821311"/>
    <s v="SUMINISTRO DE EQUIPOS TECNOLÓGICOS PARA SUPLIR LA PRODUCCIÓN DE CONTENIDOS AUDIOVISUALES DE ALTA CALIDAD EN LOS PROCESOS DE COMUNICACIONES INTERNOS Y EXTERNOS PARA LA ELABORACION DE CONTENIDOS DE COMUNICACIONO PUBLICA DE LA ADMINISTRACION MUNICIPAL DE COPACABANA"/>
    <s v="09/26/2024"/>
    <x v="5"/>
    <s v="ISYSTEMS S.A.S."/>
    <n v="36322504"/>
    <s v="https://community.secop.gov.co/Public/Tendering/OpportunityDetail/Index?noticeUID=CO1.NTC.6695430&amp;isFromPublicArea=True&amp;isModal=true&amp;asPopupView=true"/>
  </r>
  <r>
    <s v="SENA REGIONAL SANTANDER Grupo de Apoyo Administrativo Mixto"/>
    <s v="CO1.PCCNTR.3991858"/>
    <s v="Contratar la compra de equipos para el proyecto SGPS 10079 Escritura Audiovisual en el Área Metropolitana de Bucaramanga; estado del arte mediante metodología investigación-creación desarrollando contenidos audiovisuales y textuales"/>
    <s v="09/05/2022"/>
    <x v="5"/>
    <s v="Comred SAS"/>
    <n v="35555000"/>
    <s v="https://community.secop.gov.co/Public/Tendering/OpportunityDetail/Index?noticeUID=CO1.NTC.3188329&amp;isFromPublicArea=True&amp;isModal=true&amp;asPopupView=true"/>
  </r>
  <r>
    <s v="Patrimonio Autónomo-Fondo De Seguridad Vial"/>
    <s v="CO1.PCCNTR.5410919"/>
    <s v="BRINDAR APOYO EN LA PROPUESTA; ELABORACIÓN; DESARROLLO Y PRODUCCIÓN DE CONTENIDOS AUDIOVISUALES CON EL FIN DE COMUNICAR EN LOS CANALES INTERNOS Y EXTERNOS DE LA ANSV LOS PLANES; PROGRAMAS; PROYECTOS Y ACCIONES REALIZADAS POR LA ENTIDAD ENCAMINADAS A FORTALECER LA SEGURIDAD VIAL EN EL PAÍS"/>
    <s v="10/04/2023"/>
    <x v="1"/>
    <s v="NELSON CICUAMIA SUAREZ"/>
    <n v="32560000"/>
    <s v="https://community.secop.gov.co/Public/Tendering/OpportunityDetail/Index?noticeUID=CO1.NTC.4997457&amp;isFromPublicArea=True&amp;isModal=true&amp;asPopupView=true"/>
  </r>
  <r>
    <s v="SENA DIRECCION GENERAL"/>
    <s v="CO1.PCCNTR.1703303"/>
    <s v="Fortalecer la formación con contenidos audiovisuales y cinematográficos que imparte el SENA a aprendices; mediante la participación académica y cultural establecidas en el marco del Festival de Cine Independiente de Bogotá  IndieBo versión 2020."/>
    <s v="07/17/2020"/>
    <x v="2"/>
    <s v="FUNDACIÓN INDIEBO"/>
    <n v="30000000"/>
    <s v="https://community.secop.gov.co/Public/Tendering/OpportunityDetail/Index?noticeUID=CO1.NTC.1341255&amp;isFromPublicArea=True&amp;isModal=true&amp;asPopupView=true"/>
  </r>
  <r>
    <s v="Patrimonio Autónomo-Fondo De Seguridad Vial"/>
    <s v="CO1.PCCNTR.4770539"/>
    <s v="BRINDAR APOYO EN LA PROPUESTA; ELABORACIÓN; DESARROLLO Y PRODUCCIÓN DE_x000a_CONTENIDOS AUDIOVISUALES CON EL FIN DE COMUNICAR EN LOS CANALES INTERNOS Y_x000a_EXTERNOS DE LA ANSV LOS PLANES; PROGRAMAS; PROYECTOS Y ACCIONES_x000a_REALIZADAS POR LA ENTIDAD ENCAMINADAS A FORTALECER LA SEGURIDAD V IAL EN EL_x000a_PAÍS."/>
    <s v=""/>
    <x v="1"/>
    <s v="Adriana Lizeth Yanquén Gil"/>
    <n v="30000000"/>
    <s v="https://community.secop.gov.co/Public/Tendering/OpportunityDetail/Index?noticeUID=CO1.NTC.4172607&amp;isFromPublicArea=True&amp;isModal=true&amp;asPopupView=true"/>
  </r>
  <r>
    <s v="CGA"/>
    <s v="CO1.PCCNTR.5162364"/>
    <s v="ADMINISTRACIÓN DELEGADA DE RECURSOS PARA LA PLANIFICACIÓN; EJECUCIÓN Y DIFUSIÓN DE PLANES DE MEDIOS; ASÍ COMO LA PRODUCCIÓN Y REALIZACIÓN DE CONTENIDOS AUDIOVISUALES; Y EL MANEJO DE ESTRATEGIAS PUBLICITARIAS EN MEDIOS MASIVOS Y ALTERNATIVOS; ENMARCADO EN EL PLAN DE MEDIOS DE LA CONTRALORÍA GENERAL D"/>
    <s v="06/28/2023"/>
    <x v="0"/>
    <s v="SOCIEDAD TELEVISION DE ANTIOQUIA LTDA"/>
    <n v="30000000"/>
    <s v="https://community.secop.gov.co/Public/Tendering/OpportunityDetail/Index?noticeUID=CO1.NTC.4659654&amp;isFromPublicArea=True&amp;isModal=true&amp;asPopupView=true"/>
  </r>
  <r>
    <s v="DISTRITO DE TURBO"/>
    <s v="CO1.PCCNTR.6393024"/>
    <s v="PRESTACIÓN DE SERVICIOS COMO TECONOLOGO EN LA PRODUCCIÓN DE CONTENIDOS AUDIOVISUALES Y PRESENTADOR INFORMATIVO DE LA OFICINA DE COMUNICACIONES Y PRENSA DE LA ALCADIA DISTRITAL DE TURBO"/>
    <s v="05/31/2024"/>
    <x v="0"/>
    <s v="JOSE DAVID RAMIREZ DIAZ"/>
    <n v="28798000"/>
    <s v="https://community.secop.gov.co/Public/Tendering/OpportunityDetail/Index?noticeUID=CO1.NTC.6211220&amp;isFromPublicArea=True&amp;isModal=true&amp;asPopupView=true"/>
  </r>
  <r>
    <s v="ASOCIACIÓN CANAL LOCAL DE TELEVISIÓN DE MEDELLIN - TELEMEDELLIN"/>
    <s v="CO1.PCCNTR.724758"/>
    <s v="PRODUCCIÓN Y PUBLICACIÓN DE CONTENIDOS AUDIOVISUALES EN_x000a_MEDIOS DE COMUNICACIÓN DE LA COMUNA 80 - CORREGIMIENTO_x000a_SAN ANTONIO DE PRADO"/>
    <s v="01/31/2019"/>
    <x v="1"/>
    <s v="Corporación de Aragón, Rosaleda, Guayacanes del Sur, Brisas de San Antonio y Alcazar de los Prados"/>
    <n v="25000000"/>
    <s v="https://community.secop.gov.co/Public/Tendering/OpportunityDetail/Index?noticeUID=CO1.NTC.654711&amp;isFromPublicArea=True&amp;isModal=true&amp;asPopupView=true"/>
  </r>
  <r>
    <s v="MUNICIPIO DE ABEJORRAL"/>
    <s v="CO1.PCCNTR.6920673"/>
    <s v="CONTRATO DE SUMINISTRO DE EQUIPOS TECNOLÓGICOS PARA LA DIVULGACIÓN DE PROGRAMAS; PROYECTOS Y PROCESOS DE LA ALCALDÍA DE ABEJORRAL A TRAVÉS DE CONTENIDOS AUDIOVISUALES EN PLATAFORMAS DIGITALES; EN CUMPLIMIENTO DE LA ESTRATEGIA DE GOBIERNO DIGITAL DE LA LEY 1712 DE 2014"/>
    <s v="10/30/2024"/>
    <x v="5"/>
    <s v="GLOBALFER S.A.S"/>
    <n v="23785092"/>
    <s v="https://community.secop.gov.co/Public/Tendering/OpportunityDetail/Index?noticeUID=CO1.NTC.6859327&amp;isFromPublicArea=True&amp;isModal=true&amp;asPopupView=true"/>
  </r>
  <r>
    <s v="UNIDAD ADMINISTRATIVA ESPECIAL DE PENSIONES DE CUNDINAMARCA"/>
    <s v="CO1.PCCNTR.5128572"/>
    <s v="PRESTACIÓN DE SERVICIOS DE APOYO EN EL DISEÑO Y EDICIÓN DE CONTENIDOS AUDIOVISUALES PARA COMUNICACIÓN INTERNA Y EXTERNA DE LA UNIDAD ADMINISTRATIVA ESPECIAL DE PENSIONES DEL DEPARTAMENTO DE CUNDINAMARCA"/>
    <s v="06/23/2023"/>
    <x v="2"/>
    <s v="Wilton Santiago Vargas Mosquera"/>
    <n v="23600000"/>
    <s v="https://community.secop.gov.co/Public/Tendering/OpportunityDetail/Index?noticeUID=CO1.NTC.4622331&amp;isFromPublicArea=True&amp;isModal=true&amp;asPopupView=true"/>
  </r>
  <r>
    <s v="SENA REGIONAL SANTANDER Grupo de Apoyo Administrativo Mixto"/>
    <s v="CO1.PCCNTR.2035471"/>
    <s v="COMPRA DE EQUIPOS PARA LA PROYECCIÓN Y EXHIBICIÓN DE CONTENIDOS AUDIOVISUALES EN EL MARCO DE LA ESTRATEGIA CINE AL SENA DEL CENTRO INDUSTRIAL DEL DISEÑO Y LA MANUFACTURA; VIGENCIA 2020."/>
    <s v="12/02/2020"/>
    <x v="5"/>
    <s v="SOLUCIONES INTEGRALES B&amp;V S.A.S."/>
    <n v="23258000"/>
    <s v="https://community.secop.gov.co/Public/Tendering/OpportunityDetail/Index?noticeUID=CO1.NTC.1576703&amp;isFromPublicArea=True&amp;isModal=true&amp;asPopupView=true"/>
  </r>
  <r>
    <s v="INSTITUTO COLOMBIANO DE CREDITO EDUCATIVO Y ESTUDIO TÉCNICOS EN EL EXTERIOR MARIANO OSPINA PEREZ."/>
    <s v="CO1.PCCNTR.1198616"/>
    <s v="Adquisición de equipos y accesorios para la producción de contenidos audiovisuales; streaming y podcast con el fin de divulgar los productos y servicios del ICETEX a nivel nacional"/>
    <s v="11/26/2019"/>
    <x v="4"/>
    <s v="ANDIVISION SAS"/>
    <n v="22846810"/>
    <s v="https://community.secop.gov.co/Public/Tendering/OpportunityDetail/Index?noticeUID=CO1.NTC.963728&amp;isFromPublicArea=True&amp;isModal=true&amp;asPopupView=true"/>
  </r>
  <r>
    <s v="SENA REGIONAL CAUCA Grupo Administrativo Intercentros CTPI"/>
    <s v="CO1.PCCNTR.3641047"/>
    <s v="ADQUISICIÓN DE ELEMENTOS REQUERIDOS PARA LAS ACTIVIDADES DE INVESTIGACIÓN APLICADA DEL PROYECTO SENNOVA SGPS-9644-2022 PORTAL MULTIMEDIA PARA DISTRIBUCIÓN DE CONTENIDOS AUDIOVISUALES QUE PERMITA VISIBILIZAR IDENTIDAD CULTURAL Y EL TURISMO EMPRENDEDOR EN POPAYÁN; EN EL CENTRO DE TELEINFORMÁTICA Y PRO"/>
    <s v="04/06/2022"/>
    <x v="5"/>
    <s v="GARNICA INVERSIONES LOGISTICA Y SUMINISTROS  S.A.S."/>
    <n v="22311862"/>
    <s v="https://community.secop.gov.co/Public/Tendering/OpportunityDetail/Index?noticeUID=CO1.NTC.2875517&amp;isFromPublicArea=True&amp;isModal=true&amp;asPopupView=true"/>
  </r>
  <r>
    <s v="SENA DISTRITO CAPITAL GRUPO DE APOYO ADMINISTRATIVO - CGI"/>
    <s v="CO1.PCCNTR.2052184"/>
    <s v="COMPRA DE KIT AUDIOVISUAL PARA LA PROYECCIÓN Y EXHIBICIÓN DE CONTENIDOS AUDIOVISUALES EN EL MARCO DE LA ESTRATEGIA CINE AL SENA DESDE LAS REGIONES."/>
    <s v="12/15/2020"/>
    <x v="5"/>
    <s v="CONINCAG SAS"/>
    <n v="22185907"/>
    <s v="https://community.secop.gov.co/Public/Tendering/OpportunityDetail/Index?noticeUID=CO1.NTC.1589207&amp;isFromPublicArea=True&amp;isModal=true&amp;asPopupView=true"/>
  </r>
  <r>
    <s v="SENA REGIONAL CAUCA Grupo Administrativo Intercentros CTPI"/>
    <s v="CO1.PCCNTR.2065457"/>
    <s v="CONTRATAR LA ADQUISICIÓN DE EQUIPOS PARA LA PROYECCIÓN Y EXHIBICIÓN DE CONTENIDOS AUDIOVISUALES EN EL MARCO DE LA ESTRATEGIA CINE AL SENA DESDE LAS REGIONES DEL  CENTRO DE TELEINFORMÁTICA Y PRODUCCIÓN INDUSTRIAL; REGIONAL CAUCA."/>
    <s v="12/18/2020"/>
    <x v="5"/>
    <s v="SOLUCIONES INTEGRALES B&amp;V S.A.S."/>
    <n v="22100000"/>
    <s v="https://community.secop.gov.co/Public/Tendering/OpportunityDetail/Index?noticeUID=CO1.NTC.1601103&amp;isFromPublicArea=True&amp;isModal=true&amp;asPopupView=true"/>
  </r>
  <r>
    <s v="ASOCIACIÓN CANAL LOCAL DE TELEVISIÓN DE MEDELLIN - TELEMEDELLIN"/>
    <s v="CO1.PCCNTR.599086"/>
    <s v="Producción y promoción de contenidos audiovisuales y radiofónicos en la comuna 11 de laureles."/>
    <s v="10/12/2018"/>
    <x v="1"/>
    <s v="CORPORACIÓN SUEÑOS DE LIBERTAD"/>
    <n v="22000000"/>
    <s v="https://community.secop.gov.co/Public/Tendering/OpportunityDetail/Index?noticeUID=CO1.NTC.559725&amp;isFromPublicArea=True&amp;isModal=true&amp;asPopupView=true"/>
  </r>
  <r>
    <s v="SENA REGIONAL CUNDINAMARCA Grupo Administrativo CDAE"/>
    <s v="CO1.PCCNTR.2087954"/>
    <s v="Adquisición de equipo para la proyección y exhibición de contenidos audiovisuales en el marco de la estrategia cine al SENA desde las regiones en el Centro de Desarrollo Agroindustrial y Empresarial; Villeta; Cundinamarca."/>
    <s v="12/30/2020"/>
    <x v="5"/>
    <s v="SECURITY VIDEO EQUIPMENT S.A.S."/>
    <n v="21043900"/>
    <s v="https://community.secop.gov.co/Public/Tendering/OpportunityDetail/Index?noticeUID=CO1.NTC.1613777&amp;isFromPublicArea=True&amp;isModal=true&amp;asPopupView=true"/>
  </r>
  <r>
    <s v="ASOCIACIÓN CANAL LOCAL DE TELEVISIÓN DE MEDELLIN - TELEMEDELLIN"/>
    <s v="CO1.PCCNTR.695221"/>
    <s v="REALIZACIÓN DE SEMINARIOS DE FORMACIÓN EN COMUNICACIÓN COMUNITARIA Y CONTENIDOS AUDIOVISUALES EN MEDIOS DE COMUNICACIÓN DE LA COMUNA 16- BELÉN"/>
    <s v="12/28/2018"/>
    <x v="1"/>
    <s v="Corporación Comunicando Medellín"/>
    <n v="20637600"/>
    <s v="https://community.secop.gov.co/Public/Tendering/OpportunityDetail/Index?noticeUID=CO1.NTC.632017&amp;isFromPublicArea=True&amp;isModal=true&amp;asPopupView=true"/>
  </r>
  <r>
    <s v="Patrimonio Autónomo-Fondo De Seguridad Vial"/>
    <s v="CO1.PCCNTR.4679614"/>
    <s v="APOYAR EN LA GRABACIÓN Y EDICIÓN DE CONTENIDOS AUDIOVISUALES PARA LA DIVULGACIÓN DE LAS ACTIVIDADES INTERNAS Y EXTERNAS DE LA AGENCIA NACIONAL DE SEGURIDAD VIAL."/>
    <s v="02/23/2023"/>
    <x v="1"/>
    <s v="LUISA FERNANDA GONZALEZ HERNANDEZ"/>
    <n v="20000000"/>
    <s v="https://community.secop.gov.co/Public/Tendering/OpportunityDetail/Index?noticeUID=CO1.NTC.4061139&amp;isFromPublicArea=True&amp;isModal=true&amp;asPopupView=true"/>
  </r>
  <r>
    <s v="CANAL CAPITAL"/>
    <s v="CO1.PCCNTR.1711586"/>
    <s v="Prestar sus servicios profesionales para llevar a cabo; de manera autónoma e independiente; la realización y notas y post producción de contenidos audiovisuales de los Proyectos periodísticos de Canal Capital; o como llegaren a denominarse; dentro del marco de las resoluciones del FONTIC"/>
    <s v="07/21/2020"/>
    <x v="1"/>
    <s v="mauricio alejandro dìaz pedraza"/>
    <n v="18746666"/>
    <s v="https://community.secop.gov.co/Public/Tendering/OpportunityDetail/Index?noticeUID=CO1.NTC.1348148&amp;isFromPublicArea=True&amp;isModal=true&amp;asPopupView=true"/>
  </r>
  <r>
    <s v="CANAL CAPITAL"/>
    <s v="CO1.PCCNTR.1778343"/>
    <s v="Prestar sus servicios para llevar a cabo; de manera autónoma e independiente; la actividad de creación y conceptualización de contenidos audiovisuales para las necesidades digitales de Canal Capital y sus canales de distribución; incluyendo los programas referentes a este proyecto de las resolucione"/>
    <s v="08/20/2020"/>
    <x v="1"/>
    <s v="Javier Leonardo Salguero Velasquez"/>
    <n v="18000000"/>
    <s v="https://community.secop.gov.co/Public/Tendering/OpportunityDetail/Index?noticeUID=CO1.NTC.1397524&amp;isFromPublicArea=True&amp;isModal=true&amp;asPopupView=true"/>
  </r>
  <r>
    <s v="CANAL CAPITAL"/>
    <s v="CO1.PCCNTR.1858602"/>
    <s v="Prestar sus servicios profesionales para llevar a cabo de manera autónoma e independiente la presentación y grabación de contenidos audiovisuales dirigidos a la audiencia de 11 a 15 años en el marco del proyecto pedagógico El Contenedor en articulación con la entidad o entidades aliadas que partic"/>
    <s v="09/22/2020"/>
    <x v="1"/>
    <s v="manuela botero"/>
    <n v="17500000"/>
    <s v="https://community.secop.gov.co/Public/Tendering/OpportunityDetail/Index?noticeUID=CO1.NTC.1461118&amp;isFromPublicArea=True&amp;isModal=true&amp;asPopupView=true"/>
  </r>
  <r>
    <s v="ASOCIACIÓN CANAL LOCAL DE TELEVISIÓN DE MEDELLIN - TELEMEDELLIN"/>
    <s v="CO1.PCCNTR.601509"/>
    <s v="Generación; publicación y promoción de contenidos audiovisuales en la Comuna 4  Aranjuez"/>
    <s v="10/12/2018"/>
    <x v="1"/>
    <s v="Asociación de medios y centro de producción audiovisual"/>
    <n v="17305600"/>
    <s v="https://community.secop.gov.co/Public/Tendering/OpportunityDetail/Index?noticeUID=CO1.NTC.560656&amp;isFromPublicArea=True&amp;isModal=true&amp;asPopupView=true"/>
  </r>
  <r>
    <s v="UNIDAD ADMINISTRATIVA ESPECIAL DE PENSIONES DE CUNDINAMARCA"/>
    <s v="CO1.PCCNTR.4751035"/>
    <s v="PRESTACIÓN DE SERVICIOS DE APOYO EN EL DISEÑO Y EDICIÓN DE CONTENIDOS AUDIOVISUALES PARA COMUNICACIÓN INTERNA Y EXTERNA DE LA UNIDAD ADMINISTRATIVA ESPECIAL DE PENSIONES DEL DEPARTAMENTO DE CUNDINAMARCA"/>
    <s v="03/10/2023"/>
    <x v="2"/>
    <s v="Wilton Santiago Vargas Mosquera"/>
    <n v="16000000"/>
    <s v="https://community.secop.gov.co/Public/Tendering/OpportunityDetail/Index?noticeUID=CO1.NTC.4138903&amp;isFromPublicArea=True&amp;isModal=true&amp;asPopupView=true"/>
  </r>
  <r>
    <s v="ESCUELA TECNOLÓGICA INSTITUTO TÉCNICO CENTRAL"/>
    <s v="CO1.PCCNTR.3593427"/>
    <s v="COMPRA DE EQUIPO DE AUDIO Y VIDEO PARA EL FORTALECIMIENTO DE LOS CONTENIDOS AUDIOVISUALES DE LA ESCUELA TECNOLOGICA INSTITUTO TECNICO CENTRAL."/>
    <s v="03/02/2022"/>
    <x v="5"/>
    <s v="COMERCIALIZADORA P&amp;H SAS"/>
    <n v="15849040"/>
    <s v="https://community.secop.gov.co/Public/Tendering/OpportunityDetail/Index?noticeUID=CO1.NTC.2838332&amp;isFromPublicArea=True&amp;isModal=true&amp;asPopupView=true"/>
  </r>
  <r>
    <s v="ASOCIACIÓN CANAL LOCAL DE TELEVISIÓN DE MEDELLIN - TELEMEDELLIN"/>
    <s v="CO1.PCCNTR.728208"/>
    <s v="PRODUCCIÓN Y PUBLICACIÓN DE CONTENIDOS AUDIOVISUALES EN_x000a_MEDIO DE LA COMUNA 11  LAURELES."/>
    <s v="03/01/2019"/>
    <x v="1"/>
    <s v="Sabbath Studio S.A.S."/>
    <n v="15000000"/>
    <s v="https://community.secop.gov.co/Public/Tendering/OpportunityDetail/Index?noticeUID=CO1.NTC.655165&amp;isFromPublicArea=True&amp;isModal=true&amp;asPopupView=true"/>
  </r>
  <r>
    <s v="ASOCIACIÓN CANAL LOCAL DE TELEVISIÓN DE MEDELLIN - TELEMEDELLIN"/>
    <s v="CO1.PCCNTR.728310"/>
    <s v="PRODUCCIÓN Y PUBLICACIÓN DE CONTENIDOS AUDIOVISUALES EN_x000a_MEDIO DE LA COMUNA 11  LAURELES"/>
    <s v="02/26/2019"/>
    <x v="1"/>
    <s v="juan pablo rios betancur"/>
    <n v="15000000"/>
    <s v="https://community.secop.gov.co/Public/Tendering/OpportunityDetail/Index?noticeUID=CO1.NTC.655153&amp;isFromPublicArea=True&amp;isModal=true&amp;asPopupView=true"/>
  </r>
  <r>
    <s v="ASOCIACIÓN CANAL LOCAL DE TELEVISIÓN DE MEDELLIN - TELEMEDELLIN"/>
    <s v="CO1.PCCNTR.841484"/>
    <s v="Prestacion de servicios profesionales como productor y realizador dediferentes contenidos audiovisuales"/>
    <s v="03/04/2019"/>
    <x v="1"/>
    <s v="Elkin Adrian Franco Jaramillo"/>
    <n v="14428050"/>
    <s v="https://community.secop.gov.co/Public/Tendering/OpportunityDetail/Index?noticeUID=CO1.NTC.736062&amp;isFromPublicArea=True&amp;isModal=true&amp;asPopupView=true"/>
  </r>
  <r>
    <s v="ARMADA NACIONAL BASE NAVAL No. 6 ARC BOGOTA"/>
    <s v="CO1.PCCNTR.1916029"/>
    <s v="PRESTACIÓN DE SERVICIOS PROFESIONALES DE UN INGENIERO EN MULTIMEDIA PARA EL FORTALECIMIENTO DE LA IMAGEN INSTITUCIONAL GENERANDO CONTENIDOS AUDIOVISUALES CON NARRATIVAS ANIMADAS 2D y 3D"/>
    <s v="10/15/2020"/>
    <x v="2"/>
    <s v="Laura Ximena Durán Ussa"/>
    <n v="13500000"/>
    <s v="https://community.secop.gov.co/Public/Tendering/OpportunityDetail/Index?noticeUID=CO1.NTC.1485683&amp;isFromPublicArea=True&amp;isModal=true&amp;asPopupView=true"/>
  </r>
  <r>
    <s v="INSTITUTO NACIONAL DE VIGILANCIA DE MEDICAMENTOS Y ALIMENTOS //"/>
    <s v="CO1.PCCNTR.1074811"/>
    <s v="Adquisición de equipos y accesorios para la realización de contenidos audiovisuales del Instituto Nacional de Vigilancia de Medicamentos y Alimentos - Invima."/>
    <s v="08/21/2019"/>
    <x v="5"/>
    <s v="J&amp;J Fotografia Digital"/>
    <n v="12800000"/>
    <s v="https://community.secop.gov.co/Public/Tendering/OpportunityDetail/Index?noticeUID=CO1.NTC.897304&amp;isFromPublicArea=True&amp;isModal=true&amp;asPopupView=true"/>
  </r>
  <r>
    <s v="CANAL CAPITAL"/>
    <s v="CO1.PCCNTR.1702305"/>
    <s v="Prestar los servicios para llevar a cabo; de manera autónoma e independiente; el apoyo asistencial para la generación de contenidos audiovisuales que permitan contar con las condiciones logísticas y escenográficas requeridas para los diferentes eventos; programas y/o producciones de Canal Capital."/>
    <s v="07/16/2020"/>
    <x v="1"/>
    <s v="Yerson Camilo Hernandez Arzuza"/>
    <n v="12600384"/>
    <s v="https://community.secop.gov.co/Public/Tendering/OpportunityDetail/Index?noticeUID=CO1.NTC.1340624&amp;isFromPublicArea=True&amp;isModal=true&amp;asPopupView=true"/>
  </r>
  <r>
    <s v="ASOCIACIÓN CANAL LOCAL DE TELEVISIÓN DE MEDELLIN - TELEMEDELLIN"/>
    <s v="CO1.PCCNTR.601505"/>
    <s v="Producción y promoción de contenidos audiovisuales"/>
    <s v="10/16/2018"/>
    <x v="1"/>
    <s v="juan pablo rios betancur"/>
    <n v="12000000"/>
    <s v="https://community.secop.gov.co/Public/Tendering/OpportunityDetail/Index?noticeUID=CO1.NTC.560865&amp;isFromPublicArea=True&amp;isModal=true&amp;asPopupView=true"/>
  </r>
  <r>
    <s v="VALLECAUCANA DE AGUAS S.A. E.S.P"/>
    <s v="CO1.PCCNTR.2160261"/>
    <s v="PRESTACION DE SERVICIOS DE APOYO A LA GESTIÓN COMO TECNOLOGO EN COMUNICACION SOCIAL PARA LA TOMA; DISEÑO; EDICIÓN Y CREACION DE CONTENIDOS AUDIOVISUALES PARA LA EMPRESA VALLECAUCANA DE AGUAS SA ESP"/>
    <s v="03/10/2021"/>
    <x v="1"/>
    <s v="Fabian Andres Saavedra Montoya"/>
    <n v="11000000"/>
    <s v="https://community.secop.gov.co/Public/Tendering/OpportunityDetail/Index?noticeUID=CO1.NTC.1683435&amp;isFromPublicArea=True&amp;isModal=true&amp;asPopupView=tru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CB0767-B0AA-437F-BB37-27A3A5EE3DBD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10" firstHeaderRow="1" firstDataRow="1" firstDataCol="1"/>
  <pivotFields count="8">
    <pivotField showAll="0"/>
    <pivotField showAll="0"/>
    <pivotField showAll="0"/>
    <pivotField showAll="0"/>
    <pivotField axis="axisRow" dataField="1" showAll="0">
      <items count="7">
        <item x="3"/>
        <item x="0"/>
        <item x="2"/>
        <item x="1"/>
        <item x="4"/>
        <item x="5"/>
        <item t="default"/>
      </items>
    </pivotField>
    <pivotField showAll="0"/>
    <pivotField numFmtId="164"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uenta de Modalidad de Contratacion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A7FDB549-B9F0-458F-BD10-4B25A9236CA5}" autoFormatId="16" applyNumberFormats="0" applyBorderFormats="0" applyFontFormats="0" applyPatternFormats="0" applyAlignmentFormats="0" applyWidthHeightFormats="0">
  <queryTableRefresh nextId="89">
    <queryTableFields count="8">
      <queryTableField id="1" name="Nombre Entidad" tableColumnId="1"/>
      <queryTableField id="11" name="ID Contrato" tableColumnId="11"/>
      <queryTableField id="15" name="Descripcion del Proceso" tableColumnId="15"/>
      <queryTableField id="88" dataBound="0" tableColumnId="88"/>
      <queryTableField id="17" name="Modalidad de Contratacion" tableColumnId="17"/>
      <queryTableField id="27" name="Proveedor Adjudicado" tableColumnId="27"/>
      <queryTableField id="37" name="Valor del Contrato" tableColumnId="37"/>
      <queryTableField id="54" name="URLProceso" tableColumnId="54"/>
    </queryTableFields>
    <queryTableDeletedFields count="80">
      <deletedField name="Departamento"/>
      <deletedField name="Ciudad"/>
      <deletedField name="Localización"/>
      <deletedField name="Nit Entidad"/>
      <deletedField name="Orden"/>
      <deletedField name="Entidad Centralizada"/>
      <deletedField name="Proceso de Compra"/>
      <deletedField name="Referencia del Contrato"/>
      <deletedField name="Codigo de Categoria Principal"/>
      <deletedField name="Justificacion Modalidad de Contratacion"/>
      <deletedField name="Fecha de Inicio del Contrato"/>
      <deletedField name="Fecha de Fin del Contrato"/>
      <deletedField name="Fecha de Inicio de Ejecucion"/>
      <deletedField name="Fecha de Fin de Ejecucion"/>
      <deletedField name="Condiciones de Entrega"/>
      <deletedField name="TipoDocProveedor"/>
      <deletedField name="Documento Proveedor"/>
      <deletedField name="Es Grupo"/>
      <deletedField name="Es Pyme"/>
      <deletedField name="Habilita Pago Adelantado"/>
      <deletedField name="Liquidación"/>
      <deletedField name="Obligación Ambiental"/>
      <deletedField name="Obligaciones Postconsumo"/>
      <deletedField name="Reversion"/>
      <deletedField name="Origen de los Recursos"/>
      <deletedField name="Destino Gasto"/>
      <deletedField name="Valor de pago adelantado"/>
      <deletedField name="Valor Facturado"/>
      <deletedField name="Valor Pendiente de Pago"/>
      <deletedField name="Valor Pagado"/>
      <deletedField name="Valor Amortizado"/>
      <deletedField name="Valor Pendiente de Amortizacion"/>
      <deletedField name="Valor Pendiente de Ejecucion"/>
      <deletedField name="Estado BPIN"/>
      <deletedField name="Código BPIN"/>
      <deletedField name="Anno BPIN"/>
      <deletedField name="Saldo CDP"/>
      <deletedField name="Saldo Vigencia"/>
      <deletedField name="EsPostConflicto"/>
      <deletedField name="Dias adicionados"/>
      <deletedField name="Puntos del Acuerdo"/>
      <deletedField name="Pilares del Acuerdo"/>
      <deletedField name="Nacionalidad Representante Legal"/>
      <deletedField name="Domicilio Representante Legal"/>
      <deletedField name="Tipo de Identificación Representante Legal"/>
      <deletedField name="Identificación Representante Legal"/>
      <deletedField name="Género Representante Legal"/>
      <deletedField name="Presupuesto General de la Nacion – PGN"/>
      <deletedField name="Sistema General de Participaciones"/>
      <deletedField name="Sistema General de Regalías"/>
      <deletedField name="Recursos Propios (Alcaldías, Gobernaciones y Resguardos Indígenas)"/>
      <deletedField name="Recursos de Credito"/>
      <deletedField name="Recursos Propios"/>
      <deletedField name="Ultima Actualizacion"/>
      <deletedField name="Codigo Entidad"/>
      <deletedField name="Codigo Proveedor"/>
      <deletedField name="Fecha Inicio Liquidacion"/>
      <deletedField name="Fecha Fin Liquidacion"/>
      <deletedField name="Objeto del Contrato"/>
      <deletedField name="Duración del contrato"/>
      <deletedField name="Nombre del banco"/>
      <deletedField name="Tipo de cuenta"/>
      <deletedField name="Número de cuenta"/>
      <deletedField name="El contrato puede ser prorrogado"/>
      <deletedField name="Fecha de notificación de prorrogación"/>
      <deletedField name="Nombre ordenador del gasto"/>
      <deletedField name="Tipo de documento Ordenador del gasto"/>
      <deletedField name="Número de documento Ordenador del gasto"/>
      <deletedField name="Nombre supervisor"/>
      <deletedField name="Tipo de documento supervisor"/>
      <deletedField name="Número de documento supervisor"/>
      <deletedField name="Nombre Ordenador de Pago"/>
      <deletedField name="Tipo de documento Ordenador de Pago"/>
      <deletedField name="Número de documento Ordenador de Pago"/>
      <deletedField name="Tipo de Contrato"/>
      <deletedField name="Nombre Representante Legal"/>
      <deletedField name="Sector"/>
      <deletedField name="Rama"/>
      <deletedField name="Estado Contrato"/>
      <deletedField name="Fecha de Firma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52B36-D1E6-4133-91FA-7C5B3D2AD45C}" name="SECOP_II___Contratos_Electr_nicos_20250805__1" displayName="SECOP_II___Contratos_Electr_nicos_20250805__1" ref="A1:H67" tableType="queryTable" totalsRowShown="0" headerRowDxfId="9" dataDxfId="8">
  <autoFilter ref="A1:H67" xr:uid="{04D7EC2A-FE5B-44C0-B239-FFD4C3FDAB4C}"/>
  <tableColumns count="8">
    <tableColumn id="1" xr3:uid="{7FAD0767-2D3F-47F4-8418-EED93CA48415}" uniqueName="1" name="Nombre Entidad" queryTableFieldId="1" dataDxfId="7"/>
    <tableColumn id="11" xr3:uid="{3DBB6FFB-D09E-4BCD-82A5-1CEFBC61BDA6}" uniqueName="11" name="ID Contrato" queryTableFieldId="11" dataDxfId="6"/>
    <tableColumn id="15" xr3:uid="{0199C568-BF1F-4463-9A6B-BC2583CBB173}" uniqueName="15" name="Descripcion del Proceso" queryTableFieldId="15" dataDxfId="5"/>
    <tableColumn id="88" xr3:uid="{E6A4083A-8AC6-463F-B469-03CE8972173B}" uniqueName="88" name="Fecha de firma" queryTableFieldId="88" dataDxfId="4"/>
    <tableColumn id="17" xr3:uid="{43D4DF9D-4325-4249-8105-FB270F216399}" uniqueName="17" name="Modalidad de Contratacion" queryTableFieldId="17" dataDxfId="3"/>
    <tableColumn id="27" xr3:uid="{46B3E6C4-802C-48C4-9422-3C24A25A60E2}" uniqueName="27" name="Proveedor Adjudicado" queryTableFieldId="27" dataDxfId="2"/>
    <tableColumn id="37" xr3:uid="{B71881D2-68D6-4DEF-82EE-A59005BA7390}" uniqueName="37" name="Valor del Contrato" queryTableFieldId="37" dataDxfId="1" dataCellStyle="Moneda"/>
    <tableColumn id="54" xr3:uid="{EA3DE68E-D499-4E5F-942E-915C60307DAA}" uniqueName="54" name="URLProceso" queryTableFieldId="5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showGridLines="0" zoomScale="85" zoomScaleNormal="85" workbookViewId="0">
      <selection activeCell="A4" sqref="A4:E4"/>
    </sheetView>
  </sheetViews>
  <sheetFormatPr baseColWidth="10" defaultColWidth="11.42578125" defaultRowHeight="14.25" x14ac:dyDescent="0.2"/>
  <cols>
    <col min="1" max="1" width="6.28515625" style="1" customWidth="1"/>
    <col min="2" max="2" width="84" style="1" customWidth="1"/>
    <col min="3" max="3" width="21.42578125" style="1" customWidth="1"/>
    <col min="4" max="4" width="15.28515625" style="1" customWidth="1"/>
    <col min="5" max="5" width="21.28515625" style="1" customWidth="1"/>
    <col min="6" max="7" width="11.42578125" style="1"/>
    <col min="8" max="8" width="102.5703125" style="1" customWidth="1"/>
    <col min="9" max="9" width="11.42578125" style="1"/>
    <col min="10" max="10" width="31.42578125" style="1" customWidth="1"/>
    <col min="11" max="16384" width="11.42578125" style="1"/>
  </cols>
  <sheetData>
    <row r="1" spans="1:8" ht="15" customHeight="1" x14ac:dyDescent="0.2">
      <c r="A1" s="50" t="s">
        <v>0</v>
      </c>
      <c r="B1" s="51"/>
      <c r="C1" s="51"/>
      <c r="D1" s="51"/>
      <c r="E1" s="52"/>
    </row>
    <row r="2" spans="1:8" ht="15" customHeight="1" x14ac:dyDescent="0.2">
      <c r="A2" s="53" t="s">
        <v>1</v>
      </c>
      <c r="B2" s="53"/>
      <c r="C2" s="53"/>
      <c r="D2" s="53"/>
      <c r="E2" s="54"/>
    </row>
    <row r="3" spans="1:8" ht="15" customHeight="1" x14ac:dyDescent="0.2">
      <c r="A3" s="53" t="s">
        <v>2</v>
      </c>
      <c r="B3" s="53"/>
      <c r="C3" s="53"/>
      <c r="D3" s="53"/>
      <c r="E3" s="54"/>
    </row>
    <row r="4" spans="1:8" ht="45.75" customHeight="1" x14ac:dyDescent="0.2">
      <c r="A4" s="46" t="s">
        <v>3</v>
      </c>
      <c r="B4" s="46"/>
      <c r="C4" s="46"/>
      <c r="D4" s="46"/>
      <c r="E4" s="46"/>
    </row>
    <row r="5" spans="1:8" x14ac:dyDescent="0.2">
      <c r="A5" s="8" t="s">
        <v>4</v>
      </c>
      <c r="B5" s="8" t="s">
        <v>5</v>
      </c>
      <c r="C5" s="8" t="s">
        <v>6</v>
      </c>
      <c r="D5" s="8" t="s">
        <v>7</v>
      </c>
      <c r="E5" s="8" t="s">
        <v>8</v>
      </c>
    </row>
    <row r="6" spans="1:8" x14ac:dyDescent="0.2">
      <c r="A6" s="11">
        <v>1</v>
      </c>
      <c r="B6" s="8" t="s">
        <v>9</v>
      </c>
      <c r="C6" s="16">
        <v>1</v>
      </c>
      <c r="D6" s="16"/>
      <c r="E6" s="16">
        <f>+C6*D6</f>
        <v>0</v>
      </c>
    </row>
    <row r="7" spans="1:8" x14ac:dyDescent="0.2">
      <c r="A7" s="11">
        <v>2</v>
      </c>
      <c r="B7" s="8" t="s">
        <v>10</v>
      </c>
      <c r="C7" s="16">
        <v>1</v>
      </c>
      <c r="D7" s="16"/>
      <c r="E7" s="16">
        <f t="shared" ref="E7:E41" si="0">+C7*D7</f>
        <v>0</v>
      </c>
    </row>
    <row r="8" spans="1:8" x14ac:dyDescent="0.2">
      <c r="A8" s="11">
        <v>3</v>
      </c>
      <c r="B8" s="8" t="s">
        <v>11</v>
      </c>
      <c r="C8" s="16"/>
      <c r="D8" s="16"/>
      <c r="E8" s="16"/>
    </row>
    <row r="9" spans="1:8" x14ac:dyDescent="0.2">
      <c r="A9" s="11">
        <v>4</v>
      </c>
      <c r="B9" s="13" t="s">
        <v>12</v>
      </c>
      <c r="C9" s="16">
        <v>1</v>
      </c>
      <c r="D9" s="16"/>
      <c r="E9" s="16">
        <f t="shared" si="0"/>
        <v>0</v>
      </c>
    </row>
    <row r="10" spans="1:8" x14ac:dyDescent="0.2">
      <c r="A10" s="11">
        <v>5</v>
      </c>
      <c r="B10" s="13" t="s">
        <v>13</v>
      </c>
      <c r="C10" s="16">
        <v>1</v>
      </c>
      <c r="D10" s="16"/>
      <c r="E10" s="16">
        <f t="shared" si="0"/>
        <v>0</v>
      </c>
      <c r="H10" s="7"/>
    </row>
    <row r="11" spans="1:8" x14ac:dyDescent="0.2">
      <c r="A11" s="11">
        <v>6</v>
      </c>
      <c r="B11" s="13" t="s">
        <v>14</v>
      </c>
      <c r="C11" s="16">
        <v>1</v>
      </c>
      <c r="D11" s="16"/>
      <c r="E11" s="16">
        <f t="shared" si="0"/>
        <v>0</v>
      </c>
    </row>
    <row r="12" spans="1:8" x14ac:dyDescent="0.2">
      <c r="A12" s="11">
        <v>7</v>
      </c>
      <c r="B12" s="8" t="s">
        <v>15</v>
      </c>
      <c r="C12" s="14"/>
      <c r="D12" s="16"/>
      <c r="E12" s="16"/>
      <c r="H12" s="7"/>
    </row>
    <row r="13" spans="1:8" x14ac:dyDescent="0.2">
      <c r="A13" s="11">
        <v>8</v>
      </c>
      <c r="B13" s="13" t="s">
        <v>16</v>
      </c>
      <c r="C13" s="17">
        <v>50</v>
      </c>
      <c r="D13" s="15"/>
      <c r="E13" s="16">
        <f t="shared" si="0"/>
        <v>0</v>
      </c>
    </row>
    <row r="14" spans="1:8" x14ac:dyDescent="0.2">
      <c r="A14" s="11">
        <v>9</v>
      </c>
      <c r="B14" s="13" t="s">
        <v>17</v>
      </c>
      <c r="C14" s="17">
        <v>20</v>
      </c>
      <c r="D14" s="15"/>
      <c r="E14" s="16">
        <f t="shared" si="0"/>
        <v>0</v>
      </c>
    </row>
    <row r="15" spans="1:8" x14ac:dyDescent="0.2">
      <c r="A15" s="11">
        <v>10</v>
      </c>
      <c r="B15" s="13" t="s">
        <v>18</v>
      </c>
      <c r="C15" s="17">
        <v>5</v>
      </c>
      <c r="D15" s="15"/>
      <c r="E15" s="16">
        <f t="shared" si="0"/>
        <v>0</v>
      </c>
    </row>
    <row r="16" spans="1:8" x14ac:dyDescent="0.2">
      <c r="A16" s="11">
        <v>11</v>
      </c>
      <c r="B16" s="13" t="s">
        <v>19</v>
      </c>
      <c r="C16" s="17">
        <v>100</v>
      </c>
      <c r="D16" s="15"/>
      <c r="E16" s="16">
        <f t="shared" si="0"/>
        <v>0</v>
      </c>
    </row>
    <row r="17" spans="1:5" x14ac:dyDescent="0.2">
      <c r="A17" s="11">
        <v>12</v>
      </c>
      <c r="B17" s="13" t="s">
        <v>20</v>
      </c>
      <c r="C17" s="17">
        <v>20</v>
      </c>
      <c r="D17" s="15"/>
      <c r="E17" s="16">
        <f t="shared" si="0"/>
        <v>0</v>
      </c>
    </row>
    <row r="18" spans="1:5" x14ac:dyDescent="0.2">
      <c r="A18" s="11">
        <v>13</v>
      </c>
      <c r="B18" s="13" t="s">
        <v>21</v>
      </c>
      <c r="C18" s="17">
        <v>20</v>
      </c>
      <c r="D18" s="15"/>
      <c r="E18" s="16">
        <f t="shared" si="0"/>
        <v>0</v>
      </c>
    </row>
    <row r="19" spans="1:5" x14ac:dyDescent="0.2">
      <c r="A19" s="11">
        <v>14</v>
      </c>
      <c r="B19" s="13" t="s">
        <v>22</v>
      </c>
      <c r="C19" s="17">
        <v>20</v>
      </c>
      <c r="D19" s="15"/>
      <c r="E19" s="16">
        <f t="shared" si="0"/>
        <v>0</v>
      </c>
    </row>
    <row r="20" spans="1:5" x14ac:dyDescent="0.2">
      <c r="A20" s="11">
        <v>15</v>
      </c>
      <c r="B20" s="13" t="s">
        <v>23</v>
      </c>
      <c r="C20" s="17">
        <v>25</v>
      </c>
      <c r="D20" s="15"/>
      <c r="E20" s="16">
        <f t="shared" si="0"/>
        <v>0</v>
      </c>
    </row>
    <row r="21" spans="1:5" ht="25.5" x14ac:dyDescent="0.2">
      <c r="A21" s="11">
        <v>16</v>
      </c>
      <c r="B21" s="13" t="s">
        <v>24</v>
      </c>
      <c r="C21" s="17">
        <v>1</v>
      </c>
      <c r="D21" s="15"/>
      <c r="E21" s="16">
        <f t="shared" si="0"/>
        <v>0</v>
      </c>
    </row>
    <row r="22" spans="1:5" x14ac:dyDescent="0.2">
      <c r="A22" s="11">
        <v>17</v>
      </c>
      <c r="B22" s="13" t="s">
        <v>25</v>
      </c>
      <c r="C22" s="17">
        <v>10</v>
      </c>
      <c r="D22" s="15"/>
      <c r="E22" s="16">
        <f t="shared" si="0"/>
        <v>0</v>
      </c>
    </row>
    <row r="23" spans="1:5" x14ac:dyDescent="0.2">
      <c r="A23" s="11">
        <v>18</v>
      </c>
      <c r="B23" s="13" t="s">
        <v>26</v>
      </c>
      <c r="C23" s="17">
        <v>10</v>
      </c>
      <c r="D23" s="15"/>
      <c r="E23" s="16">
        <f t="shared" si="0"/>
        <v>0</v>
      </c>
    </row>
    <row r="24" spans="1:5" x14ac:dyDescent="0.2">
      <c r="A24" s="11">
        <v>19</v>
      </c>
      <c r="B24" s="13" t="s">
        <v>27</v>
      </c>
      <c r="C24" s="17">
        <v>10</v>
      </c>
      <c r="D24" s="15"/>
      <c r="E24" s="16">
        <f t="shared" si="0"/>
        <v>0</v>
      </c>
    </row>
    <row r="25" spans="1:5" x14ac:dyDescent="0.2">
      <c r="A25" s="11">
        <v>20</v>
      </c>
      <c r="B25" s="13" t="s">
        <v>28</v>
      </c>
      <c r="C25" s="17">
        <v>10</v>
      </c>
      <c r="D25" s="15"/>
      <c r="E25" s="16">
        <f t="shared" si="0"/>
        <v>0</v>
      </c>
    </row>
    <row r="26" spans="1:5" x14ac:dyDescent="0.2">
      <c r="A26" s="11">
        <v>21</v>
      </c>
      <c r="B26" s="13" t="s">
        <v>29</v>
      </c>
      <c r="C26" s="17">
        <v>50</v>
      </c>
      <c r="D26" s="15"/>
      <c r="E26" s="16">
        <f t="shared" si="0"/>
        <v>0</v>
      </c>
    </row>
    <row r="27" spans="1:5" x14ac:dyDescent="0.2">
      <c r="A27" s="11">
        <v>22</v>
      </c>
      <c r="B27" s="13" t="s">
        <v>30</v>
      </c>
      <c r="C27" s="17">
        <v>50</v>
      </c>
      <c r="D27" s="15"/>
      <c r="E27" s="16">
        <f t="shared" si="0"/>
        <v>0</v>
      </c>
    </row>
    <row r="28" spans="1:5" x14ac:dyDescent="0.2">
      <c r="A28" s="11">
        <v>23</v>
      </c>
      <c r="B28" s="13" t="s">
        <v>31</v>
      </c>
      <c r="C28" s="17">
        <v>50</v>
      </c>
      <c r="D28" s="15"/>
      <c r="E28" s="16">
        <f t="shared" si="0"/>
        <v>0</v>
      </c>
    </row>
    <row r="29" spans="1:5" x14ac:dyDescent="0.2">
      <c r="A29" s="11">
        <v>24</v>
      </c>
      <c r="B29" s="13" t="s">
        <v>32</v>
      </c>
      <c r="C29" s="17">
        <v>1</v>
      </c>
      <c r="D29" s="15"/>
      <c r="E29" s="16">
        <f t="shared" si="0"/>
        <v>0</v>
      </c>
    </row>
    <row r="30" spans="1:5" x14ac:dyDescent="0.2">
      <c r="A30" s="11">
        <v>25</v>
      </c>
      <c r="B30" s="13" t="s">
        <v>33</v>
      </c>
      <c r="C30" s="17">
        <v>5</v>
      </c>
      <c r="D30" s="15"/>
      <c r="E30" s="16">
        <f t="shared" si="0"/>
        <v>0</v>
      </c>
    </row>
    <row r="31" spans="1:5" x14ac:dyDescent="0.2">
      <c r="A31" s="11">
        <v>26</v>
      </c>
      <c r="B31" s="13" t="s">
        <v>34</v>
      </c>
      <c r="C31" s="17">
        <v>10</v>
      </c>
      <c r="D31" s="15"/>
      <c r="E31" s="16">
        <f t="shared" si="0"/>
        <v>0</v>
      </c>
    </row>
    <row r="32" spans="1:5" x14ac:dyDescent="0.2">
      <c r="A32" s="11">
        <v>27</v>
      </c>
      <c r="B32" s="13" t="s">
        <v>35</v>
      </c>
      <c r="C32" s="17">
        <v>500</v>
      </c>
      <c r="D32" s="15"/>
      <c r="E32" s="16">
        <f t="shared" si="0"/>
        <v>0</v>
      </c>
    </row>
    <row r="33" spans="1:14" x14ac:dyDescent="0.2">
      <c r="A33" s="11">
        <v>28</v>
      </c>
      <c r="B33" s="13" t="s">
        <v>36</v>
      </c>
      <c r="C33" s="17">
        <v>300</v>
      </c>
      <c r="D33" s="15"/>
      <c r="E33" s="16">
        <f t="shared" si="0"/>
        <v>0</v>
      </c>
    </row>
    <row r="34" spans="1:14" x14ac:dyDescent="0.2">
      <c r="A34" s="11">
        <v>29</v>
      </c>
      <c r="B34" s="13" t="s">
        <v>37</v>
      </c>
      <c r="C34" s="17">
        <v>1</v>
      </c>
      <c r="D34" s="15"/>
      <c r="E34" s="16">
        <f t="shared" si="0"/>
        <v>0</v>
      </c>
    </row>
    <row r="35" spans="1:14" x14ac:dyDescent="0.2">
      <c r="A35" s="11">
        <v>30</v>
      </c>
      <c r="B35" s="13" t="s">
        <v>38</v>
      </c>
      <c r="C35" s="17">
        <v>30</v>
      </c>
      <c r="D35" s="15"/>
      <c r="E35" s="16">
        <f t="shared" si="0"/>
        <v>0</v>
      </c>
    </row>
    <row r="36" spans="1:14" x14ac:dyDescent="0.2">
      <c r="A36" s="11">
        <v>31</v>
      </c>
      <c r="B36" s="13" t="s">
        <v>39</v>
      </c>
      <c r="C36" s="17">
        <v>1</v>
      </c>
      <c r="D36" s="15"/>
      <c r="E36" s="16">
        <f t="shared" si="0"/>
        <v>0</v>
      </c>
    </row>
    <row r="37" spans="1:14" x14ac:dyDescent="0.2">
      <c r="A37" s="11">
        <v>32</v>
      </c>
      <c r="B37" s="13" t="s">
        <v>40</v>
      </c>
      <c r="C37" s="17">
        <v>1</v>
      </c>
      <c r="D37" s="15"/>
      <c r="E37" s="16">
        <f t="shared" si="0"/>
        <v>0</v>
      </c>
    </row>
    <row r="38" spans="1:14" x14ac:dyDescent="0.2">
      <c r="A38" s="11">
        <v>33</v>
      </c>
      <c r="B38" s="13" t="s">
        <v>41</v>
      </c>
      <c r="C38" s="17">
        <v>60</v>
      </c>
      <c r="D38" s="15"/>
      <c r="E38" s="16">
        <f t="shared" si="0"/>
        <v>0</v>
      </c>
    </row>
    <row r="39" spans="1:14" x14ac:dyDescent="0.2">
      <c r="A39" s="11">
        <v>34</v>
      </c>
      <c r="B39" s="13" t="s">
        <v>42</v>
      </c>
      <c r="C39" s="17">
        <v>10</v>
      </c>
      <c r="D39" s="15"/>
      <c r="E39" s="16">
        <f t="shared" si="0"/>
        <v>0</v>
      </c>
    </row>
    <row r="40" spans="1:14" x14ac:dyDescent="0.2">
      <c r="A40" s="11">
        <v>35</v>
      </c>
      <c r="B40" s="13" t="s">
        <v>43</v>
      </c>
      <c r="C40" s="17">
        <v>10</v>
      </c>
      <c r="D40" s="15"/>
      <c r="E40" s="16">
        <f t="shared" si="0"/>
        <v>0</v>
      </c>
    </row>
    <row r="41" spans="1:14" x14ac:dyDescent="0.2">
      <c r="A41" s="11">
        <v>36</v>
      </c>
      <c r="B41" s="13" t="s">
        <v>44</v>
      </c>
      <c r="C41" s="17">
        <v>10</v>
      </c>
      <c r="D41" s="15"/>
      <c r="E41" s="16">
        <f t="shared" si="0"/>
        <v>0</v>
      </c>
    </row>
    <row r="42" spans="1:14" ht="31.5" customHeight="1" x14ac:dyDescent="0.2">
      <c r="A42" s="9"/>
      <c r="B42" s="7"/>
      <c r="C42" s="7"/>
      <c r="D42" s="7"/>
      <c r="E42" s="10"/>
    </row>
    <row r="43" spans="1:14" x14ac:dyDescent="0.2">
      <c r="N43" s="3"/>
    </row>
    <row r="44" spans="1:14" ht="15" customHeight="1" x14ac:dyDescent="0.25">
      <c r="A44" s="55" t="s">
        <v>45</v>
      </c>
      <c r="B44" s="56"/>
      <c r="C44" s="12"/>
      <c r="D44" s="12"/>
      <c r="E44" s="2">
        <f>SUM(E6:E41)</f>
        <v>0</v>
      </c>
      <c r="N44" s="3"/>
    </row>
    <row r="45" spans="1:14" ht="15" x14ac:dyDescent="0.25">
      <c r="A45" s="55" t="s">
        <v>46</v>
      </c>
      <c r="B45" s="56"/>
      <c r="C45" s="12"/>
      <c r="D45" s="12"/>
      <c r="E45" s="2">
        <f>+E44*19%</f>
        <v>0</v>
      </c>
      <c r="N45" s="3"/>
    </row>
    <row r="46" spans="1:14" ht="15" customHeight="1" x14ac:dyDescent="0.25">
      <c r="A46" s="55" t="s">
        <v>47</v>
      </c>
      <c r="B46" s="56"/>
      <c r="C46" s="12"/>
      <c r="D46" s="12"/>
      <c r="E46" s="2">
        <f>+SUM(E44:E45)</f>
        <v>0</v>
      </c>
      <c r="N46" s="3"/>
    </row>
    <row r="47" spans="1:14" ht="15" x14ac:dyDescent="0.2">
      <c r="A47" s="4"/>
      <c r="B47" s="5"/>
      <c r="C47" s="5"/>
      <c r="D47" s="5"/>
      <c r="E47" s="4"/>
      <c r="N47" s="3"/>
    </row>
    <row r="48" spans="1:14" ht="32.25" customHeight="1" x14ac:dyDescent="0.2">
      <c r="A48" s="47" t="s">
        <v>48</v>
      </c>
      <c r="B48" s="48"/>
      <c r="C48" s="48"/>
      <c r="D48" s="48"/>
      <c r="E48" s="49"/>
    </row>
    <row r="49" spans="1:5" ht="18.75" customHeight="1" x14ac:dyDescent="0.2">
      <c r="A49" s="57" t="s">
        <v>49</v>
      </c>
      <c r="B49" s="58"/>
      <c r="C49" s="58"/>
      <c r="D49" s="58"/>
      <c r="E49" s="59"/>
    </row>
    <row r="50" spans="1:5" ht="15" x14ac:dyDescent="0.2">
      <c r="A50" s="43" t="s">
        <v>50</v>
      </c>
      <c r="B50" s="44"/>
      <c r="C50" s="44"/>
      <c r="D50" s="44"/>
      <c r="E50" s="45"/>
    </row>
    <row r="51" spans="1:5" ht="15" x14ac:dyDescent="0.2">
      <c r="A51" s="6"/>
    </row>
  </sheetData>
  <mergeCells count="10">
    <mergeCell ref="A50:E50"/>
    <mergeCell ref="A4:E4"/>
    <mergeCell ref="A48:E48"/>
    <mergeCell ref="A1:E1"/>
    <mergeCell ref="A2:E2"/>
    <mergeCell ref="A3:E3"/>
    <mergeCell ref="A44:B44"/>
    <mergeCell ref="A45:B45"/>
    <mergeCell ref="A46:B46"/>
    <mergeCell ref="A49:E49"/>
  </mergeCell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212BE-AAE2-43C9-87B5-C4220F9CD783}">
  <dimension ref="A5:I48"/>
  <sheetViews>
    <sheetView showGridLines="0" tabSelected="1" zoomScale="70" zoomScaleNormal="70" workbookViewId="0">
      <selection activeCell="E8" sqref="E8"/>
    </sheetView>
  </sheetViews>
  <sheetFormatPr baseColWidth="10" defaultColWidth="11.42578125" defaultRowHeight="14.25" x14ac:dyDescent="0.2"/>
  <cols>
    <col min="1" max="1" width="6.28515625" style="1" customWidth="1"/>
    <col min="2" max="2" width="84" style="1" customWidth="1"/>
    <col min="3" max="4" width="21.42578125" style="1" customWidth="1"/>
    <col min="5" max="5" width="21.28515625" style="1" customWidth="1"/>
    <col min="6" max="16384" width="11.42578125" style="1"/>
  </cols>
  <sheetData>
    <row r="5" spans="1:5" x14ac:dyDescent="0.2">
      <c r="A5" s="8" t="s">
        <v>4</v>
      </c>
      <c r="B5" s="8" t="s">
        <v>5</v>
      </c>
      <c r="C5" s="8" t="s">
        <v>6</v>
      </c>
      <c r="D5" s="8" t="s">
        <v>51</v>
      </c>
      <c r="E5" s="8" t="s">
        <v>8</v>
      </c>
    </row>
    <row r="6" spans="1:5" ht="34.5" customHeight="1" x14ac:dyDescent="0.2">
      <c r="A6" s="11">
        <v>1</v>
      </c>
      <c r="B6" s="8" t="s">
        <v>9</v>
      </c>
      <c r="C6" s="36">
        <v>1</v>
      </c>
      <c r="D6" s="18">
        <v>63465647</v>
      </c>
      <c r="E6" s="18">
        <f>+C6*D6</f>
        <v>63465647</v>
      </c>
    </row>
    <row r="7" spans="1:5" x14ac:dyDescent="0.2">
      <c r="A7" s="11">
        <v>2</v>
      </c>
      <c r="B7" s="8" t="s">
        <v>10</v>
      </c>
      <c r="C7" s="36">
        <v>1</v>
      </c>
      <c r="D7" s="18">
        <v>27323204</v>
      </c>
      <c r="E7" s="18">
        <f>+C7*D7</f>
        <v>27323204</v>
      </c>
    </row>
    <row r="8" spans="1:5" x14ac:dyDescent="0.2">
      <c r="A8" s="11">
        <v>3</v>
      </c>
      <c r="B8" s="8" t="s">
        <v>11</v>
      </c>
      <c r="C8" s="36"/>
      <c r="D8" s="18"/>
      <c r="E8" s="18">
        <f t="shared" ref="E8:E41" si="0">+C8*D8</f>
        <v>0</v>
      </c>
    </row>
    <row r="9" spans="1:5" x14ac:dyDescent="0.2">
      <c r="A9" s="11">
        <v>4</v>
      </c>
      <c r="B9" s="13" t="s">
        <v>12</v>
      </c>
      <c r="C9" s="36">
        <v>1</v>
      </c>
      <c r="D9" s="18">
        <v>1600000</v>
      </c>
      <c r="E9" s="18">
        <f t="shared" si="0"/>
        <v>1600000</v>
      </c>
    </row>
    <row r="10" spans="1:5" x14ac:dyDescent="0.2">
      <c r="A10" s="11">
        <v>5</v>
      </c>
      <c r="B10" s="13" t="s">
        <v>13</v>
      </c>
      <c r="C10" s="36">
        <v>1</v>
      </c>
      <c r="D10" s="18">
        <v>2250000</v>
      </c>
      <c r="E10" s="18">
        <f t="shared" si="0"/>
        <v>2250000</v>
      </c>
    </row>
    <row r="11" spans="1:5" x14ac:dyDescent="0.2">
      <c r="A11" s="11">
        <v>6</v>
      </c>
      <c r="B11" s="13" t="s">
        <v>14</v>
      </c>
      <c r="C11" s="36">
        <v>1</v>
      </c>
      <c r="D11" s="18">
        <v>3150000</v>
      </c>
      <c r="E11" s="18">
        <f t="shared" si="0"/>
        <v>3150000</v>
      </c>
    </row>
    <row r="12" spans="1:5" x14ac:dyDescent="0.2">
      <c r="A12" s="11">
        <v>7</v>
      </c>
      <c r="B12" s="8" t="s">
        <v>15</v>
      </c>
      <c r="C12" s="14"/>
      <c r="D12" s="19"/>
      <c r="E12" s="18">
        <f t="shared" si="0"/>
        <v>0</v>
      </c>
    </row>
    <row r="13" spans="1:5" x14ac:dyDescent="0.2">
      <c r="A13" s="11">
        <v>8</v>
      </c>
      <c r="B13" s="13" t="s">
        <v>16</v>
      </c>
      <c r="C13" s="17">
        <v>50</v>
      </c>
      <c r="D13" s="20">
        <v>50000</v>
      </c>
      <c r="E13" s="18">
        <f t="shared" si="0"/>
        <v>2500000</v>
      </c>
    </row>
    <row r="14" spans="1:5" x14ac:dyDescent="0.2">
      <c r="A14" s="11">
        <v>9</v>
      </c>
      <c r="B14" s="13" t="s">
        <v>17</v>
      </c>
      <c r="C14" s="17">
        <v>20</v>
      </c>
      <c r="D14" s="20">
        <v>9500</v>
      </c>
      <c r="E14" s="18">
        <f t="shared" si="0"/>
        <v>190000</v>
      </c>
    </row>
    <row r="15" spans="1:5" x14ac:dyDescent="0.2">
      <c r="A15" s="11">
        <v>10</v>
      </c>
      <c r="B15" s="13" t="s">
        <v>18</v>
      </c>
      <c r="C15" s="17">
        <v>5</v>
      </c>
      <c r="D15" s="20">
        <v>90000</v>
      </c>
      <c r="E15" s="18">
        <f t="shared" si="0"/>
        <v>450000</v>
      </c>
    </row>
    <row r="16" spans="1:5" x14ac:dyDescent="0.2">
      <c r="A16" s="11">
        <v>11</v>
      </c>
      <c r="B16" s="13" t="s">
        <v>19</v>
      </c>
      <c r="C16" s="17">
        <v>100</v>
      </c>
      <c r="D16" s="20">
        <v>21000</v>
      </c>
      <c r="E16" s="18">
        <f t="shared" si="0"/>
        <v>2100000</v>
      </c>
    </row>
    <row r="17" spans="1:5" x14ac:dyDescent="0.2">
      <c r="A17" s="11">
        <v>12</v>
      </c>
      <c r="B17" s="13" t="s">
        <v>20</v>
      </c>
      <c r="C17" s="17">
        <v>20</v>
      </c>
      <c r="D17" s="20">
        <v>22000</v>
      </c>
      <c r="E17" s="18">
        <f t="shared" si="0"/>
        <v>440000</v>
      </c>
    </row>
    <row r="18" spans="1:5" x14ac:dyDescent="0.2">
      <c r="A18" s="11">
        <v>13</v>
      </c>
      <c r="B18" s="13" t="s">
        <v>21</v>
      </c>
      <c r="C18" s="17">
        <v>20</v>
      </c>
      <c r="D18" s="20">
        <v>8000</v>
      </c>
      <c r="E18" s="18">
        <f t="shared" si="0"/>
        <v>160000</v>
      </c>
    </row>
    <row r="19" spans="1:5" x14ac:dyDescent="0.2">
      <c r="A19" s="11">
        <v>14</v>
      </c>
      <c r="B19" s="13" t="s">
        <v>22</v>
      </c>
      <c r="C19" s="17">
        <v>20</v>
      </c>
      <c r="D19" s="20">
        <v>15000</v>
      </c>
      <c r="E19" s="18">
        <f t="shared" si="0"/>
        <v>300000</v>
      </c>
    </row>
    <row r="20" spans="1:5" x14ac:dyDescent="0.2">
      <c r="A20" s="11">
        <v>15</v>
      </c>
      <c r="B20" s="13" t="s">
        <v>23</v>
      </c>
      <c r="C20" s="17">
        <v>25</v>
      </c>
      <c r="D20" s="20">
        <v>18000</v>
      </c>
      <c r="E20" s="18">
        <f t="shared" si="0"/>
        <v>450000</v>
      </c>
    </row>
    <row r="21" spans="1:5" ht="25.5" x14ac:dyDescent="0.2">
      <c r="A21" s="11">
        <v>16</v>
      </c>
      <c r="B21" s="13" t="s">
        <v>24</v>
      </c>
      <c r="C21" s="17">
        <v>1</v>
      </c>
      <c r="D21" s="20">
        <v>400000</v>
      </c>
      <c r="E21" s="18">
        <f t="shared" si="0"/>
        <v>400000</v>
      </c>
    </row>
    <row r="22" spans="1:5" x14ac:dyDescent="0.2">
      <c r="A22" s="11">
        <v>17</v>
      </c>
      <c r="B22" s="13" t="s">
        <v>25</v>
      </c>
      <c r="C22" s="17">
        <v>10</v>
      </c>
      <c r="D22" s="20">
        <v>9800</v>
      </c>
      <c r="E22" s="18">
        <f t="shared" si="0"/>
        <v>98000</v>
      </c>
    </row>
    <row r="23" spans="1:5" x14ac:dyDescent="0.2">
      <c r="A23" s="11">
        <v>18</v>
      </c>
      <c r="B23" s="13" t="s">
        <v>26</v>
      </c>
      <c r="C23" s="17">
        <v>10</v>
      </c>
      <c r="D23" s="20">
        <v>28000</v>
      </c>
      <c r="E23" s="18">
        <f t="shared" si="0"/>
        <v>280000</v>
      </c>
    </row>
    <row r="24" spans="1:5" x14ac:dyDescent="0.2">
      <c r="A24" s="11">
        <v>19</v>
      </c>
      <c r="B24" s="13" t="s">
        <v>27</v>
      </c>
      <c r="C24" s="17">
        <v>10</v>
      </c>
      <c r="D24" s="20">
        <v>7600</v>
      </c>
      <c r="E24" s="18">
        <f t="shared" si="0"/>
        <v>76000</v>
      </c>
    </row>
    <row r="25" spans="1:5" x14ac:dyDescent="0.2">
      <c r="A25" s="11">
        <v>20</v>
      </c>
      <c r="B25" s="13" t="s">
        <v>28</v>
      </c>
      <c r="C25" s="17">
        <v>10</v>
      </c>
      <c r="D25" s="20">
        <v>9200</v>
      </c>
      <c r="E25" s="18">
        <f t="shared" si="0"/>
        <v>92000</v>
      </c>
    </row>
    <row r="26" spans="1:5" x14ac:dyDescent="0.2">
      <c r="A26" s="11">
        <v>21</v>
      </c>
      <c r="B26" s="13" t="s">
        <v>29</v>
      </c>
      <c r="C26" s="17">
        <v>50</v>
      </c>
      <c r="D26" s="20">
        <v>2600</v>
      </c>
      <c r="E26" s="18">
        <f t="shared" si="0"/>
        <v>130000</v>
      </c>
    </row>
    <row r="27" spans="1:5" x14ac:dyDescent="0.2">
      <c r="A27" s="11">
        <v>22</v>
      </c>
      <c r="B27" s="13" t="s">
        <v>30</v>
      </c>
      <c r="C27" s="17">
        <v>50</v>
      </c>
      <c r="D27" s="20">
        <v>25000</v>
      </c>
      <c r="E27" s="18">
        <f t="shared" si="0"/>
        <v>1250000</v>
      </c>
    </row>
    <row r="28" spans="1:5" x14ac:dyDescent="0.2">
      <c r="A28" s="11">
        <v>23</v>
      </c>
      <c r="B28" s="13" t="s">
        <v>31</v>
      </c>
      <c r="C28" s="17">
        <v>50</v>
      </c>
      <c r="D28" s="20">
        <v>47000</v>
      </c>
      <c r="E28" s="18">
        <f t="shared" si="0"/>
        <v>2350000</v>
      </c>
    </row>
    <row r="29" spans="1:5" x14ac:dyDescent="0.2">
      <c r="A29" s="11">
        <v>24</v>
      </c>
      <c r="B29" s="13" t="s">
        <v>32</v>
      </c>
      <c r="C29" s="17">
        <v>1</v>
      </c>
      <c r="D29" s="20">
        <v>140000</v>
      </c>
      <c r="E29" s="18">
        <f t="shared" si="0"/>
        <v>140000</v>
      </c>
    </row>
    <row r="30" spans="1:5" x14ac:dyDescent="0.2">
      <c r="A30" s="11">
        <v>25</v>
      </c>
      <c r="B30" s="13" t="s">
        <v>33</v>
      </c>
      <c r="C30" s="17">
        <v>5</v>
      </c>
      <c r="D30" s="20">
        <v>155000</v>
      </c>
      <c r="E30" s="18">
        <f t="shared" si="0"/>
        <v>775000</v>
      </c>
    </row>
    <row r="31" spans="1:5" x14ac:dyDescent="0.2">
      <c r="A31" s="11">
        <v>26</v>
      </c>
      <c r="B31" s="13" t="s">
        <v>34</v>
      </c>
      <c r="C31" s="17">
        <v>10</v>
      </c>
      <c r="D31" s="20">
        <v>45000</v>
      </c>
      <c r="E31" s="18">
        <f t="shared" si="0"/>
        <v>450000</v>
      </c>
    </row>
    <row r="32" spans="1:5" x14ac:dyDescent="0.2">
      <c r="A32" s="11">
        <v>27</v>
      </c>
      <c r="B32" s="13" t="s">
        <v>35</v>
      </c>
      <c r="C32" s="17">
        <v>500</v>
      </c>
      <c r="D32" s="20">
        <v>3000</v>
      </c>
      <c r="E32" s="18">
        <f t="shared" si="0"/>
        <v>1500000</v>
      </c>
    </row>
    <row r="33" spans="1:9" x14ac:dyDescent="0.2">
      <c r="A33" s="11">
        <v>28</v>
      </c>
      <c r="B33" s="13" t="s">
        <v>36</v>
      </c>
      <c r="C33" s="17">
        <v>300</v>
      </c>
      <c r="D33" s="20">
        <v>4000</v>
      </c>
      <c r="E33" s="18">
        <f t="shared" si="0"/>
        <v>1200000</v>
      </c>
    </row>
    <row r="34" spans="1:9" x14ac:dyDescent="0.2">
      <c r="A34" s="11">
        <v>29</v>
      </c>
      <c r="B34" s="13" t="s">
        <v>37</v>
      </c>
      <c r="C34" s="17">
        <v>1</v>
      </c>
      <c r="D34" s="20">
        <v>220000</v>
      </c>
      <c r="E34" s="18">
        <f t="shared" si="0"/>
        <v>220000</v>
      </c>
    </row>
    <row r="35" spans="1:9" x14ac:dyDescent="0.2">
      <c r="A35" s="11">
        <v>30</v>
      </c>
      <c r="B35" s="13" t="s">
        <v>38</v>
      </c>
      <c r="C35" s="17">
        <v>30</v>
      </c>
      <c r="D35" s="20">
        <v>19000</v>
      </c>
      <c r="E35" s="18">
        <f t="shared" si="0"/>
        <v>570000</v>
      </c>
    </row>
    <row r="36" spans="1:9" x14ac:dyDescent="0.2">
      <c r="A36" s="11">
        <v>31</v>
      </c>
      <c r="B36" s="13" t="s">
        <v>39</v>
      </c>
      <c r="C36" s="17">
        <v>1</v>
      </c>
      <c r="D36" s="20">
        <v>310000</v>
      </c>
      <c r="E36" s="18">
        <f t="shared" si="0"/>
        <v>310000</v>
      </c>
    </row>
    <row r="37" spans="1:9" x14ac:dyDescent="0.2">
      <c r="A37" s="11">
        <v>32</v>
      </c>
      <c r="B37" s="13" t="s">
        <v>40</v>
      </c>
      <c r="C37" s="17">
        <v>1</v>
      </c>
      <c r="D37" s="20">
        <v>25000</v>
      </c>
      <c r="E37" s="18">
        <f t="shared" si="0"/>
        <v>25000</v>
      </c>
    </row>
    <row r="38" spans="1:9" x14ac:dyDescent="0.2">
      <c r="A38" s="11">
        <v>33</v>
      </c>
      <c r="B38" s="13" t="s">
        <v>41</v>
      </c>
      <c r="C38" s="17">
        <v>60</v>
      </c>
      <c r="D38" s="20">
        <v>19000</v>
      </c>
      <c r="E38" s="18">
        <f t="shared" si="0"/>
        <v>1140000</v>
      </c>
    </row>
    <row r="39" spans="1:9" x14ac:dyDescent="0.2">
      <c r="A39" s="11">
        <v>34</v>
      </c>
      <c r="B39" s="13" t="s">
        <v>42</v>
      </c>
      <c r="C39" s="17">
        <v>10</v>
      </c>
      <c r="D39" s="20">
        <v>23000</v>
      </c>
      <c r="E39" s="18">
        <f t="shared" si="0"/>
        <v>230000</v>
      </c>
    </row>
    <row r="40" spans="1:9" x14ac:dyDescent="0.2">
      <c r="A40" s="11">
        <v>35</v>
      </c>
      <c r="B40" s="13" t="s">
        <v>43</v>
      </c>
      <c r="C40" s="17">
        <v>10</v>
      </c>
      <c r="D40" s="20">
        <v>20000</v>
      </c>
      <c r="E40" s="18">
        <f t="shared" si="0"/>
        <v>200000</v>
      </c>
    </row>
    <row r="41" spans="1:9" x14ac:dyDescent="0.2">
      <c r="A41" s="11">
        <v>36</v>
      </c>
      <c r="B41" s="13" t="s">
        <v>44</v>
      </c>
      <c r="C41" s="17">
        <v>10</v>
      </c>
      <c r="D41" s="20">
        <v>91000</v>
      </c>
      <c r="E41" s="18">
        <f t="shared" si="0"/>
        <v>910000</v>
      </c>
    </row>
    <row r="42" spans="1:9" x14ac:dyDescent="0.2">
      <c r="A42" s="32"/>
      <c r="B42" s="7"/>
      <c r="C42" s="33"/>
      <c r="D42" s="34"/>
      <c r="E42" s="35"/>
    </row>
    <row r="43" spans="1:9" x14ac:dyDescent="0.2">
      <c r="I43" s="3"/>
    </row>
    <row r="44" spans="1:9" ht="15" customHeight="1" x14ac:dyDescent="0.25">
      <c r="A44" s="55" t="s">
        <v>45</v>
      </c>
      <c r="B44" s="56"/>
      <c r="C44" s="12"/>
      <c r="D44" s="12"/>
      <c r="E44" s="2">
        <f>SUM(E6:E41)</f>
        <v>116724851</v>
      </c>
      <c r="I44" s="3"/>
    </row>
    <row r="45" spans="1:9" ht="15" x14ac:dyDescent="0.25">
      <c r="A45" s="55" t="s">
        <v>46</v>
      </c>
      <c r="B45" s="56"/>
      <c r="C45" s="12"/>
      <c r="D45" s="12"/>
      <c r="E45" s="2">
        <f>+E44*19%</f>
        <v>22177721.690000001</v>
      </c>
      <c r="I45" s="3"/>
    </row>
    <row r="46" spans="1:9" ht="15" customHeight="1" x14ac:dyDescent="0.25">
      <c r="A46" s="55" t="s">
        <v>47</v>
      </c>
      <c r="B46" s="56"/>
      <c r="C46" s="12"/>
      <c r="D46" s="12"/>
      <c r="E46" s="2">
        <f>+SUM(E44:E45)</f>
        <v>138902572.69</v>
      </c>
      <c r="I46" s="3"/>
    </row>
    <row r="47" spans="1:9" ht="15" x14ac:dyDescent="0.2">
      <c r="A47" s="4"/>
      <c r="B47" s="5"/>
      <c r="C47" s="5"/>
      <c r="D47" s="5"/>
      <c r="E47" s="4"/>
      <c r="I47" s="3"/>
    </row>
    <row r="48" spans="1:9" ht="15" x14ac:dyDescent="0.2">
      <c r="A48" s="6"/>
    </row>
  </sheetData>
  <mergeCells count="3">
    <mergeCell ref="A44:B44"/>
    <mergeCell ref="A45:B45"/>
    <mergeCell ref="A46:B46"/>
  </mergeCells>
  <pageMargins left="0.7" right="0.7" top="0.75" bottom="0.75" header="0.3" footer="0.3"/>
  <pageSetup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D68A3-2604-4CF6-9CB1-7AE821015EA5}">
  <dimension ref="A3:C19"/>
  <sheetViews>
    <sheetView workbookViewId="0">
      <selection activeCell="D21" sqref="D21"/>
    </sheetView>
  </sheetViews>
  <sheetFormatPr baseColWidth="10" defaultColWidth="11.42578125" defaultRowHeight="15" x14ac:dyDescent="0.25"/>
  <cols>
    <col min="1" max="1" width="40.28515625" bestFit="1" customWidth="1"/>
    <col min="2" max="2" width="35.42578125" bestFit="1" customWidth="1"/>
  </cols>
  <sheetData>
    <row r="3" spans="1:3" x14ac:dyDescent="0.25">
      <c r="A3" t="s">
        <v>52</v>
      </c>
      <c r="B3" t="s">
        <v>53</v>
      </c>
    </row>
    <row r="4" spans="1:3" x14ac:dyDescent="0.25">
      <c r="A4" s="31" t="s">
        <v>54</v>
      </c>
      <c r="B4">
        <v>1</v>
      </c>
    </row>
    <row r="5" spans="1:3" x14ac:dyDescent="0.25">
      <c r="A5" s="31" t="s">
        <v>55</v>
      </c>
      <c r="B5">
        <v>12</v>
      </c>
    </row>
    <row r="6" spans="1:3" x14ac:dyDescent="0.25">
      <c r="A6" s="31" t="s">
        <v>56</v>
      </c>
      <c r="B6">
        <v>7</v>
      </c>
    </row>
    <row r="7" spans="1:3" x14ac:dyDescent="0.25">
      <c r="A7" s="31" t="s">
        <v>57</v>
      </c>
      <c r="B7">
        <v>33</v>
      </c>
    </row>
    <row r="8" spans="1:3" x14ac:dyDescent="0.25">
      <c r="A8" s="31" t="s">
        <v>58</v>
      </c>
      <c r="B8">
        <v>2</v>
      </c>
    </row>
    <row r="9" spans="1:3" x14ac:dyDescent="0.25">
      <c r="A9" s="31" t="s">
        <v>59</v>
      </c>
      <c r="B9">
        <v>11</v>
      </c>
    </row>
    <row r="10" spans="1:3" x14ac:dyDescent="0.25">
      <c r="A10" s="31" t="s">
        <v>60</v>
      </c>
      <c r="B10">
        <v>66</v>
      </c>
    </row>
    <row r="12" spans="1:3" ht="36" x14ac:dyDescent="0.25">
      <c r="A12" s="37" t="s">
        <v>61</v>
      </c>
      <c r="B12" s="37" t="s">
        <v>62</v>
      </c>
      <c r="C12" s="37" t="s">
        <v>63</v>
      </c>
    </row>
    <row r="13" spans="1:3" x14ac:dyDescent="0.25">
      <c r="A13" s="38" t="s">
        <v>54</v>
      </c>
      <c r="B13" s="39">
        <v>1</v>
      </c>
      <c r="C13" s="40">
        <f>+B13/$B$19</f>
        <v>1.5151515151515152E-2</v>
      </c>
    </row>
    <row r="14" spans="1:3" x14ac:dyDescent="0.25">
      <c r="A14" s="38" t="s">
        <v>55</v>
      </c>
      <c r="B14" s="39">
        <v>12</v>
      </c>
      <c r="C14" s="40">
        <f t="shared" ref="C14:C19" si="0">+B14/$B$19</f>
        <v>0.18181818181818182</v>
      </c>
    </row>
    <row r="15" spans="1:3" x14ac:dyDescent="0.25">
      <c r="A15" s="38" t="s">
        <v>56</v>
      </c>
      <c r="B15" s="39">
        <v>7</v>
      </c>
      <c r="C15" s="40">
        <f t="shared" si="0"/>
        <v>0.10606060606060606</v>
      </c>
    </row>
    <row r="16" spans="1:3" x14ac:dyDescent="0.25">
      <c r="A16" s="38" t="s">
        <v>57</v>
      </c>
      <c r="B16" s="39">
        <v>33</v>
      </c>
      <c r="C16" s="40">
        <f t="shared" si="0"/>
        <v>0.5</v>
      </c>
    </row>
    <row r="17" spans="1:3" x14ac:dyDescent="0.25">
      <c r="A17" s="38" t="s">
        <v>58</v>
      </c>
      <c r="B17" s="39">
        <v>2</v>
      </c>
      <c r="C17" s="40">
        <f t="shared" si="0"/>
        <v>3.0303030303030304E-2</v>
      </c>
    </row>
    <row r="18" spans="1:3" x14ac:dyDescent="0.25">
      <c r="A18" s="38" t="s">
        <v>59</v>
      </c>
      <c r="B18" s="39">
        <v>11</v>
      </c>
      <c r="C18" s="40">
        <f t="shared" si="0"/>
        <v>0.16666666666666666</v>
      </c>
    </row>
    <row r="19" spans="1:3" x14ac:dyDescent="0.25">
      <c r="A19" s="41" t="s">
        <v>60</v>
      </c>
      <c r="B19" s="42">
        <v>66</v>
      </c>
      <c r="C19" s="39">
        <f t="shared" si="0"/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6713F-75FA-4F30-B4F7-88AD05C3ABBC}">
  <dimension ref="A1:H88"/>
  <sheetViews>
    <sheetView workbookViewId="0">
      <selection activeCell="C4" sqref="C4"/>
    </sheetView>
  </sheetViews>
  <sheetFormatPr baseColWidth="10" defaultColWidth="11.42578125" defaultRowHeight="15" x14ac:dyDescent="0.25"/>
  <cols>
    <col min="1" max="1" width="54.85546875" style="25" customWidth="1"/>
    <col min="2" max="2" width="21.85546875" style="25" bestFit="1" customWidth="1"/>
    <col min="3" max="3" width="55.42578125" style="25" customWidth="1"/>
    <col min="4" max="4" width="17.85546875" style="25" customWidth="1"/>
    <col min="5" max="5" width="40.28515625" style="25" bestFit="1" customWidth="1"/>
    <col min="6" max="6" width="21.5703125" style="25" bestFit="1" customWidth="1"/>
    <col min="7" max="7" width="59" style="25" customWidth="1"/>
    <col min="8" max="8" width="23.85546875" style="25" bestFit="1" customWidth="1"/>
    <col min="9" max="9" width="188.28515625" style="25" customWidth="1"/>
    <col min="10" max="10" width="81.140625" style="25" bestFit="1" customWidth="1"/>
    <col min="11" max="16384" width="11.42578125" style="25"/>
  </cols>
  <sheetData>
    <row r="1" spans="1:8" x14ac:dyDescent="0.25">
      <c r="A1" s="25" t="s">
        <v>64</v>
      </c>
      <c r="B1" s="25" t="s">
        <v>65</v>
      </c>
      <c r="C1" s="25" t="s">
        <v>66</v>
      </c>
      <c r="D1" s="25" t="s">
        <v>67</v>
      </c>
      <c r="E1" s="25" t="s">
        <v>68</v>
      </c>
      <c r="F1" s="25" t="s">
        <v>69</v>
      </c>
      <c r="G1" s="25" t="s">
        <v>70</v>
      </c>
      <c r="H1" s="25" t="s">
        <v>71</v>
      </c>
    </row>
    <row r="2" spans="1:8" ht="105" x14ac:dyDescent="0.25">
      <c r="A2" s="25" t="s">
        <v>72</v>
      </c>
      <c r="B2" s="25" t="s">
        <v>73</v>
      </c>
      <c r="C2" s="25" t="s">
        <v>74</v>
      </c>
      <c r="D2" s="25" t="s">
        <v>75</v>
      </c>
      <c r="E2" s="25" t="s">
        <v>55</v>
      </c>
      <c r="F2" s="25" t="s">
        <v>76</v>
      </c>
      <c r="G2" s="30">
        <v>1000000000</v>
      </c>
      <c r="H2" s="25" t="s">
        <v>77</v>
      </c>
    </row>
    <row r="3" spans="1:8" ht="105" x14ac:dyDescent="0.25">
      <c r="A3" s="25" t="s">
        <v>78</v>
      </c>
      <c r="B3" s="25" t="s">
        <v>79</v>
      </c>
      <c r="C3" s="25" t="s">
        <v>80</v>
      </c>
      <c r="D3" s="25" t="s">
        <v>81</v>
      </c>
      <c r="E3" s="25" t="s">
        <v>57</v>
      </c>
      <c r="F3" s="25" t="s">
        <v>82</v>
      </c>
      <c r="G3" s="30">
        <v>999894723</v>
      </c>
      <c r="H3" s="25" t="s">
        <v>83</v>
      </c>
    </row>
    <row r="4" spans="1:8" ht="105" x14ac:dyDescent="0.25">
      <c r="A4" s="25" t="s">
        <v>72</v>
      </c>
      <c r="B4" s="25" t="s">
        <v>84</v>
      </c>
      <c r="C4" s="25" t="s">
        <v>85</v>
      </c>
      <c r="D4" s="25" t="s">
        <v>86</v>
      </c>
      <c r="E4" s="25" t="s">
        <v>55</v>
      </c>
      <c r="F4" s="25" t="s">
        <v>76</v>
      </c>
      <c r="G4" s="30">
        <v>803067070</v>
      </c>
      <c r="H4" s="25" t="s">
        <v>87</v>
      </c>
    </row>
    <row r="5" spans="1:8" ht="105" x14ac:dyDescent="0.25">
      <c r="A5" s="25" t="s">
        <v>88</v>
      </c>
      <c r="B5" s="25" t="s">
        <v>89</v>
      </c>
      <c r="C5" s="25" t="s">
        <v>90</v>
      </c>
      <c r="D5" s="25" t="s">
        <v>91</v>
      </c>
      <c r="E5" s="25" t="s">
        <v>57</v>
      </c>
      <c r="F5" s="25" t="s">
        <v>92</v>
      </c>
      <c r="G5" s="30">
        <v>790000000</v>
      </c>
      <c r="H5" s="25" t="s">
        <v>93</v>
      </c>
    </row>
    <row r="6" spans="1:8" ht="105" x14ac:dyDescent="0.25">
      <c r="A6" s="25" t="s">
        <v>88</v>
      </c>
      <c r="B6" s="25" t="s">
        <v>94</v>
      </c>
      <c r="C6" s="25" t="s">
        <v>95</v>
      </c>
      <c r="D6" s="25" t="s">
        <v>91</v>
      </c>
      <c r="E6" s="25" t="s">
        <v>57</v>
      </c>
      <c r="F6" s="25" t="s">
        <v>96</v>
      </c>
      <c r="G6" s="30">
        <v>725000000</v>
      </c>
      <c r="H6" s="25" t="s">
        <v>97</v>
      </c>
    </row>
    <row r="7" spans="1:8" ht="105" x14ac:dyDescent="0.25">
      <c r="A7" s="25" t="s">
        <v>98</v>
      </c>
      <c r="B7" s="25" t="s">
        <v>99</v>
      </c>
      <c r="C7" s="25" t="s">
        <v>100</v>
      </c>
      <c r="D7" s="25" t="s">
        <v>101</v>
      </c>
      <c r="E7" s="25" t="s">
        <v>56</v>
      </c>
      <c r="F7" s="25" t="s">
        <v>102</v>
      </c>
      <c r="G7" s="30">
        <v>699999072</v>
      </c>
      <c r="H7" s="25" t="s">
        <v>103</v>
      </c>
    </row>
    <row r="8" spans="1:8" ht="105" x14ac:dyDescent="0.25">
      <c r="A8" s="25" t="s">
        <v>104</v>
      </c>
      <c r="B8" s="25" t="s">
        <v>105</v>
      </c>
      <c r="C8" s="25" t="s">
        <v>106</v>
      </c>
      <c r="D8" s="25" t="s">
        <v>107</v>
      </c>
      <c r="E8" s="25" t="s">
        <v>54</v>
      </c>
      <c r="F8" s="25" t="s">
        <v>108</v>
      </c>
      <c r="G8" s="30">
        <v>679541864</v>
      </c>
      <c r="H8" s="25" t="s">
        <v>109</v>
      </c>
    </row>
    <row r="9" spans="1:8" ht="105" x14ac:dyDescent="0.25">
      <c r="A9" s="25" t="s">
        <v>110</v>
      </c>
      <c r="B9" s="25" t="s">
        <v>111</v>
      </c>
      <c r="C9" s="25" t="s">
        <v>112</v>
      </c>
      <c r="D9" s="25" t="s">
        <v>113</v>
      </c>
      <c r="E9" s="25" t="s">
        <v>57</v>
      </c>
      <c r="F9" s="25" t="s">
        <v>92</v>
      </c>
      <c r="G9" s="30">
        <v>600000000</v>
      </c>
      <c r="H9" s="25" t="s">
        <v>114</v>
      </c>
    </row>
    <row r="10" spans="1:8" ht="105" x14ac:dyDescent="0.25">
      <c r="A10" s="25" t="s">
        <v>115</v>
      </c>
      <c r="B10" s="25" t="s">
        <v>116</v>
      </c>
      <c r="C10" s="25" t="s">
        <v>117</v>
      </c>
      <c r="D10" s="25" t="s">
        <v>118</v>
      </c>
      <c r="E10" s="25" t="s">
        <v>57</v>
      </c>
      <c r="F10" s="25" t="s">
        <v>102</v>
      </c>
      <c r="G10" s="30">
        <v>487374077</v>
      </c>
      <c r="H10" s="25" t="s">
        <v>119</v>
      </c>
    </row>
    <row r="11" spans="1:8" ht="105" x14ac:dyDescent="0.25">
      <c r="A11" s="25" t="s">
        <v>120</v>
      </c>
      <c r="B11" s="25" t="s">
        <v>121</v>
      </c>
      <c r="C11" s="25" t="s">
        <v>122</v>
      </c>
      <c r="D11" s="25" t="s">
        <v>123</v>
      </c>
      <c r="E11" s="25" t="s">
        <v>55</v>
      </c>
      <c r="F11" s="25" t="s">
        <v>124</v>
      </c>
      <c r="G11" s="30">
        <v>428268255</v>
      </c>
      <c r="H11" s="25" t="s">
        <v>125</v>
      </c>
    </row>
    <row r="12" spans="1:8" ht="105" x14ac:dyDescent="0.25">
      <c r="A12" s="25" t="s">
        <v>110</v>
      </c>
      <c r="B12" s="25" t="s">
        <v>126</v>
      </c>
      <c r="C12" s="25" t="s">
        <v>127</v>
      </c>
      <c r="D12" s="25" t="s">
        <v>128</v>
      </c>
      <c r="E12" s="25" t="s">
        <v>55</v>
      </c>
      <c r="F12" s="25" t="s">
        <v>129</v>
      </c>
      <c r="G12" s="30">
        <v>342123615</v>
      </c>
      <c r="H12" s="25" t="s">
        <v>130</v>
      </c>
    </row>
    <row r="13" spans="1:8" ht="105" x14ac:dyDescent="0.25">
      <c r="A13" s="25" t="s">
        <v>72</v>
      </c>
      <c r="B13" s="25" t="s">
        <v>131</v>
      </c>
      <c r="C13" s="25" t="s">
        <v>85</v>
      </c>
      <c r="D13" s="25" t="s">
        <v>132</v>
      </c>
      <c r="E13" s="25" t="s">
        <v>55</v>
      </c>
      <c r="F13" s="25" t="s">
        <v>76</v>
      </c>
      <c r="G13" s="30">
        <v>300000000</v>
      </c>
      <c r="H13" s="25" t="s">
        <v>133</v>
      </c>
    </row>
    <row r="14" spans="1:8" ht="120" x14ac:dyDescent="0.25">
      <c r="A14" s="25" t="s">
        <v>72</v>
      </c>
      <c r="B14" s="25" t="s">
        <v>134</v>
      </c>
      <c r="C14" s="25" t="s">
        <v>135</v>
      </c>
      <c r="D14" s="25" t="s">
        <v>136</v>
      </c>
      <c r="E14" s="25" t="s">
        <v>55</v>
      </c>
      <c r="F14" s="25" t="s">
        <v>76</v>
      </c>
      <c r="G14" s="30">
        <v>300000000</v>
      </c>
      <c r="H14" s="25" t="s">
        <v>137</v>
      </c>
    </row>
    <row r="15" spans="1:8" ht="120" x14ac:dyDescent="0.25">
      <c r="A15" s="25" t="s">
        <v>138</v>
      </c>
      <c r="B15" s="25" t="s">
        <v>139</v>
      </c>
      <c r="C15" s="25" t="s">
        <v>140</v>
      </c>
      <c r="D15" s="25" t="s">
        <v>141</v>
      </c>
      <c r="E15" s="25" t="s">
        <v>57</v>
      </c>
      <c r="F15" s="25" t="s">
        <v>142</v>
      </c>
      <c r="G15" s="30">
        <v>290000000</v>
      </c>
      <c r="H15" s="25" t="s">
        <v>143</v>
      </c>
    </row>
    <row r="16" spans="1:8" ht="105" x14ac:dyDescent="0.25">
      <c r="A16" s="25" t="s">
        <v>144</v>
      </c>
      <c r="B16" s="25" t="s">
        <v>145</v>
      </c>
      <c r="C16" s="25" t="s">
        <v>146</v>
      </c>
      <c r="D16" s="25" t="s">
        <v>147</v>
      </c>
      <c r="E16" s="25" t="s">
        <v>57</v>
      </c>
      <c r="F16" s="25" t="s">
        <v>148</v>
      </c>
      <c r="G16" s="30">
        <v>275000000</v>
      </c>
      <c r="H16" s="25" t="s">
        <v>149</v>
      </c>
    </row>
    <row r="17" spans="1:8" ht="105" x14ac:dyDescent="0.25">
      <c r="A17" s="25" t="s">
        <v>150</v>
      </c>
      <c r="B17" s="25" t="s">
        <v>151</v>
      </c>
      <c r="C17" s="25" t="s">
        <v>152</v>
      </c>
      <c r="D17" s="25" t="s">
        <v>153</v>
      </c>
      <c r="E17" s="25" t="s">
        <v>55</v>
      </c>
      <c r="F17" s="25" t="s">
        <v>154</v>
      </c>
      <c r="G17" s="30">
        <v>258308000</v>
      </c>
      <c r="H17" s="25" t="s">
        <v>155</v>
      </c>
    </row>
    <row r="18" spans="1:8" ht="105" x14ac:dyDescent="0.25">
      <c r="A18" s="25" t="s">
        <v>78</v>
      </c>
      <c r="B18" s="25" t="s">
        <v>156</v>
      </c>
      <c r="C18" s="25" t="s">
        <v>157</v>
      </c>
      <c r="D18" s="25" t="s">
        <v>81</v>
      </c>
      <c r="E18" s="25" t="s">
        <v>57</v>
      </c>
      <c r="F18" s="25" t="s">
        <v>158</v>
      </c>
      <c r="G18" s="30">
        <v>147560000</v>
      </c>
      <c r="H18" s="25" t="s">
        <v>159</v>
      </c>
    </row>
    <row r="19" spans="1:8" ht="105" x14ac:dyDescent="0.25">
      <c r="A19" s="25" t="s">
        <v>78</v>
      </c>
      <c r="B19" s="25" t="s">
        <v>160</v>
      </c>
      <c r="C19" s="25" t="s">
        <v>161</v>
      </c>
      <c r="D19" s="25" t="s">
        <v>162</v>
      </c>
      <c r="E19" s="25" t="s">
        <v>57</v>
      </c>
      <c r="F19" s="25" t="s">
        <v>158</v>
      </c>
      <c r="G19" s="30">
        <v>147560000</v>
      </c>
      <c r="H19" s="25" t="s">
        <v>163</v>
      </c>
    </row>
    <row r="20" spans="1:8" ht="105" x14ac:dyDescent="0.25">
      <c r="A20" s="25" t="s">
        <v>138</v>
      </c>
      <c r="B20" s="25" t="s">
        <v>164</v>
      </c>
      <c r="C20" s="25" t="s">
        <v>165</v>
      </c>
      <c r="D20" s="25" t="s">
        <v>166</v>
      </c>
      <c r="E20" s="25" t="s">
        <v>57</v>
      </c>
      <c r="F20" s="25" t="s">
        <v>167</v>
      </c>
      <c r="G20" s="30">
        <v>135000000</v>
      </c>
      <c r="H20" s="25" t="s">
        <v>168</v>
      </c>
    </row>
    <row r="21" spans="1:8" ht="105" x14ac:dyDescent="0.25">
      <c r="A21" s="25" t="s">
        <v>169</v>
      </c>
      <c r="B21" s="25" t="s">
        <v>170</v>
      </c>
      <c r="C21" s="25" t="s">
        <v>171</v>
      </c>
      <c r="D21" s="25" t="s">
        <v>172</v>
      </c>
      <c r="E21" s="25" t="s">
        <v>56</v>
      </c>
      <c r="F21" s="25" t="s">
        <v>173</v>
      </c>
      <c r="G21" s="30">
        <v>106000000</v>
      </c>
      <c r="H21" s="25" t="s">
        <v>174</v>
      </c>
    </row>
    <row r="22" spans="1:8" ht="105" x14ac:dyDescent="0.25">
      <c r="A22" s="25" t="s">
        <v>175</v>
      </c>
      <c r="B22" s="25" t="s">
        <v>176</v>
      </c>
      <c r="C22" s="25" t="s">
        <v>177</v>
      </c>
      <c r="D22" s="25" t="s">
        <v>178</v>
      </c>
      <c r="E22" s="25" t="s">
        <v>57</v>
      </c>
      <c r="F22" s="25" t="s">
        <v>179</v>
      </c>
      <c r="G22" s="30">
        <v>102559656</v>
      </c>
      <c r="H22" s="25" t="s">
        <v>180</v>
      </c>
    </row>
    <row r="23" spans="1:8" ht="105" x14ac:dyDescent="0.25">
      <c r="A23" s="25" t="s">
        <v>88</v>
      </c>
      <c r="B23" s="25" t="s">
        <v>181</v>
      </c>
      <c r="C23" s="25" t="s">
        <v>182</v>
      </c>
      <c r="D23" s="25" t="s">
        <v>183</v>
      </c>
      <c r="E23" s="25" t="s">
        <v>57</v>
      </c>
      <c r="F23" s="25" t="s">
        <v>184</v>
      </c>
      <c r="G23" s="30">
        <v>90900000</v>
      </c>
      <c r="H23" s="25" t="s">
        <v>185</v>
      </c>
    </row>
    <row r="24" spans="1:8" ht="105" x14ac:dyDescent="0.25">
      <c r="A24" s="25" t="s">
        <v>138</v>
      </c>
      <c r="B24" s="25" t="s">
        <v>186</v>
      </c>
      <c r="C24" s="25" t="s">
        <v>187</v>
      </c>
      <c r="D24" s="25" t="s">
        <v>188</v>
      </c>
      <c r="E24" s="25" t="s">
        <v>56</v>
      </c>
      <c r="F24" s="25" t="s">
        <v>189</v>
      </c>
      <c r="G24" s="30">
        <v>85000000</v>
      </c>
      <c r="H24" s="25" t="s">
        <v>190</v>
      </c>
    </row>
    <row r="25" spans="1:8" ht="105" x14ac:dyDescent="0.25">
      <c r="A25" s="25" t="s">
        <v>191</v>
      </c>
      <c r="B25" s="25" t="s">
        <v>192</v>
      </c>
      <c r="C25" s="25" t="s">
        <v>193</v>
      </c>
      <c r="D25" s="25" t="s">
        <v>81</v>
      </c>
      <c r="E25" s="25" t="s">
        <v>55</v>
      </c>
      <c r="F25" s="25" t="s">
        <v>194</v>
      </c>
      <c r="G25" s="30">
        <v>80000000</v>
      </c>
      <c r="H25" s="25" t="s">
        <v>195</v>
      </c>
    </row>
    <row r="26" spans="1:8" ht="105" x14ac:dyDescent="0.25">
      <c r="A26" s="25" t="s">
        <v>115</v>
      </c>
      <c r="B26" s="25" t="s">
        <v>196</v>
      </c>
      <c r="C26" s="25" t="s">
        <v>197</v>
      </c>
      <c r="D26" s="25" t="s">
        <v>198</v>
      </c>
      <c r="E26" s="25" t="s">
        <v>58</v>
      </c>
      <c r="F26" s="25" t="s">
        <v>199</v>
      </c>
      <c r="G26" s="30">
        <v>64039414</v>
      </c>
      <c r="H26" s="25" t="s">
        <v>200</v>
      </c>
    </row>
    <row r="27" spans="1:8" ht="105" x14ac:dyDescent="0.25">
      <c r="A27" s="25" t="s">
        <v>201</v>
      </c>
      <c r="B27" s="25" t="s">
        <v>202</v>
      </c>
      <c r="C27" s="25" t="s">
        <v>203</v>
      </c>
      <c r="D27" s="25" t="s">
        <v>204</v>
      </c>
      <c r="E27" s="25" t="s">
        <v>55</v>
      </c>
      <c r="F27" s="25" t="s">
        <v>124</v>
      </c>
      <c r="G27" s="30">
        <v>60000000</v>
      </c>
      <c r="H27" s="25" t="s">
        <v>205</v>
      </c>
    </row>
    <row r="28" spans="1:8" ht="105" x14ac:dyDescent="0.25">
      <c r="A28" s="25" t="s">
        <v>150</v>
      </c>
      <c r="B28" s="25" t="s">
        <v>206</v>
      </c>
      <c r="C28" s="25" t="s">
        <v>207</v>
      </c>
      <c r="D28" s="25" t="s">
        <v>208</v>
      </c>
      <c r="E28" s="25" t="s">
        <v>55</v>
      </c>
      <c r="F28" s="25" t="s">
        <v>209</v>
      </c>
      <c r="G28" s="30">
        <v>49080371</v>
      </c>
      <c r="H28" s="25" t="s">
        <v>210</v>
      </c>
    </row>
    <row r="29" spans="1:8" ht="105" x14ac:dyDescent="0.25">
      <c r="A29" s="25" t="s">
        <v>175</v>
      </c>
      <c r="B29" s="25" t="s">
        <v>211</v>
      </c>
      <c r="C29" s="25" t="s">
        <v>212</v>
      </c>
      <c r="D29" s="25" t="s">
        <v>213</v>
      </c>
      <c r="E29" s="25" t="s">
        <v>57</v>
      </c>
      <c r="F29" s="25" t="s">
        <v>214</v>
      </c>
      <c r="G29" s="30">
        <v>48840000</v>
      </c>
      <c r="H29" s="25" t="s">
        <v>215</v>
      </c>
    </row>
    <row r="30" spans="1:8" ht="105" x14ac:dyDescent="0.25">
      <c r="A30" s="25" t="s">
        <v>216</v>
      </c>
      <c r="B30" s="25" t="s">
        <v>217</v>
      </c>
      <c r="C30" s="25" t="s">
        <v>218</v>
      </c>
      <c r="D30" s="25" t="s">
        <v>219</v>
      </c>
      <c r="E30" s="25" t="s">
        <v>57</v>
      </c>
      <c r="F30" s="25" t="s">
        <v>220</v>
      </c>
      <c r="G30" s="30">
        <v>47503800</v>
      </c>
      <c r="H30" s="25" t="s">
        <v>221</v>
      </c>
    </row>
    <row r="31" spans="1:8" ht="105" x14ac:dyDescent="0.25">
      <c r="A31" s="25" t="s">
        <v>216</v>
      </c>
      <c r="B31" s="25" t="s">
        <v>222</v>
      </c>
      <c r="C31" s="25" t="s">
        <v>223</v>
      </c>
      <c r="D31" s="25" t="s">
        <v>224</v>
      </c>
      <c r="E31" s="25" t="s">
        <v>57</v>
      </c>
      <c r="F31" s="25" t="s">
        <v>225</v>
      </c>
      <c r="G31" s="30">
        <v>43740400</v>
      </c>
      <c r="H31" s="25" t="s">
        <v>226</v>
      </c>
    </row>
    <row r="32" spans="1:8" ht="105" x14ac:dyDescent="0.25">
      <c r="A32" s="25" t="s">
        <v>216</v>
      </c>
      <c r="B32" s="25" t="s">
        <v>227</v>
      </c>
      <c r="C32" s="25" t="s">
        <v>228</v>
      </c>
      <c r="D32" s="25" t="s">
        <v>229</v>
      </c>
      <c r="E32" s="25" t="s">
        <v>57</v>
      </c>
      <c r="F32" s="25" t="s">
        <v>225</v>
      </c>
      <c r="G32" s="30">
        <v>41040102</v>
      </c>
      <c r="H32" s="25" t="s">
        <v>230</v>
      </c>
    </row>
    <row r="33" spans="1:8" ht="105" x14ac:dyDescent="0.25">
      <c r="A33" s="25" t="s">
        <v>231</v>
      </c>
      <c r="B33" s="25" t="s">
        <v>232</v>
      </c>
      <c r="C33" s="25" t="s">
        <v>233</v>
      </c>
      <c r="D33" s="25" t="s">
        <v>234</v>
      </c>
      <c r="E33" s="25" t="s">
        <v>57</v>
      </c>
      <c r="F33" s="25" t="s">
        <v>235</v>
      </c>
      <c r="G33" s="30">
        <v>39654200</v>
      </c>
      <c r="H33" s="25" t="s">
        <v>236</v>
      </c>
    </row>
    <row r="34" spans="1:8" ht="105" x14ac:dyDescent="0.25">
      <c r="A34" s="25" t="s">
        <v>237</v>
      </c>
      <c r="B34" s="25" t="s">
        <v>238</v>
      </c>
      <c r="C34" s="25" t="s">
        <v>239</v>
      </c>
      <c r="D34" s="25" t="s">
        <v>240</v>
      </c>
      <c r="E34" s="25" t="s">
        <v>59</v>
      </c>
      <c r="F34" s="25" t="s">
        <v>241</v>
      </c>
      <c r="G34" s="30">
        <v>39599989</v>
      </c>
      <c r="H34" s="25" t="s">
        <v>242</v>
      </c>
    </row>
    <row r="35" spans="1:8" ht="105" x14ac:dyDescent="0.25">
      <c r="A35" s="25" t="s">
        <v>243</v>
      </c>
      <c r="B35" s="25" t="s">
        <v>244</v>
      </c>
      <c r="C35" s="25" t="s">
        <v>245</v>
      </c>
      <c r="D35" s="25" t="s">
        <v>246</v>
      </c>
      <c r="E35" s="25" t="s">
        <v>59</v>
      </c>
      <c r="F35" s="25" t="s">
        <v>247</v>
      </c>
      <c r="G35" s="30">
        <v>36322504</v>
      </c>
      <c r="H35" s="25" t="s">
        <v>248</v>
      </c>
    </row>
    <row r="36" spans="1:8" ht="105" x14ac:dyDescent="0.25">
      <c r="A36" s="25" t="s">
        <v>249</v>
      </c>
      <c r="B36" s="25" t="s">
        <v>250</v>
      </c>
      <c r="C36" s="25" t="s">
        <v>251</v>
      </c>
      <c r="D36" s="25" t="s">
        <v>252</v>
      </c>
      <c r="E36" s="25" t="s">
        <v>59</v>
      </c>
      <c r="F36" s="25" t="s">
        <v>253</v>
      </c>
      <c r="G36" s="30">
        <v>35555000</v>
      </c>
      <c r="H36" s="25" t="s">
        <v>254</v>
      </c>
    </row>
    <row r="37" spans="1:8" ht="105" x14ac:dyDescent="0.25">
      <c r="A37" s="25" t="s">
        <v>175</v>
      </c>
      <c r="B37" s="25" t="s">
        <v>255</v>
      </c>
      <c r="C37" s="25" t="s">
        <v>256</v>
      </c>
      <c r="D37" s="25" t="s">
        <v>257</v>
      </c>
      <c r="E37" s="25" t="s">
        <v>57</v>
      </c>
      <c r="F37" s="25" t="s">
        <v>258</v>
      </c>
      <c r="G37" s="30">
        <v>32560000</v>
      </c>
      <c r="H37" s="25" t="s">
        <v>259</v>
      </c>
    </row>
    <row r="38" spans="1:8" ht="105" x14ac:dyDescent="0.25">
      <c r="A38" s="25" t="s">
        <v>138</v>
      </c>
      <c r="B38" s="25" t="s">
        <v>260</v>
      </c>
      <c r="C38" s="25" t="s">
        <v>261</v>
      </c>
      <c r="D38" s="25" t="s">
        <v>262</v>
      </c>
      <c r="E38" s="25" t="s">
        <v>56</v>
      </c>
      <c r="F38" s="25" t="s">
        <v>263</v>
      </c>
      <c r="G38" s="30">
        <v>30000000</v>
      </c>
      <c r="H38" s="25" t="s">
        <v>264</v>
      </c>
    </row>
    <row r="39" spans="1:8" ht="135" x14ac:dyDescent="0.25">
      <c r="A39" s="25" t="s">
        <v>175</v>
      </c>
      <c r="B39" s="25" t="s">
        <v>265</v>
      </c>
      <c r="C39" s="25" t="s">
        <v>266</v>
      </c>
      <c r="D39" s="25" t="s">
        <v>81</v>
      </c>
      <c r="E39" s="25" t="s">
        <v>57</v>
      </c>
      <c r="F39" s="25" t="s">
        <v>267</v>
      </c>
      <c r="G39" s="30">
        <v>30000000</v>
      </c>
      <c r="H39" s="25" t="s">
        <v>268</v>
      </c>
    </row>
    <row r="40" spans="1:8" ht="105" x14ac:dyDescent="0.25">
      <c r="A40" s="25" t="s">
        <v>201</v>
      </c>
      <c r="B40" s="25" t="s">
        <v>269</v>
      </c>
      <c r="C40" s="25" t="s">
        <v>203</v>
      </c>
      <c r="D40" s="25" t="s">
        <v>270</v>
      </c>
      <c r="E40" s="25" t="s">
        <v>55</v>
      </c>
      <c r="F40" s="25" t="s">
        <v>124</v>
      </c>
      <c r="G40" s="30">
        <v>30000000</v>
      </c>
      <c r="H40" s="25" t="s">
        <v>271</v>
      </c>
    </row>
    <row r="41" spans="1:8" ht="105" x14ac:dyDescent="0.25">
      <c r="A41" s="25" t="s">
        <v>272</v>
      </c>
      <c r="B41" s="25" t="s">
        <v>273</v>
      </c>
      <c r="C41" s="25" t="s">
        <v>274</v>
      </c>
      <c r="D41" s="25" t="s">
        <v>275</v>
      </c>
      <c r="E41" s="25" t="s">
        <v>55</v>
      </c>
      <c r="F41" s="25" t="s">
        <v>276</v>
      </c>
      <c r="G41" s="30">
        <v>28798000</v>
      </c>
      <c r="H41" s="25" t="s">
        <v>277</v>
      </c>
    </row>
    <row r="42" spans="1:8" ht="105" x14ac:dyDescent="0.25">
      <c r="A42" s="25" t="s">
        <v>231</v>
      </c>
      <c r="B42" s="25" t="s">
        <v>278</v>
      </c>
      <c r="C42" s="25" t="s">
        <v>279</v>
      </c>
      <c r="D42" s="25" t="s">
        <v>280</v>
      </c>
      <c r="E42" s="25" t="s">
        <v>57</v>
      </c>
      <c r="F42" s="25" t="s">
        <v>281</v>
      </c>
      <c r="G42" s="30">
        <v>25000000</v>
      </c>
      <c r="H42" s="25" t="s">
        <v>282</v>
      </c>
    </row>
    <row r="43" spans="1:8" ht="105" x14ac:dyDescent="0.25">
      <c r="A43" s="25" t="s">
        <v>283</v>
      </c>
      <c r="B43" s="25" t="s">
        <v>284</v>
      </c>
      <c r="C43" s="25" t="s">
        <v>285</v>
      </c>
      <c r="D43" s="25" t="s">
        <v>286</v>
      </c>
      <c r="E43" s="25" t="s">
        <v>59</v>
      </c>
      <c r="F43" s="25" t="s">
        <v>287</v>
      </c>
      <c r="G43" s="30">
        <v>23785092</v>
      </c>
      <c r="H43" s="25" t="s">
        <v>288</v>
      </c>
    </row>
    <row r="44" spans="1:8" ht="105" x14ac:dyDescent="0.25">
      <c r="A44" s="25" t="s">
        <v>289</v>
      </c>
      <c r="B44" s="25" t="s">
        <v>290</v>
      </c>
      <c r="C44" s="25" t="s">
        <v>291</v>
      </c>
      <c r="D44" s="25" t="s">
        <v>292</v>
      </c>
      <c r="E44" s="25" t="s">
        <v>56</v>
      </c>
      <c r="F44" s="25" t="s">
        <v>293</v>
      </c>
      <c r="G44" s="30">
        <v>23600000</v>
      </c>
      <c r="H44" s="25" t="s">
        <v>294</v>
      </c>
    </row>
    <row r="45" spans="1:8" ht="105" x14ac:dyDescent="0.25">
      <c r="A45" s="25" t="s">
        <v>249</v>
      </c>
      <c r="B45" s="25" t="s">
        <v>295</v>
      </c>
      <c r="C45" s="25" t="s">
        <v>296</v>
      </c>
      <c r="D45" s="25" t="s">
        <v>297</v>
      </c>
      <c r="E45" s="25" t="s">
        <v>59</v>
      </c>
      <c r="F45" s="25" t="s">
        <v>298</v>
      </c>
      <c r="G45" s="30">
        <v>23258000</v>
      </c>
      <c r="H45" s="25" t="s">
        <v>299</v>
      </c>
    </row>
    <row r="46" spans="1:8" ht="105" x14ac:dyDescent="0.25">
      <c r="A46" s="25" t="s">
        <v>300</v>
      </c>
      <c r="B46" s="25" t="s">
        <v>301</v>
      </c>
      <c r="C46" s="25" t="s">
        <v>302</v>
      </c>
      <c r="D46" s="25" t="s">
        <v>303</v>
      </c>
      <c r="E46" s="25" t="s">
        <v>58</v>
      </c>
      <c r="F46" s="25" t="s">
        <v>304</v>
      </c>
      <c r="G46" s="30">
        <v>22846810</v>
      </c>
      <c r="H46" s="25" t="s">
        <v>305</v>
      </c>
    </row>
    <row r="47" spans="1:8" ht="105" x14ac:dyDescent="0.25">
      <c r="A47" s="25" t="s">
        <v>306</v>
      </c>
      <c r="B47" s="25" t="s">
        <v>307</v>
      </c>
      <c r="C47" s="25" t="s">
        <v>308</v>
      </c>
      <c r="D47" s="25" t="s">
        <v>309</v>
      </c>
      <c r="E47" s="25" t="s">
        <v>59</v>
      </c>
      <c r="F47" s="25" t="s">
        <v>310</v>
      </c>
      <c r="G47" s="30">
        <v>22311862</v>
      </c>
      <c r="H47" s="25" t="s">
        <v>311</v>
      </c>
    </row>
    <row r="48" spans="1:8" ht="105" x14ac:dyDescent="0.25">
      <c r="A48" s="25" t="s">
        <v>312</v>
      </c>
      <c r="B48" s="25" t="s">
        <v>313</v>
      </c>
      <c r="C48" s="25" t="s">
        <v>314</v>
      </c>
      <c r="D48" s="25" t="s">
        <v>315</v>
      </c>
      <c r="E48" s="25" t="s">
        <v>59</v>
      </c>
      <c r="F48" s="25" t="s">
        <v>316</v>
      </c>
      <c r="G48" s="30">
        <v>22185907</v>
      </c>
      <c r="H48" s="25" t="s">
        <v>317</v>
      </c>
    </row>
    <row r="49" spans="1:8" ht="105" x14ac:dyDescent="0.25">
      <c r="A49" s="25" t="s">
        <v>306</v>
      </c>
      <c r="B49" s="25" t="s">
        <v>318</v>
      </c>
      <c r="C49" s="25" t="s">
        <v>319</v>
      </c>
      <c r="D49" s="25" t="s">
        <v>320</v>
      </c>
      <c r="E49" s="25" t="s">
        <v>59</v>
      </c>
      <c r="F49" s="25" t="s">
        <v>298</v>
      </c>
      <c r="G49" s="30">
        <v>22100000</v>
      </c>
      <c r="H49" s="25" t="s">
        <v>321</v>
      </c>
    </row>
    <row r="50" spans="1:8" ht="105" x14ac:dyDescent="0.25">
      <c r="A50" s="25" t="s">
        <v>231</v>
      </c>
      <c r="B50" s="25" t="s">
        <v>322</v>
      </c>
      <c r="C50" s="25" t="s">
        <v>323</v>
      </c>
      <c r="D50" s="25" t="s">
        <v>324</v>
      </c>
      <c r="E50" s="25" t="s">
        <v>57</v>
      </c>
      <c r="F50" s="25" t="s">
        <v>325</v>
      </c>
      <c r="G50" s="30">
        <v>22000000</v>
      </c>
      <c r="H50" s="25" t="s">
        <v>326</v>
      </c>
    </row>
    <row r="51" spans="1:8" ht="105" x14ac:dyDescent="0.25">
      <c r="A51" s="25" t="s">
        <v>237</v>
      </c>
      <c r="B51" s="25" t="s">
        <v>327</v>
      </c>
      <c r="C51" s="25" t="s">
        <v>328</v>
      </c>
      <c r="D51" s="25" t="s">
        <v>240</v>
      </c>
      <c r="E51" s="25" t="s">
        <v>59</v>
      </c>
      <c r="F51" s="25" t="s">
        <v>241</v>
      </c>
      <c r="G51" s="30">
        <v>21043900</v>
      </c>
      <c r="H51" s="25" t="s">
        <v>329</v>
      </c>
    </row>
    <row r="52" spans="1:8" ht="105" x14ac:dyDescent="0.25">
      <c r="A52" s="25" t="s">
        <v>231</v>
      </c>
      <c r="B52" s="25" t="s">
        <v>330</v>
      </c>
      <c r="C52" s="25" t="s">
        <v>331</v>
      </c>
      <c r="D52" s="25" t="s">
        <v>332</v>
      </c>
      <c r="E52" s="25" t="s">
        <v>57</v>
      </c>
      <c r="F52" s="25" t="s">
        <v>333</v>
      </c>
      <c r="G52" s="30">
        <v>20637600</v>
      </c>
      <c r="H52" s="25" t="s">
        <v>334</v>
      </c>
    </row>
    <row r="53" spans="1:8" ht="105" x14ac:dyDescent="0.25">
      <c r="A53" s="25" t="s">
        <v>175</v>
      </c>
      <c r="B53" s="25" t="s">
        <v>335</v>
      </c>
      <c r="C53" s="25" t="s">
        <v>336</v>
      </c>
      <c r="D53" s="25" t="s">
        <v>337</v>
      </c>
      <c r="E53" s="25" t="s">
        <v>57</v>
      </c>
      <c r="F53" s="25" t="s">
        <v>338</v>
      </c>
      <c r="G53" s="30">
        <v>20000000</v>
      </c>
      <c r="H53" s="25" t="s">
        <v>339</v>
      </c>
    </row>
    <row r="54" spans="1:8" ht="105" x14ac:dyDescent="0.25">
      <c r="A54" s="25" t="s">
        <v>78</v>
      </c>
      <c r="B54" s="25" t="s">
        <v>340</v>
      </c>
      <c r="C54" s="25" t="s">
        <v>341</v>
      </c>
      <c r="D54" s="25" t="s">
        <v>342</v>
      </c>
      <c r="E54" s="25" t="s">
        <v>57</v>
      </c>
      <c r="F54" s="25" t="s">
        <v>343</v>
      </c>
      <c r="G54" s="30">
        <v>18746666</v>
      </c>
      <c r="H54" s="25" t="s">
        <v>344</v>
      </c>
    </row>
    <row r="55" spans="1:8" ht="105" x14ac:dyDescent="0.25">
      <c r="A55" s="25" t="s">
        <v>78</v>
      </c>
      <c r="B55" s="25" t="s">
        <v>345</v>
      </c>
      <c r="C55" s="25" t="s">
        <v>346</v>
      </c>
      <c r="D55" s="25" t="s">
        <v>107</v>
      </c>
      <c r="E55" s="25" t="s">
        <v>57</v>
      </c>
      <c r="F55" s="25" t="s">
        <v>347</v>
      </c>
      <c r="G55" s="30">
        <v>18000000</v>
      </c>
      <c r="H55" s="25" t="s">
        <v>348</v>
      </c>
    </row>
    <row r="56" spans="1:8" ht="105" x14ac:dyDescent="0.25">
      <c r="A56" s="25" t="s">
        <v>78</v>
      </c>
      <c r="B56" s="25" t="s">
        <v>349</v>
      </c>
      <c r="C56" s="25" t="s">
        <v>350</v>
      </c>
      <c r="D56" s="25" t="s">
        <v>351</v>
      </c>
      <c r="E56" s="25" t="s">
        <v>57</v>
      </c>
      <c r="F56" s="25" t="s">
        <v>352</v>
      </c>
      <c r="G56" s="30">
        <v>17500000</v>
      </c>
      <c r="H56" s="25" t="s">
        <v>353</v>
      </c>
    </row>
    <row r="57" spans="1:8" ht="105" x14ac:dyDescent="0.25">
      <c r="A57" s="25" t="s">
        <v>231</v>
      </c>
      <c r="B57" s="25" t="s">
        <v>354</v>
      </c>
      <c r="C57" s="25" t="s">
        <v>355</v>
      </c>
      <c r="D57" s="25" t="s">
        <v>324</v>
      </c>
      <c r="E57" s="25" t="s">
        <v>57</v>
      </c>
      <c r="F57" s="25" t="s">
        <v>356</v>
      </c>
      <c r="G57" s="30">
        <v>17305600</v>
      </c>
      <c r="H57" s="25" t="s">
        <v>357</v>
      </c>
    </row>
    <row r="58" spans="1:8" ht="105" x14ac:dyDescent="0.25">
      <c r="A58" s="25" t="s">
        <v>289</v>
      </c>
      <c r="B58" s="25" t="s">
        <v>358</v>
      </c>
      <c r="C58" s="25" t="s">
        <v>291</v>
      </c>
      <c r="D58" s="25" t="s">
        <v>359</v>
      </c>
      <c r="E58" s="25" t="s">
        <v>56</v>
      </c>
      <c r="F58" s="25" t="s">
        <v>293</v>
      </c>
      <c r="G58" s="30">
        <v>16000000</v>
      </c>
      <c r="H58" s="25" t="s">
        <v>360</v>
      </c>
    </row>
    <row r="59" spans="1:8" ht="105" x14ac:dyDescent="0.25">
      <c r="A59" s="25" t="s">
        <v>361</v>
      </c>
      <c r="B59" s="25" t="s">
        <v>362</v>
      </c>
      <c r="C59" s="25" t="s">
        <v>363</v>
      </c>
      <c r="D59" s="25" t="s">
        <v>364</v>
      </c>
      <c r="E59" s="25" t="s">
        <v>59</v>
      </c>
      <c r="F59" s="25" t="s">
        <v>365</v>
      </c>
      <c r="G59" s="30">
        <v>15849040</v>
      </c>
      <c r="H59" s="25" t="s">
        <v>366</v>
      </c>
    </row>
    <row r="60" spans="1:8" ht="105" x14ac:dyDescent="0.25">
      <c r="A60" s="25" t="s">
        <v>231</v>
      </c>
      <c r="B60" s="25" t="s">
        <v>367</v>
      </c>
      <c r="C60" s="25" t="s">
        <v>368</v>
      </c>
      <c r="D60" s="25" t="s">
        <v>369</v>
      </c>
      <c r="E60" s="25" t="s">
        <v>57</v>
      </c>
      <c r="F60" s="25" t="s">
        <v>370</v>
      </c>
      <c r="G60" s="30">
        <v>15000000</v>
      </c>
      <c r="H60" s="25" t="s">
        <v>371</v>
      </c>
    </row>
    <row r="61" spans="1:8" ht="105" x14ac:dyDescent="0.25">
      <c r="A61" s="25" t="s">
        <v>231</v>
      </c>
      <c r="B61" s="25" t="s">
        <v>372</v>
      </c>
      <c r="C61" s="25" t="s">
        <v>373</v>
      </c>
      <c r="D61" s="25" t="s">
        <v>374</v>
      </c>
      <c r="E61" s="25" t="s">
        <v>57</v>
      </c>
      <c r="F61" s="25" t="s">
        <v>375</v>
      </c>
      <c r="G61" s="30">
        <v>15000000</v>
      </c>
      <c r="H61" s="25" t="s">
        <v>376</v>
      </c>
    </row>
    <row r="62" spans="1:8" ht="105" x14ac:dyDescent="0.25">
      <c r="A62" s="25" t="s">
        <v>231</v>
      </c>
      <c r="B62" s="25" t="s">
        <v>377</v>
      </c>
      <c r="C62" s="25" t="s">
        <v>378</v>
      </c>
      <c r="D62" s="25" t="s">
        <v>379</v>
      </c>
      <c r="E62" s="25" t="s">
        <v>57</v>
      </c>
      <c r="F62" s="25" t="s">
        <v>380</v>
      </c>
      <c r="G62" s="30">
        <v>14428050</v>
      </c>
      <c r="H62" s="25" t="s">
        <v>381</v>
      </c>
    </row>
    <row r="63" spans="1:8" ht="105" x14ac:dyDescent="0.25">
      <c r="A63" s="25" t="s">
        <v>382</v>
      </c>
      <c r="B63" s="25" t="s">
        <v>383</v>
      </c>
      <c r="C63" s="25" t="s">
        <v>384</v>
      </c>
      <c r="D63" s="25" t="s">
        <v>385</v>
      </c>
      <c r="E63" s="25" t="s">
        <v>56</v>
      </c>
      <c r="F63" s="25" t="s">
        <v>386</v>
      </c>
      <c r="G63" s="30">
        <v>13500000</v>
      </c>
      <c r="H63" s="25" t="s">
        <v>387</v>
      </c>
    </row>
    <row r="64" spans="1:8" ht="105" x14ac:dyDescent="0.25">
      <c r="A64" s="25" t="s">
        <v>388</v>
      </c>
      <c r="B64" s="25" t="s">
        <v>389</v>
      </c>
      <c r="C64" s="25" t="s">
        <v>390</v>
      </c>
      <c r="D64" s="25" t="s">
        <v>391</v>
      </c>
      <c r="E64" s="25" t="s">
        <v>59</v>
      </c>
      <c r="F64" s="25" t="s">
        <v>392</v>
      </c>
      <c r="G64" s="30">
        <v>12800000</v>
      </c>
      <c r="H64" s="25" t="s">
        <v>393</v>
      </c>
    </row>
    <row r="65" spans="1:8" ht="105" x14ac:dyDescent="0.25">
      <c r="A65" s="25" t="s">
        <v>78</v>
      </c>
      <c r="B65" s="25" t="s">
        <v>394</v>
      </c>
      <c r="C65" s="25" t="s">
        <v>395</v>
      </c>
      <c r="D65" s="25" t="s">
        <v>396</v>
      </c>
      <c r="E65" s="25" t="s">
        <v>57</v>
      </c>
      <c r="F65" s="25" t="s">
        <v>397</v>
      </c>
      <c r="G65" s="30">
        <v>12600384</v>
      </c>
      <c r="H65" s="25" t="s">
        <v>398</v>
      </c>
    </row>
    <row r="66" spans="1:8" ht="105" x14ac:dyDescent="0.25">
      <c r="A66" s="25" t="s">
        <v>231</v>
      </c>
      <c r="B66" s="25" t="s">
        <v>399</v>
      </c>
      <c r="C66" s="25" t="s">
        <v>400</v>
      </c>
      <c r="D66" s="25" t="s">
        <v>401</v>
      </c>
      <c r="E66" s="25" t="s">
        <v>57</v>
      </c>
      <c r="F66" s="25" t="s">
        <v>375</v>
      </c>
      <c r="G66" s="30">
        <v>12000000</v>
      </c>
      <c r="H66" s="25" t="s">
        <v>402</v>
      </c>
    </row>
    <row r="67" spans="1:8" ht="105" x14ac:dyDescent="0.25">
      <c r="A67" s="25" t="s">
        <v>403</v>
      </c>
      <c r="B67" s="25" t="s">
        <v>404</v>
      </c>
      <c r="C67" s="25" t="s">
        <v>405</v>
      </c>
      <c r="D67" s="25" t="s">
        <v>406</v>
      </c>
      <c r="E67" s="25" t="s">
        <v>57</v>
      </c>
      <c r="F67" s="25" t="s">
        <v>407</v>
      </c>
      <c r="G67" s="30">
        <v>11000000</v>
      </c>
      <c r="H67" s="25" t="s">
        <v>408</v>
      </c>
    </row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95F4-D19D-4F72-A24C-700DA4D118A7}">
  <dimension ref="A1:H4"/>
  <sheetViews>
    <sheetView topLeftCell="A6" workbookViewId="0">
      <selection activeCell="D19" sqref="D19"/>
    </sheetView>
  </sheetViews>
  <sheetFormatPr baseColWidth="10" defaultColWidth="16.42578125" defaultRowHeight="15" x14ac:dyDescent="0.25"/>
  <cols>
    <col min="1" max="1" width="33.85546875" style="25" customWidth="1"/>
    <col min="2" max="2" width="16.42578125" style="25"/>
    <col min="3" max="3" width="82.42578125" style="25" customWidth="1"/>
    <col min="4" max="5" width="16.42578125" style="25"/>
    <col min="6" max="6" width="19.85546875" style="25" customWidth="1"/>
    <col min="7" max="7" width="16.42578125" style="25"/>
    <col min="8" max="8" width="117" style="25" customWidth="1"/>
    <col min="9" max="16384" width="16.42578125" style="25"/>
  </cols>
  <sheetData>
    <row r="1" spans="1:8" ht="30" x14ac:dyDescent="0.25">
      <c r="A1" s="23" t="s">
        <v>64</v>
      </c>
      <c r="B1" s="24" t="s">
        <v>65</v>
      </c>
      <c r="C1" s="24" t="s">
        <v>66</v>
      </c>
      <c r="D1" s="24" t="s">
        <v>68</v>
      </c>
      <c r="E1" s="24" t="s">
        <v>409</v>
      </c>
      <c r="F1" s="24" t="s">
        <v>69</v>
      </c>
      <c r="G1" s="24" t="s">
        <v>70</v>
      </c>
      <c r="H1" s="24" t="s">
        <v>71</v>
      </c>
    </row>
    <row r="2" spans="1:8" ht="45" x14ac:dyDescent="0.25">
      <c r="A2" s="26" t="s">
        <v>410</v>
      </c>
      <c r="B2" s="21" t="s">
        <v>411</v>
      </c>
      <c r="C2" s="21" t="s">
        <v>412</v>
      </c>
      <c r="D2" s="21" t="s">
        <v>55</v>
      </c>
      <c r="E2" s="21" t="s">
        <v>413</v>
      </c>
      <c r="F2" s="21" t="s">
        <v>102</v>
      </c>
      <c r="G2" s="27">
        <v>3610000000</v>
      </c>
      <c r="H2" s="21" t="s">
        <v>414</v>
      </c>
    </row>
    <row r="3" spans="1:8" ht="45" x14ac:dyDescent="0.25">
      <c r="A3" s="28" t="s">
        <v>410</v>
      </c>
      <c r="B3" s="22" t="s">
        <v>415</v>
      </c>
      <c r="C3" s="22" t="s">
        <v>412</v>
      </c>
      <c r="D3" s="22" t="s">
        <v>55</v>
      </c>
      <c r="E3" s="22" t="s">
        <v>416</v>
      </c>
      <c r="F3" s="22" t="s">
        <v>102</v>
      </c>
      <c r="G3" s="29">
        <v>2245000000</v>
      </c>
      <c r="H3" s="22" t="s">
        <v>417</v>
      </c>
    </row>
    <row r="4" spans="1:8" ht="45" x14ac:dyDescent="0.25">
      <c r="A4" s="26" t="s">
        <v>410</v>
      </c>
      <c r="B4" s="21" t="s">
        <v>418</v>
      </c>
      <c r="C4" s="21" t="s">
        <v>412</v>
      </c>
      <c r="D4" s="21" t="s">
        <v>55</v>
      </c>
      <c r="E4" s="21" t="s">
        <v>141</v>
      </c>
      <c r="F4" s="21" t="s">
        <v>102</v>
      </c>
      <c r="G4" s="27">
        <v>2230800000</v>
      </c>
      <c r="H4" s="21" t="s">
        <v>419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2B4EE2-4BCD-41A7-8B06-B0F7958E15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Cotizacion</vt:lpstr>
      <vt:lpstr>E.M </vt:lpstr>
      <vt:lpstr>Modalidad Contratacion</vt:lpstr>
      <vt:lpstr>Contratacion otras entidades</vt:lpstr>
      <vt:lpstr>CONTRATACION EN LA RAMA</vt:lpstr>
      <vt:lpstr>'Formato Cotizacion'!_Hlk159341074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PC-59802</dc:creator>
  <cp:keywords/>
  <dc:description/>
  <cp:lastModifiedBy>Sara Milena Núñez Aldana</cp:lastModifiedBy>
  <cp:revision/>
  <dcterms:created xsi:type="dcterms:W3CDTF">2023-02-27T16:11:13Z</dcterms:created>
  <dcterms:modified xsi:type="dcterms:W3CDTF">2025-08-15T19:42:13Z</dcterms:modified>
  <cp:category/>
  <cp:contentStatus/>
</cp:coreProperties>
</file>