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urietari\Documents\Desktop\CONTRATACION 2020\MODIFICACIONES\"/>
    </mc:Choice>
  </mc:AlternateContent>
  <bookViews>
    <workbookView xWindow="0" yWindow="465" windowWidth="28800" windowHeight="16260" activeTab="5"/>
  </bookViews>
  <sheets>
    <sheet name="Hoja1" sheetId="12" state="hidden" r:id="rId1"/>
    <sheet name="Hoja2" sheetId="13" state="hidden" r:id="rId2"/>
    <sheet name="Hoja3" sheetId="14" state="hidden" r:id="rId3"/>
    <sheet name="Hoja4" sheetId="15" state="hidden" r:id="rId4"/>
    <sheet name="Hoja5" sheetId="16" state="hidden" r:id="rId5"/>
    <sheet name="SER ADM Y SER FINAN" sheetId="2" r:id="rId6"/>
  </sheets>
  <definedNames>
    <definedName name="_xlnm._FilterDatabase" localSheetId="5" hidden="1">'SER ADM Y SER FINAN'!$B$11:$S$11</definedName>
    <definedName name="_xlnm.Print_Area" localSheetId="5">'SER ADM Y SER FINAN'!$A$1:$S$21</definedName>
    <definedName name="_xlnm.Print_Titles" localSheetId="5">'SER ADM Y SER FINAN'!$2:$11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6" i="2" l="1"/>
  <c r="P13" i="2"/>
  <c r="O16" i="2" l="1"/>
  <c r="S16" i="2" l="1"/>
  <c r="K14" i="2"/>
  <c r="O13" i="2" l="1"/>
  <c r="S13" i="2" l="1"/>
  <c r="S14" i="2" s="1"/>
  <c r="S17" i="2" l="1"/>
  <c r="S18" i="2" s="1"/>
  <c r="K17" i="2" l="1"/>
  <c r="K18" i="2" s="1"/>
  <c r="R28" i="2" l="1"/>
  <c r="R25" i="2" l="1"/>
</calcChain>
</file>

<file path=xl/comments1.xml><?xml version="1.0" encoding="utf-8"?>
<comments xmlns="http://schemas.openxmlformats.org/spreadsheetml/2006/main">
  <authors>
    <author>tc={689BF07F-E4E8-4AAE-969F-83C49BC68239}</author>
  </authors>
  <commentList>
    <comment ref="E13" authorId="0" shapeId="0">
      <text>
        <r>
          <rPr>
            <sz val="12"/>
            <color theme="1"/>
            <rFont val="Calibri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Es tecnologo o profesional? No se puede 4 años de formación universitaria segun honorarios.</t>
        </r>
      </text>
    </comment>
    <comment ref="H13" authorId="0" shapeId="0">
      <text>
        <r>
          <rPr>
            <sz val="12"/>
            <color theme="1"/>
            <rFont val="Calibri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Es tecnologo o profesional? No se puede 4 años de formación universitaria segun honorarios.</t>
        </r>
      </text>
    </comment>
  </commentList>
</comments>
</file>

<file path=xl/sharedStrings.xml><?xml version="1.0" encoding="utf-8"?>
<sst xmlns="http://schemas.openxmlformats.org/spreadsheetml/2006/main" count="53" uniqueCount="41">
  <si>
    <t>No. ITEM</t>
  </si>
  <si>
    <t>OBJETO CONTRACTUAL</t>
  </si>
  <si>
    <t>CONTRATISTA</t>
  </si>
  <si>
    <t>No. CONTRATISTAS</t>
  </si>
  <si>
    <t>CONTRATO</t>
  </si>
  <si>
    <t>VALOR TOTAL DEL CONTRATO                            (Valor X Plazo )</t>
  </si>
  <si>
    <t>NIVEL DE FORMACION</t>
  </si>
  <si>
    <t>FORMACION</t>
  </si>
  <si>
    <t>MESES EXPERIENCIA LABORAL</t>
  </si>
  <si>
    <t>MESES EXPERIENCIA DOCENTE</t>
  </si>
  <si>
    <t xml:space="preserve">JUSTIFICACIÓN OBJETOS IGUALES </t>
  </si>
  <si>
    <t>FECHA DE INICIO</t>
  </si>
  <si>
    <t>FECHA FINAL</t>
  </si>
  <si>
    <t xml:space="preserve">VALOR MENSUAL/HORA </t>
  </si>
  <si>
    <t>Mínimo 12 meses de experiencia docente en el SENA o en instituciones de educación reconocidas por el MEN</t>
  </si>
  <si>
    <t>necesidades de la formación</t>
  </si>
  <si>
    <t>1.       Desarrollar actividades de formación profesional en los programas definidos por el centro.      2. Entregar al equipo de SOFIA PLUS, la información requerida para la asignación de rol y disponibilidad  en el aplicativo 3. Hacer la evaluación correspondiente a los cursos asignados.</t>
  </si>
  <si>
    <t>NOMBRE</t>
  </si>
  <si>
    <t>OBSERVACIONES</t>
  </si>
  <si>
    <t>NUEVO</t>
  </si>
  <si>
    <t>Mínimo 12 meses de experiencia docente en instituciones de educación reconocidas por el MEN</t>
  </si>
  <si>
    <t>Mínimo (24) meses de experiencia laboral en el área de formación motivo de la contratación.</t>
  </si>
  <si>
    <t>TOTAL</t>
  </si>
  <si>
    <t xml:space="preserve">NEC 1 </t>
  </si>
  <si>
    <t xml:space="preserve">NEC ACTUALIZADA </t>
  </si>
  <si>
    <t>PLAZO EN DIAS</t>
  </si>
  <si>
    <t>PLAZO EN MESES</t>
  </si>
  <si>
    <t>DIAS RECESO</t>
  </si>
  <si>
    <r>
      <t xml:space="preserve">OBLIGACIONES PRINCIPALES  </t>
    </r>
    <r>
      <rPr>
        <sz val="12"/>
        <color theme="1"/>
        <rFont val="Calibri"/>
        <family val="2"/>
        <scheme val="minor"/>
      </rPr>
      <t>(Incluir 3)</t>
    </r>
  </si>
  <si>
    <r>
      <rPr>
        <b/>
        <sz val="12"/>
        <color theme="1"/>
        <rFont val="Calibri"/>
        <family val="2"/>
        <scheme val="minor"/>
      </rPr>
      <t>YIZY YELINE CORTÉS PADILLA
SUBDIRECTOR  CENTRO DE COMERCIO Y SERVICIOS</t>
    </r>
    <r>
      <rPr>
        <sz val="12"/>
        <color theme="1"/>
        <rFont val="Calibri"/>
        <family val="2"/>
        <scheme val="minor"/>
      </rPr>
      <t xml:space="preserve">
</t>
    </r>
  </si>
  <si>
    <t>INSTITUCIONAL DE INTEGRALIDAD DE LA FORMACIÓN - DERECHOS HUMANOS Y FUNDAMENTALES EN EL TRABAJO</t>
  </si>
  <si>
    <t>LILIA VISBAL</t>
  </si>
  <si>
    <t xml:space="preserve">IMPARTIR FORMACION PROFESIONAL EN EL AREA DE SERVICIOS ADMINISTRATIVOS, CONTABILIDAD Y FINANZAS (Competencias Comunicativas) EN LOS DIVERSOS PROGRAMAS DE FORMACION TITULADA Y/O COMPLEMENTARIA QUE MANEJA EL CENTRO DE COMERCIO Y SERVICIOS DEL SENA REGIONAL ATLANTICO </t>
  </si>
  <si>
    <t>Tecnologo Profesional</t>
  </si>
  <si>
    <t>Tecnólogo o 4 años de formacion universitaria o Profesional Universitario</t>
  </si>
  <si>
    <t>INSTITUCIONAL DE PEDAGOGÍA - ACTIVIDAD FÍSICA Y HABITOS DE DE VIDA SALUDABLES</t>
  </si>
  <si>
    <t>PRESTAR SERVICIOS PERSONALES DE CARÁCTER TEMPORAL PARA PLANEAR Y ORIENTAR LA FORMACIÓN PROFESIONAL INTEGRAL, EN EL AREA DE  ACTIVIDAD FÍSICA Y HABITOS DE DE VIDA SALUDABLES
 QUE PROGRAME EL CENTRO DE COMERCIO Y SERVICIOS DEL SENA REGIONAL ATLANTICO EN SUS DIFERENTES NIVELES Y MODALIDADES, ATENDIENDO LAS POLÍTICAS INSTITUCIONALES Y LA NORMATIVIDAD VIGENTE</t>
  </si>
  <si>
    <t>Tecnólogo profesional</t>
  </si>
  <si>
    <t>Licenciado en Educacion Fisica, Profesional en Ciencias del Deporte, Tecnólogo en Actividad Física o Entrenamiento Deportivo con especialización tecnológica en el área de conocimiento</t>
  </si>
  <si>
    <t xml:space="preserve">Mínimo 12 meses de experiencia laboral en el área de formación motivo de la contratación.
</t>
  </si>
  <si>
    <t>JHON LECHUGA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</si>
</sst>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&quot;$&quot;\ * #,##0.00_-;\-&quot;$&quot;\ * #,##0.00_-;_-&quot;$&quot;\ * &quot;-&quot;??_-;_-@_-"/>
    <numFmt numFmtId="164" formatCode="[$$]#,##0"/>
    <numFmt numFmtId="165" formatCode="_([$$-240A]\ * #,##0_);_([$$-240A]\ * \(#,##0\);_([$$-240A]\ * &quot;-&quot;??_);_(@_)"/>
    <numFmt numFmtId="166" formatCode="mmm\-d"/>
    <numFmt numFmtId="167" formatCode="[$ $]#,##0"/>
    <numFmt numFmtId="168" formatCode="[$$-86B]\ #,##0.00"/>
  </numFmts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name val="Calibri"/>
      <family val="2"/>
      <scheme val="minor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7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2" fillId="0" borderId="0"/>
  </cellStyleXfs>
  <cellXfs count="76">
    <xf numFmtId="0" fontId="0" fillId="0" borderId="0" xfId="0"/>
    <xf numFmtId="0" fontId="3" fillId="0" borderId="0" xfId="0" applyFont="1" applyFill="1"/>
    <xf numFmtId="0" fontId="3" fillId="0" borderId="1" xfId="0" applyFont="1" applyFill="1" applyBorder="1" applyAlignment="1">
      <alignment horizontal="center" vertical="center"/>
    </xf>
    <xf numFmtId="168" fontId="4" fillId="3" borderId="1" xfId="0" applyNumberFormat="1" applyFont="1" applyFill="1" applyBorder="1" applyAlignment="1">
      <alignment horizontal="center" vertical="center" wrapText="1"/>
    </xf>
    <xf numFmtId="14" fontId="3" fillId="0" borderId="0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166" fontId="3" fillId="4" borderId="0" xfId="0" applyNumberFormat="1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 wrapText="1"/>
    </xf>
    <xf numFmtId="167" fontId="3" fillId="4" borderId="0" xfId="0" applyNumberFormat="1" applyFont="1" applyFill="1" applyBorder="1" applyAlignment="1">
      <alignment horizontal="center" vertical="center" wrapText="1"/>
    </xf>
    <xf numFmtId="167" fontId="3" fillId="0" borderId="0" xfId="0" applyNumberFormat="1" applyFont="1" applyBorder="1" applyAlignment="1">
      <alignment horizontal="center" vertical="center" wrapText="1"/>
    </xf>
    <xf numFmtId="44" fontId="4" fillId="5" borderId="1" xfId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1" xfId="0" applyFont="1" applyFill="1" applyBorder="1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65" fontId="6" fillId="0" borderId="11" xfId="0" applyNumberFormat="1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/>
    </xf>
    <xf numFmtId="165" fontId="6" fillId="0" borderId="4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165" fontId="5" fillId="0" borderId="0" xfId="0" applyNumberFormat="1" applyFont="1" applyBorder="1" applyAlignment="1">
      <alignment horizontal="center" vertical="center" wrapText="1"/>
    </xf>
    <xf numFmtId="164" fontId="5" fillId="0" borderId="0" xfId="0" applyNumberFormat="1" applyFont="1" applyBorder="1" applyAlignment="1">
      <alignment horizontal="center" vertical="center"/>
    </xf>
    <xf numFmtId="164" fontId="5" fillId="0" borderId="0" xfId="0" applyNumberFormat="1" applyFont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3" fillId="0" borderId="0" xfId="0" applyFont="1"/>
    <xf numFmtId="0" fontId="3" fillId="0" borderId="7" xfId="0" applyFont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3" fontId="4" fillId="3" borderId="4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" fontId="4" fillId="0" borderId="0" xfId="0" applyNumberFormat="1" applyFont="1" applyFill="1" applyAlignment="1">
      <alignment horizontal="center" vertical="center"/>
    </xf>
    <xf numFmtId="0" fontId="3" fillId="0" borderId="1" xfId="0" applyFont="1" applyBorder="1"/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3" fillId="0" borderId="1" xfId="2" applyFont="1" applyFill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 wrapText="1"/>
    </xf>
    <xf numFmtId="0" fontId="4" fillId="0" borderId="1" xfId="2" applyFont="1" applyFill="1" applyBorder="1" applyAlignment="1">
      <alignment horizontal="center" vertical="center" wrapText="1"/>
    </xf>
    <xf numFmtId="0" fontId="5" fillId="0" borderId="1" xfId="2" applyFont="1" applyFill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 wrapText="1"/>
    </xf>
    <xf numFmtId="0" fontId="3" fillId="0" borderId="9" xfId="2" applyFont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Border="1"/>
    <xf numFmtId="0" fontId="3" fillId="0" borderId="0" xfId="0" applyFont="1" applyFill="1" applyBorder="1"/>
    <xf numFmtId="14" fontId="7" fillId="0" borderId="1" xfId="0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4" fontId="7" fillId="0" borderId="1" xfId="1" applyFont="1" applyFill="1" applyBorder="1" applyAlignment="1">
      <alignment vertical="center"/>
    </xf>
    <xf numFmtId="168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</cellXfs>
  <cellStyles count="3">
    <cellStyle name="Moneda" xfId="1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781049</xdr:colOff>
      <xdr:row>1</xdr:row>
      <xdr:rowOff>111125</xdr:rowOff>
    </xdr:from>
    <xdr:to>
      <xdr:col>12</xdr:col>
      <xdr:colOff>815972</xdr:colOff>
      <xdr:row>8</xdr:row>
      <xdr:rowOff>68852</xdr:rowOff>
    </xdr:to>
    <xdr:pic>
      <xdr:nvPicPr>
        <xdr:cNvPr id="2" name="Imagen 1" descr="LOG-SEN1">
          <a:extLst>
            <a:ext uri="{FF2B5EF4-FFF2-40B4-BE49-F238E27FC236}">
              <a16:creationId xmlns:a16="http://schemas.microsoft.com/office/drawing/2014/main" xmlns="" id="{00000000-0008-0000-0C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78524" y="311150"/>
          <a:ext cx="1225548" cy="115787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A1:U29"/>
  <sheetViews>
    <sheetView showGridLines="0" tabSelected="1" topLeftCell="M10" zoomScale="80" zoomScaleNormal="80" zoomScaleSheetLayoutView="56" zoomScalePageLayoutView="55" workbookViewId="0">
      <selection activeCell="V13" sqref="V13"/>
    </sheetView>
  </sheetViews>
  <sheetFormatPr baseColWidth="10" defaultColWidth="11.42578125" defaultRowHeight="15.75" x14ac:dyDescent="0.25"/>
  <cols>
    <col min="1" max="1" width="11" style="37" bestFit="1" customWidth="1"/>
    <col min="2" max="2" width="37.42578125" style="37" customWidth="1"/>
    <col min="3" max="3" width="42.140625" style="37" customWidth="1"/>
    <col min="4" max="4" width="23.42578125" style="37" customWidth="1"/>
    <col min="5" max="5" width="88" style="37" hidden="1" customWidth="1"/>
    <col min="6" max="6" width="27.85546875" style="37" hidden="1" customWidth="1"/>
    <col min="7" max="7" width="22.42578125" style="37" hidden="1" customWidth="1"/>
    <col min="8" max="10" width="22.42578125" style="37" customWidth="1"/>
    <col min="11" max="11" width="15.42578125" style="37" customWidth="1"/>
    <col min="12" max="12" width="17.85546875" style="37" customWidth="1"/>
    <col min="13" max="13" width="15.42578125" style="37" customWidth="1"/>
    <col min="14" max="14" width="16.140625" style="37" customWidth="1"/>
    <col min="15" max="15" width="19" style="37" customWidth="1"/>
    <col min="16" max="16" width="30.42578125" style="37" customWidth="1"/>
    <col min="17" max="17" width="30.42578125" style="46" customWidth="1"/>
    <col min="18" max="18" width="26.42578125" style="37" customWidth="1"/>
    <col min="19" max="19" width="28.42578125" style="37" customWidth="1"/>
    <col min="20" max="20" width="35.42578125" style="37" hidden="1" customWidth="1"/>
    <col min="21" max="21" width="30.42578125" style="37" customWidth="1"/>
    <col min="22" max="22" width="28.140625" style="37" customWidth="1"/>
    <col min="23" max="23" width="11.42578125" style="37"/>
    <col min="24" max="24" width="19.7109375" style="37" bestFit="1" customWidth="1"/>
    <col min="25" max="16384" width="11.42578125" style="37"/>
  </cols>
  <sheetData>
    <row r="1" spans="1:21" x14ac:dyDescent="0.25">
      <c r="Q1" s="67"/>
    </row>
    <row r="2" spans="1:21" x14ac:dyDescent="0.25">
      <c r="Q2" s="67"/>
    </row>
    <row r="3" spans="1:21" x14ac:dyDescent="0.25">
      <c r="Q3" s="67"/>
    </row>
    <row r="4" spans="1:21" x14ac:dyDescent="0.25">
      <c r="Q4" s="67"/>
    </row>
    <row r="5" spans="1:21" x14ac:dyDescent="0.25">
      <c r="Q5" s="67"/>
    </row>
    <row r="6" spans="1:21" x14ac:dyDescent="0.25">
      <c r="Q6" s="67"/>
    </row>
    <row r="7" spans="1:21" x14ac:dyDescent="0.25">
      <c r="Q7" s="67"/>
    </row>
    <row r="8" spans="1:21" hidden="1" x14ac:dyDescent="0.25">
      <c r="Q8" s="67"/>
    </row>
    <row r="9" spans="1:21" ht="12" customHeight="1" x14ac:dyDescent="0.25">
      <c r="A9" s="1"/>
      <c r="B9" s="14"/>
      <c r="C9" s="12"/>
      <c r="D9" s="12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68"/>
      <c r="R9" s="1"/>
      <c r="S9" s="12"/>
      <c r="T9" s="14"/>
      <c r="U9" s="1"/>
    </row>
    <row r="10" spans="1:21" s="15" customFormat="1" ht="26.25" customHeight="1" x14ac:dyDescent="0.25">
      <c r="A10" s="60" t="s">
        <v>0</v>
      </c>
      <c r="B10" s="60" t="s">
        <v>1</v>
      </c>
      <c r="C10" s="61" t="s">
        <v>2</v>
      </c>
      <c r="D10" s="62"/>
      <c r="E10" s="62"/>
      <c r="F10" s="62"/>
      <c r="G10" s="62"/>
      <c r="H10" s="62"/>
      <c r="I10" s="62"/>
      <c r="J10" s="63"/>
      <c r="K10" s="60" t="s">
        <v>3</v>
      </c>
      <c r="L10" s="60" t="s">
        <v>4</v>
      </c>
      <c r="M10" s="60"/>
      <c r="N10" s="60"/>
      <c r="O10" s="60"/>
      <c r="P10" s="60"/>
      <c r="Q10" s="60"/>
      <c r="R10" s="60"/>
      <c r="S10" s="60" t="s">
        <v>5</v>
      </c>
      <c r="T10" s="66" t="s">
        <v>17</v>
      </c>
      <c r="U10" s="57" t="s">
        <v>18</v>
      </c>
    </row>
    <row r="11" spans="1:21" s="14" customFormat="1" ht="34.5" customHeight="1" x14ac:dyDescent="0.25">
      <c r="A11" s="60"/>
      <c r="B11" s="60"/>
      <c r="C11" s="16" t="s">
        <v>28</v>
      </c>
      <c r="D11" s="16" t="s">
        <v>6</v>
      </c>
      <c r="E11" s="16" t="s">
        <v>7</v>
      </c>
      <c r="F11" s="16" t="s">
        <v>8</v>
      </c>
      <c r="G11" s="16" t="s">
        <v>9</v>
      </c>
      <c r="H11" s="52" t="s">
        <v>7</v>
      </c>
      <c r="I11" s="53" t="s">
        <v>8</v>
      </c>
      <c r="J11" s="53" t="s">
        <v>9</v>
      </c>
      <c r="K11" s="60"/>
      <c r="L11" s="16" t="s">
        <v>10</v>
      </c>
      <c r="M11" s="16" t="s">
        <v>11</v>
      </c>
      <c r="N11" s="16" t="s">
        <v>12</v>
      </c>
      <c r="O11" s="16" t="s">
        <v>26</v>
      </c>
      <c r="P11" s="17" t="s">
        <v>25</v>
      </c>
      <c r="Q11" s="16" t="s">
        <v>27</v>
      </c>
      <c r="R11" s="18" t="s">
        <v>13</v>
      </c>
      <c r="S11" s="60"/>
      <c r="T11" s="66"/>
      <c r="U11" s="58"/>
    </row>
    <row r="12" spans="1:21" s="14" customFormat="1" ht="18.75" customHeight="1" x14ac:dyDescent="0.25">
      <c r="A12" s="16"/>
      <c r="B12" s="59" t="s">
        <v>30</v>
      </c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59"/>
      <c r="Q12" s="59"/>
      <c r="R12" s="59"/>
      <c r="S12" s="59"/>
      <c r="T12" s="19"/>
      <c r="U12" s="2"/>
    </row>
    <row r="13" spans="1:21" s="14" customFormat="1" ht="168.75" customHeight="1" x14ac:dyDescent="0.25">
      <c r="A13" s="16">
        <v>1</v>
      </c>
      <c r="B13" s="49" t="s">
        <v>32</v>
      </c>
      <c r="C13" s="49" t="s">
        <v>16</v>
      </c>
      <c r="D13" s="51" t="s">
        <v>33</v>
      </c>
      <c r="E13" s="50" t="s">
        <v>34</v>
      </c>
      <c r="F13" s="50" t="s">
        <v>21</v>
      </c>
      <c r="G13" s="49" t="s">
        <v>14</v>
      </c>
      <c r="H13" s="54" t="s">
        <v>34</v>
      </c>
      <c r="I13" s="54" t="s">
        <v>21</v>
      </c>
      <c r="J13" s="54" t="s">
        <v>14</v>
      </c>
      <c r="K13" s="11">
        <v>1</v>
      </c>
      <c r="L13" s="20" t="s">
        <v>15</v>
      </c>
      <c r="M13" s="69">
        <v>44105</v>
      </c>
      <c r="N13" s="69">
        <v>44181</v>
      </c>
      <c r="O13" s="70">
        <f>+DATEDIF(M13,N13,"M")</f>
        <v>2</v>
      </c>
      <c r="P13" s="71">
        <f>+DATEDIF(M13,N13,"MD")+1</f>
        <v>16</v>
      </c>
      <c r="Q13" s="72">
        <v>0</v>
      </c>
      <c r="R13" s="73">
        <v>901765</v>
      </c>
      <c r="S13" s="74">
        <f>+(R13*O13+(R13/30*(P13-Q13)))*K13</f>
        <v>2284471.3333333335</v>
      </c>
      <c r="T13" s="75" t="s">
        <v>19</v>
      </c>
      <c r="U13" s="75" t="s">
        <v>31</v>
      </c>
    </row>
    <row r="14" spans="1:21" s="14" customFormat="1" ht="19.5" customHeight="1" x14ac:dyDescent="0.25">
      <c r="A14" s="16"/>
      <c r="B14" s="11"/>
      <c r="C14" s="11"/>
      <c r="D14" s="11"/>
      <c r="E14" s="11"/>
      <c r="F14" s="11"/>
      <c r="G14" s="11"/>
      <c r="H14" s="48"/>
      <c r="I14" s="48"/>
      <c r="J14" s="48"/>
      <c r="K14" s="21">
        <f>SUM(K13:K13)</f>
        <v>1</v>
      </c>
      <c r="L14" s="22"/>
      <c r="M14" s="23"/>
      <c r="N14" s="23"/>
      <c r="O14" s="22"/>
      <c r="P14" s="24"/>
      <c r="Q14" s="22"/>
      <c r="R14" s="25"/>
      <c r="S14" s="10">
        <f>SUM(S13:T13)</f>
        <v>2284471.3333333335</v>
      </c>
      <c r="T14" s="26"/>
      <c r="U14" s="2"/>
    </row>
    <row r="15" spans="1:21" s="14" customFormat="1" ht="21" customHeight="1" x14ac:dyDescent="0.25">
      <c r="A15" s="16"/>
      <c r="B15" s="59" t="s">
        <v>35</v>
      </c>
      <c r="C15" s="59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  <c r="P15" s="59"/>
      <c r="Q15" s="59"/>
      <c r="R15" s="59"/>
      <c r="S15" s="59"/>
      <c r="T15" s="19"/>
      <c r="U15" s="2"/>
    </row>
    <row r="16" spans="1:21" s="14" customFormat="1" ht="208.5" customHeight="1" x14ac:dyDescent="0.25">
      <c r="A16" s="16">
        <v>1</v>
      </c>
      <c r="B16" s="49" t="s">
        <v>36</v>
      </c>
      <c r="C16" s="49" t="s">
        <v>16</v>
      </c>
      <c r="D16" s="55" t="s">
        <v>37</v>
      </c>
      <c r="E16" s="56" t="s">
        <v>38</v>
      </c>
      <c r="F16" s="50" t="s">
        <v>39</v>
      </c>
      <c r="G16" s="49" t="s">
        <v>20</v>
      </c>
      <c r="H16" s="56" t="s">
        <v>38</v>
      </c>
      <c r="I16" s="54" t="s">
        <v>39</v>
      </c>
      <c r="J16" s="49" t="s">
        <v>20</v>
      </c>
      <c r="K16" s="11">
        <v>1</v>
      </c>
      <c r="L16" s="20" t="s">
        <v>15</v>
      </c>
      <c r="M16" s="69">
        <v>44105</v>
      </c>
      <c r="N16" s="69">
        <v>44181</v>
      </c>
      <c r="O16" s="70">
        <f>+DATEDIF(M16,N16,"M")</f>
        <v>2</v>
      </c>
      <c r="P16" s="71">
        <f>+DATEDIF(M16,N16,"MD")+1</f>
        <v>16</v>
      </c>
      <c r="Q16" s="72">
        <v>0</v>
      </c>
      <c r="R16" s="73">
        <v>901765</v>
      </c>
      <c r="S16" s="74">
        <f>+(R16*O16+(R16/30*(P16-Q16)))*K16</f>
        <v>2284471.3333333335</v>
      </c>
      <c r="T16" s="75" t="s">
        <v>19</v>
      </c>
      <c r="U16" s="75" t="s">
        <v>40</v>
      </c>
    </row>
    <row r="17" spans="1:21" s="14" customFormat="1" ht="16.5" customHeight="1" x14ac:dyDescent="0.25">
      <c r="A17" s="16"/>
      <c r="B17" s="28"/>
      <c r="C17" s="11"/>
      <c r="D17" s="11"/>
      <c r="E17" s="11"/>
      <c r="F17" s="11"/>
      <c r="G17" s="11"/>
      <c r="H17" s="48"/>
      <c r="I17" s="48"/>
      <c r="J17" s="48"/>
      <c r="K17" s="21">
        <f>SUM(K16:K16)</f>
        <v>1</v>
      </c>
      <c r="L17" s="22"/>
      <c r="M17" s="23"/>
      <c r="N17" s="23"/>
      <c r="O17" s="22"/>
      <c r="P17" s="24"/>
      <c r="Q17" s="22"/>
      <c r="R17" s="27"/>
      <c r="S17" s="10">
        <f>SUM(S16:S16)</f>
        <v>2284471.3333333335</v>
      </c>
      <c r="T17" s="26"/>
      <c r="U17" s="2"/>
    </row>
    <row r="18" spans="1:21" ht="20.25" customHeight="1" x14ac:dyDescent="0.25">
      <c r="A18" s="64" t="s">
        <v>22</v>
      </c>
      <c r="B18" s="64"/>
      <c r="C18" s="64"/>
      <c r="D18" s="64"/>
      <c r="E18" s="64"/>
      <c r="F18" s="64"/>
      <c r="G18" s="64"/>
      <c r="H18" s="47"/>
      <c r="I18" s="47"/>
      <c r="J18" s="47"/>
      <c r="K18" s="29">
        <f>K14+K17</f>
        <v>2</v>
      </c>
      <c r="L18" s="59"/>
      <c r="M18" s="59"/>
      <c r="N18" s="59"/>
      <c r="O18" s="59"/>
      <c r="P18" s="59"/>
      <c r="Q18" s="59"/>
      <c r="R18" s="59"/>
      <c r="S18" s="3">
        <f>S14+S17</f>
        <v>4568942.666666667</v>
      </c>
      <c r="T18" s="30"/>
      <c r="U18" s="1"/>
    </row>
    <row r="19" spans="1:21" ht="17.25" customHeight="1" x14ac:dyDescent="0.25">
      <c r="A19" s="14"/>
      <c r="B19" s="5"/>
      <c r="C19" s="5"/>
      <c r="D19" s="5"/>
      <c r="E19" s="5"/>
      <c r="F19" s="5"/>
      <c r="G19" s="5"/>
      <c r="H19" s="5"/>
      <c r="I19" s="5"/>
      <c r="J19" s="5"/>
      <c r="K19" s="31"/>
      <c r="L19" s="32"/>
      <c r="M19" s="4"/>
      <c r="N19" s="4"/>
      <c r="O19" s="5"/>
      <c r="P19" s="5"/>
      <c r="Q19" s="5"/>
      <c r="R19" s="33"/>
      <c r="S19" s="33"/>
      <c r="T19" s="14"/>
      <c r="U19" s="1"/>
    </row>
    <row r="20" spans="1:21" ht="12.75" customHeight="1" x14ac:dyDescent="0.25">
      <c r="A20" s="14"/>
      <c r="B20" s="5"/>
      <c r="C20" s="5"/>
      <c r="D20" s="5"/>
      <c r="E20" s="5"/>
      <c r="F20" s="5"/>
      <c r="G20" s="5"/>
      <c r="H20" s="5"/>
      <c r="I20" s="5"/>
      <c r="J20" s="5"/>
      <c r="K20" s="31"/>
      <c r="L20" s="32"/>
      <c r="M20" s="4"/>
      <c r="N20" s="4"/>
      <c r="O20" s="5"/>
      <c r="P20" s="5"/>
      <c r="Q20" s="5"/>
      <c r="R20" s="34"/>
      <c r="S20" s="35"/>
      <c r="T20" s="14"/>
      <c r="U20" s="1"/>
    </row>
    <row r="21" spans="1:21" ht="69.75" customHeight="1" thickBot="1" x14ac:dyDescent="0.3">
      <c r="A21" s="1"/>
      <c r="B21" s="7"/>
      <c r="C21" s="7"/>
      <c r="D21" s="7"/>
      <c r="E21" s="38"/>
      <c r="F21" s="39"/>
      <c r="G21" s="39"/>
      <c r="H21" s="7"/>
      <c r="I21" s="7"/>
      <c r="J21" s="7"/>
      <c r="K21" s="31"/>
      <c r="L21" s="7"/>
      <c r="M21" s="6"/>
      <c r="N21" s="6"/>
      <c r="O21" s="7"/>
      <c r="P21" s="7"/>
      <c r="Q21" s="7"/>
      <c r="R21" s="8"/>
      <c r="S21" s="9"/>
      <c r="T21" s="15"/>
      <c r="U21" s="1"/>
    </row>
    <row r="22" spans="1:21" ht="92.25" customHeight="1" x14ac:dyDescent="0.25">
      <c r="A22" s="1"/>
      <c r="B22" s="65" t="s">
        <v>29</v>
      </c>
      <c r="C22" s="65"/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14"/>
      <c r="U22" s="1"/>
    </row>
    <row r="23" spans="1:21" ht="30" hidden="1" customHeight="1" x14ac:dyDescent="0.25">
      <c r="A23" s="1"/>
      <c r="B23" s="14"/>
      <c r="C23" s="12"/>
      <c r="D23" s="12"/>
      <c r="E23" s="1"/>
      <c r="F23" s="1"/>
      <c r="G23" s="1"/>
      <c r="H23" s="1"/>
      <c r="I23" s="1"/>
      <c r="J23" s="1"/>
      <c r="K23" s="36"/>
      <c r="L23" s="36"/>
      <c r="M23" s="36"/>
      <c r="N23" s="36"/>
      <c r="O23" s="36"/>
      <c r="P23" s="40" t="s">
        <v>23</v>
      </c>
      <c r="Q23" s="41"/>
      <c r="R23" s="42">
        <v>2335449298.8636365</v>
      </c>
      <c r="S23" s="36"/>
      <c r="T23" s="14"/>
      <c r="U23" s="1"/>
    </row>
    <row r="24" spans="1:21" hidden="1" x14ac:dyDescent="0.25">
      <c r="P24" s="43"/>
      <c r="Q24" s="44"/>
      <c r="R24" s="45"/>
    </row>
    <row r="25" spans="1:21" ht="55.5" hidden="1" customHeight="1" x14ac:dyDescent="0.25">
      <c r="P25" s="40" t="s">
        <v>24</v>
      </c>
      <c r="Q25" s="41"/>
      <c r="R25" s="42">
        <f>S18</f>
        <v>4568942.666666667</v>
      </c>
    </row>
    <row r="26" spans="1:21" hidden="1" x14ac:dyDescent="0.25">
      <c r="P26" s="43"/>
      <c r="Q26" s="44"/>
      <c r="R26" s="45"/>
    </row>
    <row r="27" spans="1:21" ht="28.5" hidden="1" customHeight="1" x14ac:dyDescent="0.25">
      <c r="P27" s="43"/>
      <c r="Q27" s="44"/>
      <c r="R27" s="45"/>
    </row>
    <row r="28" spans="1:21" ht="35.25" hidden="1" customHeight="1" x14ac:dyDescent="0.25">
      <c r="P28" s="43"/>
      <c r="Q28" s="44"/>
      <c r="R28" s="42">
        <f>R23-R18</f>
        <v>2335449298.8636365</v>
      </c>
    </row>
    <row r="29" spans="1:21" x14ac:dyDescent="0.25">
      <c r="P29" s="1"/>
      <c r="Q29" s="13"/>
      <c r="R29" s="1"/>
    </row>
  </sheetData>
  <mergeCells count="13">
    <mergeCell ref="A18:G18"/>
    <mergeCell ref="L18:R18"/>
    <mergeCell ref="B22:S22"/>
    <mergeCell ref="T10:T11"/>
    <mergeCell ref="B15:S15"/>
    <mergeCell ref="U10:U11"/>
    <mergeCell ref="B12:S12"/>
    <mergeCell ref="S10:S11"/>
    <mergeCell ref="C10:J10"/>
    <mergeCell ref="A10:A11"/>
    <mergeCell ref="B10:B11"/>
    <mergeCell ref="K10:K11"/>
    <mergeCell ref="L10:R10"/>
  </mergeCells>
  <printOptions horizontalCentered="1"/>
  <pageMargins left="0" right="0.27559055118110237" top="0.19685039370078741" bottom="0.86614173228346458" header="0" footer="0.19685039370078741"/>
  <pageSetup paperSize="5" scale="35" orientation="landscape" r:id="rId1"/>
  <headerFooter>
    <oddFooter>&amp;C
Ministerio del Trabajo
SERVICIO NACIONAL DE APRENDIZAJE
Carrera 43 No 42 - 40 – Teléfono 3704470 – Conmutador:3510799
www.sena.edu.co - Línea gratuita nacional: 01 8000 9 10 270
&amp;R
GTH-F-075 V.02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2</vt:i4>
      </vt:variant>
    </vt:vector>
  </HeadingPairs>
  <TitlesOfParts>
    <vt:vector size="8" baseType="lpstr">
      <vt:lpstr>Hoja1</vt:lpstr>
      <vt:lpstr>Hoja2</vt:lpstr>
      <vt:lpstr>Hoja3</vt:lpstr>
      <vt:lpstr>Hoja4</vt:lpstr>
      <vt:lpstr>Hoja5</vt:lpstr>
      <vt:lpstr>SER ADM Y SER FINAN</vt:lpstr>
      <vt:lpstr>'SER ADM Y SER FINAN'!Área_de_impresión</vt:lpstr>
      <vt:lpstr>'SER ADM Y SER FINAN'!Títulos_a_imprimir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Luisa Fernanda Urieta Rivera</cp:lastModifiedBy>
  <dcterms:created xsi:type="dcterms:W3CDTF">2019-12-07T13:21:02Z</dcterms:created>
  <dcterms:modified xsi:type="dcterms:W3CDTF">2020-10-02T17:31:36Z</dcterms:modified>
</cp:coreProperties>
</file>