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vanem\OneDrive\Escritorio\VIGENCIA 2025\Agosto RMBC\EVALUACION SAMC 001\"/>
    </mc:Choice>
  </mc:AlternateContent>
  <xr:revisionPtr revIDLastSave="0" documentId="8_{CB7106D9-647B-4DCC-8622-241621A603B9}" xr6:coauthVersionLast="47" xr6:coauthVersionMax="47" xr10:uidLastSave="{00000000-0000-0000-0000-000000000000}"/>
  <bookViews>
    <workbookView xWindow="-120" yWindow="-120" windowWidth="20730" windowHeight="11040" activeTab="1" xr2:uid="{00000000-000D-0000-FFFF-FFFF00000000}"/>
  </bookViews>
  <sheets>
    <sheet name="Habilitante" sheetId="25" r:id="rId1"/>
    <sheet name="Ponderables" sheetId="11" r:id="rId2"/>
  </sheets>
  <definedNames>
    <definedName name="_xlnm.Print_Area" localSheetId="1">Ponderables!$A$1:$F$18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1" l="1"/>
  <c r="F19" i="11" s="1"/>
  <c r="E9" i="11"/>
  <c r="E19" i="11" s="1"/>
  <c r="D9" i="11"/>
  <c r="D19" i="11" s="1"/>
  <c r="C9" i="11"/>
  <c r="C19" i="11" s="1"/>
  <c r="H16" i="25"/>
  <c r="G30" i="25"/>
  <c r="G23" i="25"/>
  <c r="G16" i="25"/>
  <c r="E16" i="25"/>
  <c r="C30" i="25"/>
  <c r="B47" i="25" l="1"/>
  <c r="H37" i="25"/>
  <c r="G37" i="25"/>
  <c r="F37" i="25"/>
  <c r="D37" i="25"/>
  <c r="C37" i="25"/>
  <c r="H30" i="25"/>
  <c r="F30" i="25"/>
  <c r="D30" i="25"/>
  <c r="H23" i="25"/>
  <c r="F23" i="25"/>
  <c r="C23" i="25"/>
  <c r="F16" i="25"/>
  <c r="C16" i="25"/>
  <c r="F40" i="25" l="1"/>
  <c r="H40" i="25"/>
  <c r="D40" i="25"/>
  <c r="E40" i="25"/>
  <c r="G40" i="25"/>
  <c r="C40" i="2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<sst xmlns="http://schemas.openxmlformats.org/spreadsheetml/2006/main" count="186" uniqueCount="90">
  <si>
    <t>CRITERIO</t>
  </si>
  <si>
    <t>CONTRATO 1</t>
  </si>
  <si>
    <t>% DE PARTICIPACIÓN</t>
  </si>
  <si>
    <t>SMMLV CERTIFICABLES</t>
  </si>
  <si>
    <t>CONTRATO 2</t>
  </si>
  <si>
    <t>CONTRATO 3</t>
  </si>
  <si>
    <t>CONTRATO 4</t>
  </si>
  <si>
    <t>REQUISITO MINIMO</t>
  </si>
  <si>
    <t>SUMATORIA EN SMMLV DE LOS CONTRATOS</t>
  </si>
  <si>
    <t>CUMPLE/NO CUMPLE</t>
  </si>
  <si>
    <t>Notas experiencia habilitante</t>
  </si>
  <si>
    <t>CUMPLE</t>
  </si>
  <si>
    <t>HABILITADO</t>
  </si>
  <si>
    <t>OFERENTE</t>
  </si>
  <si>
    <t>PUNTAJE</t>
  </si>
  <si>
    <t>Observaciones</t>
  </si>
  <si>
    <t>EXPERIENCIA DEL PROPONENTE</t>
  </si>
  <si>
    <t>Consecutivo RUP</t>
  </si>
  <si>
    <t xml:space="preserve">RESULTADO DE LOS REQUISITOS TECNICOS HABILITANTES </t>
  </si>
  <si>
    <t>HABILITADO/NO HABILITADO</t>
  </si>
  <si>
    <t>DISCAPACIDAD</t>
  </si>
  <si>
    <t>PUNTAJE TOTAL EVALUACIÓN TÉCNICA</t>
  </si>
  <si>
    <t xml:space="preserve">VALOR DEL CONTRATO EN SMMLV </t>
  </si>
  <si>
    <t xml:space="preserve">HABILITADO </t>
  </si>
  <si>
    <t>NO CUMPLE</t>
  </si>
  <si>
    <t>NOMBRE DEL CONTRATANTE</t>
  </si>
  <si>
    <t>CÓDIGO UNSPSC</t>
  </si>
  <si>
    <t>Alternativa de evaluación Oferta económica</t>
  </si>
  <si>
    <t>TRM - Superintendencia Financiera</t>
  </si>
  <si>
    <t>CRITERIOS PONDERABLES</t>
  </si>
  <si>
    <t xml:space="preserve">KAROL MARROQUIN TRIANA
Integrante Comité Técnico Evaluador </t>
  </si>
  <si>
    <t>INFORME PRELIMINAR VERIFICACIÓN REQUISITOS HABILITANTES TÉCNICOS</t>
  </si>
  <si>
    <t>INFORME PRELIMINAR DE EVALUACIÓN CRITERIOS DE PONDERACIÓN</t>
  </si>
  <si>
    <t>DICOVA SAS
900423773-5</t>
  </si>
  <si>
    <t>Observaciones "Calidad y Precio"</t>
  </si>
  <si>
    <t>Porcentaje de participación</t>
  </si>
  <si>
    <t>Nota carta de presentación</t>
  </si>
  <si>
    <t>PROCESO RMBC-SAMC-001-2025 "Prestar el servicio de central de medios a la Región Metropolitana Bogotá - Cundinamarca para el
diseño, desarrollo y/o difusión de información institucional, campañas, estrategias y/o demás acciones
de comunicación en los medios de comunicación tradicionales, alternativos y digitales a nivel nacional
y regional - 20241400230001-4502001-4.3"</t>
  </si>
  <si>
    <t>REQUISITOS HABILITANTES TÉCNICOS</t>
  </si>
  <si>
    <t xml:space="preserve"> Equipo Humano de Trabajo (Personal mínimo requerido para la ejecución del contrato). (NUMERAL 4.2.1 FORMATO 10)</t>
  </si>
  <si>
    <t>EXPERIENCIA DEL PROPONENTE (Numeral 4.2.2 - FORMATO 11 )
MAX 3 CERTIFICACIONES Y EN AL MENOS DOS DE LOS SIGUIENTES CÓDIGOS:
821119, 831217, 821015, 821016,821018,821019</t>
  </si>
  <si>
    <t>CONDICIONES TÉCNICAS
(Numeral 4.2.3)
CARTA DE PRESENTACIÓN - FORMATO 1</t>
  </si>
  <si>
    <t>FENIX MEDIA GROUP
830081460-2</t>
  </si>
  <si>
    <t>INVERSIONES CFS SAS
900502201-0</t>
  </si>
  <si>
    <t>CONSORCIO NACIONAL DE MEDIOS SAS
830069499-1</t>
  </si>
  <si>
    <t xml:space="preserve">SERVIMEDIOS SAS
800045878-5
</t>
  </si>
  <si>
    <t>MEDIA AGENCY LTDA
900185196-3</t>
  </si>
  <si>
    <t>TIEMPOS Y ESPACIOS SAS
805017876-1</t>
  </si>
  <si>
    <t>UNIDAD ADMINISTRATICA ESPECIAL DEL SERVICIO PÚBLICO DE EMPLEO</t>
  </si>
  <si>
    <t>821119, 831217, 821015, 821016,821018,821019</t>
  </si>
  <si>
    <t>JURISDICCIÓN ESPECIAL PARA LA PAZ</t>
  </si>
  <si>
    <t>FUERZA AEROESPACIAL COLOMBIANA -COMANDO FAC</t>
  </si>
  <si>
    <t>INSTITUTO DISTRITAL DE TURISMO</t>
  </si>
  <si>
    <t>FINANCIERA DE DESARROLLO TERRITORIAL S.A</t>
  </si>
  <si>
    <t>821015, 821016,821018</t>
  </si>
  <si>
    <t>GORILA GROUP SAS</t>
  </si>
  <si>
    <t>831217, 821015, 821016,821018</t>
  </si>
  <si>
    <t>REGISTRADURIA NACIONAL DEL ESTADO CIVIL</t>
  </si>
  <si>
    <t>821119, 831217, 821018,821019</t>
  </si>
  <si>
    <t>GRUPO EMPRESARIAL EN LINEA S.A</t>
  </si>
  <si>
    <t>OPERADOR NACIONAL DE JUEGOS</t>
  </si>
  <si>
    <t>CORREDOR EMPRESARIAL S.A</t>
  </si>
  <si>
    <t xml:space="preserve"> 831217, 821015, 821016,821018,821019</t>
  </si>
  <si>
    <t>MINISTERIO DEL TRABAJO</t>
  </si>
  <si>
    <t>SOCIEDAD DE TELEVISIÓN DE CALDAS RISARALDA Y QUINDIO LTDA</t>
  </si>
  <si>
    <t>821119, 821015, 821016,821018,821019</t>
  </si>
  <si>
    <t>CONSORCIO CIRCULEMOS DIGITAL</t>
  </si>
  <si>
    <t>821119, 821019</t>
  </si>
  <si>
    <t>MUNICIPIO DE SANTIAGO DE CALI  - OFICINA DE COMUNICACIONES</t>
  </si>
  <si>
    <t>DEPARTAMENTO DE NARIÑO</t>
  </si>
  <si>
    <t>821119, 831217, 821015, 821016,821018</t>
  </si>
  <si>
    <r>
      <t>La acreditación de experiencia presentada con el RUP No. 144, 145 Y 146 no se tienen en cuenta, dado que no se presentaron las certificaciones de experiencia y no se pudo verificar el cumplimiento del requisito técnico habilitante 4.2.2  Experienc</t>
    </r>
    <r>
      <rPr>
        <i/>
        <sz val="10"/>
        <color theme="1"/>
        <rFont val="Arial Narrow"/>
        <family val="2"/>
      </rPr>
      <t>ia del proponente, dado que se incumple con lo estipulado en dicho numeral que establece "Por las características del objeto a contratar se se deberán anexar las certificaciones de experiencia las cuales deberán contener como mínimo, la siguiente información:
1) Identificación de cada uno de los contratos (dirección, teléfono, NIT.).
2) Nombre o razón social del contratante.
3) Nombre o razón social del contratista.
4) Si se trata de un consorcio o de una unión temporal se debe señalar el nombre de quienes
lo conforman adicionalmente se debe indicar el porcentaje de participación de cada uno de
sus miembros.
5) Número del contrato (si tiene).
6) Objeto del contrato, alcance y/o obligaciones y/o actividades
7) Fecha de suscripción, inicio (día, mes y año)
8) Fecha de terminación (día, mes y año)
9) Fecha de expedición de la certificación (día, mes y año)
10) Cuantía o valor del contrato y de las adiciones si las hubo"</t>
    </r>
    <r>
      <rPr>
        <sz val="10"/>
        <color theme="1"/>
        <rFont val="Arial Narrow"/>
        <family val="2"/>
      </rPr>
      <t xml:space="preserve">
Asì mismo, se indica en el numeral "</t>
    </r>
    <r>
      <rPr>
        <i/>
        <sz val="10"/>
        <color theme="1"/>
        <rFont val="Arial Narrow"/>
        <family val="2"/>
      </rPr>
      <t>La no presentación de la (s) certificación (es) que acredite (n) la experiencia será motivo para que la propuesta sea considerada NO HÁBIL</t>
    </r>
    <r>
      <rPr>
        <sz val="10"/>
        <color theme="1"/>
        <rFont val="Arial Narrow"/>
        <family val="2"/>
      </rPr>
      <t>".</t>
    </r>
    <r>
      <rPr>
        <sz val="10"/>
        <color rgb="FFFF0000"/>
        <rFont val="Arial Narrow"/>
        <family val="2"/>
      </rPr>
      <t xml:space="preserve">
</t>
    </r>
    <r>
      <rPr>
        <sz val="10"/>
        <color theme="1"/>
        <rFont val="Arial Narrow"/>
        <family val="2"/>
      </rPr>
      <t xml:space="preserve">
No obstante, el proponente cumple con la acreditación del requisito con la experiencia aportada con el RUP NO.110</t>
    </r>
  </si>
  <si>
    <t>CERTIFICACIÓN DE EXPERIENCIA -
OBJETO U OBLIGACIONES</t>
  </si>
  <si>
    <t>UNIDAD ADMINISTRATIVA ESPECIAL DEL SISTEMA ESTRATEGICO DE
TRANSPORTE PUBLICO UAE SEPT AVANTE</t>
  </si>
  <si>
    <t>UNIDAD ADMINISTRATIVA ESPECIAL DE SERVICIOS PUBLICOS UAESP</t>
  </si>
  <si>
    <t>Media Geométrica</t>
  </si>
  <si>
    <t>PROCESO RMBC-SAMC-001-2025 "Prestar el servicio de central de medios a la Región Metropolitana Bogotá - Cundinamarca para el diseño, desarrollo y/o difusión de información institucional, campañas, estrategias y/o demás acciones
de comunicación en los medios de comunicación tradicionales, alternativos y digitales a nivel nacional y regional - 20241400230001-4502001-4.3"</t>
  </si>
  <si>
    <t>A. CALIDAD - 40 PUNTOS:
FORMATO 12 - FACTOR TÉCNICO DE CALIDAD</t>
  </si>
  <si>
    <t>PERMANENCIA DE LA CAMPAÑA EN RADIO, 15 PUNTOS ASÍ:
- Pauta adicional mínimo dos (2) veces por un día durante dos (2) días adicionales - 8 puntos
- Pauta adicional mínimo tres (3) veces por un día durante más de tres (3) días adicionales - 15 puntos</t>
  </si>
  <si>
    <t xml:space="preserve">SERVICIO ADICIONAL EN MEDIOS DIGITALES - 15 puntos, asÍ:
- Cinco por ciento (5%) de la totalidad de las pautas en medios digitales - 8 puntos
- Diez por ciento (10%) de la totalidad de las pautas en medios digitales - 11 puntos
- Quince por ciento (15%) de la totalidad de las pautas en medios digitales - 15 puntos
</t>
  </si>
  <si>
    <t>SERVICIO ADICIONAL ENTREVISTAS EN MEDIOS REGIONALES, 10 puntos , así:
- Cinco (5) entrevistas relacionadas con las campañas de la RMBC</t>
  </si>
  <si>
    <t>B. OFERTA ECONÓMICA</t>
  </si>
  <si>
    <t>D. EMPRENDIMIENTOS Y EMPRESAS DE MUJERES - DECRETO 1860 DE 2021
(0,25 PUNTOS)</t>
  </si>
  <si>
    <t>C. APOYO A LA INDUSTRIA NACIONAL - LEY 816 DE 2003
( 10 PUNTOS) - FORMATO 13</t>
  </si>
  <si>
    <t>E. PROMOCIÓN DEL ACCESO DE LAS MIPYME - DECRETO 1860 DE 2021
(0,25 PUNTOS)</t>
  </si>
  <si>
    <r>
      <t>En lo referente al otorgamiento de puntaje para emprendimiento y empresas de mujeres, el proponente anexó la certificación correspondiente , sin embargo, al revisarse la misma se encuentra firmada por el revisor fiscal pero no por la representante legal, lo cual no cumple con lo estipulado en el numeral 2  del articulo 2.2.1.2.4.2.14 del Decreto 1860 de 2021 que establece "(...)</t>
    </r>
    <r>
      <rPr>
        <b/>
        <i/>
        <u/>
        <sz val="10"/>
        <color theme="1"/>
        <rFont val="Arial Narrow"/>
        <family val="2"/>
      </rPr>
      <t xml:space="preserve">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r>
  </si>
  <si>
    <t>El proponente no acreditó el requisito para acceder al puntaje por le criterio de EMPRENDIMIENTO Y EMPRESAS DE MUJERES DECRETO 1860 DE 2021 establecido en el literal D del Pliego Definitivo de Condiciones.</t>
  </si>
  <si>
    <t xml:space="preserve">KAREN CARDENAS SANTANA
Integrante Comité Técnico Evaluador </t>
  </si>
  <si>
    <r>
      <t>La acreditación de experiencia presentada con el RUP No.12 y 14 proporcionada por el presentada por el proponente no se tienen en cuenta, dado que no se presentaron certificaciones de experiencia y no se pudo verificar el cumplimiento del requisito técnico habilitante 4.2.2  Experiencia del proponente, dado que se incumple con lo estipulado en dicho numeral que establece "</t>
    </r>
    <r>
      <rPr>
        <i/>
        <sz val="10"/>
        <color theme="1"/>
        <rFont val="Arial Narrow"/>
        <family val="2"/>
      </rPr>
      <t xml:space="preserve">Por las características del objeto a contratar se se deberán anexar las certificaciones de experiencia las cuales deberán contener como mínimo, la siguiente información:
1) Identificación de cada uno de los contratos (dirección, teléfono, NIT.).
2) Nombre o razón social del contratante.
3) Nombre o razón social del contratista.
4) Si se trata de un consorcio o de una unión temporal se debe señalar el nombre de quienes
lo conforman adicionalmente se debe indicar el porcentaje de participación de cada uno de
sus miembros.
5) Número del contrato (si tiene).
6) Objeto del contrato, alcance y/o obligaciones y/o actividades
7) Fecha de suscripción, inicio (día, mes y año)
8) Fecha de terminación (día, mes y año)
9) Fecha de expedición de la certificación (día, mes y año)
10) Cuantía o valor del contrato y de las adiciones si las hubo"
</t>
    </r>
    <r>
      <rPr>
        <sz val="10"/>
        <color theme="1"/>
        <rFont val="Arial Narrow"/>
        <family val="2"/>
      </rPr>
      <t>Asì mismo, se indica en el numeral "</t>
    </r>
    <r>
      <rPr>
        <i/>
        <sz val="10"/>
        <color theme="1"/>
        <rFont val="Arial Narrow"/>
        <family val="2"/>
      </rPr>
      <t xml:space="preserve">La no presentación de la (s) certificación (es) que acredite (n) la experiencia será motivo para que la propuesta sea considerada NO HÁBIL".
</t>
    </r>
    <r>
      <rPr>
        <sz val="10"/>
        <color theme="1"/>
        <rFont val="Arial Narrow"/>
        <family val="2"/>
      </rPr>
      <t>Por otra parte, de acuerdo con el objeto contractual que reposa en las actas de liquidación y/o contratos aportados como documentos, se evidenció que el mismo no tiene relación con el objeto del presente proceso, dado que se relaciona con operación logística, lo cual incumple con lo estipulado en el numeral 4.2.2 Experiencia del proponente que establece "</t>
    </r>
    <r>
      <rPr>
        <i/>
        <sz val="10"/>
        <color theme="1"/>
        <rFont val="Arial Narrow"/>
        <family val="2"/>
      </rPr>
      <t xml:space="preserve">El proponente debe acreditar su experiencia con máximo tres (3) certificaciones de contratos ejecutados y terminados a la fecha de cierre del presente proceso de selección los cuales debe encontrarse registrados en el RUP, cuya sumatoria sea igual o superior al 100% del presupuesto oficial expresado en SMMLV. </t>
    </r>
    <r>
      <rPr>
        <b/>
        <i/>
        <u/>
        <sz val="10"/>
        <color theme="1"/>
        <rFont val="Arial Narrow"/>
        <family val="2"/>
      </rPr>
      <t xml:space="preserve">El objeto, alcance u obligaciones o actividades descrito en cada una de estas certificaciones deberá referirse o estar relacionado con el servicio de central de medios para el diseño, desarrollo y/o difusión de información institucional, campañas, estrategias y/o demás acciones de comunicación en los medios de comunicación tradicionales, alternativos y digitales a nivel nacional y regional."
</t>
    </r>
    <r>
      <rPr>
        <sz val="10"/>
        <color theme="1"/>
        <rFont val="Arial Narrow"/>
        <family val="2"/>
      </rPr>
      <t xml:space="preserve">Finalmente, se recuerda tener en cuenta lo establecido en el numeral 4.2.2 Experiencia del proponente que establece </t>
    </r>
    <r>
      <rPr>
        <i/>
        <sz val="10"/>
        <color theme="1"/>
        <rFont val="Arial Narrow"/>
        <family val="2"/>
      </rPr>
      <t xml:space="preserve">"Cuando el objeto del contrato que se pretende hacer valer como experiencia también se refiera a bienes o servicios (según corresponda al proceso objeto de contratación) diferentes a los requeridos por la entidad, deberá establecerse en la respectiva certificación o acta de liquidación, el valor de cada uno de los servicios prestados o anexar los soportes necesarios para que la entidad realice la respectiva verificación de experiencia, con los servicios que guarden relación con la presente contratación"
</t>
    </r>
    <r>
      <rPr>
        <sz val="10"/>
        <color theme="1"/>
        <rFont val="Arial Narrow"/>
        <family val="2"/>
      </rPr>
      <t xml:space="preserve">
</t>
    </r>
    <r>
      <rPr>
        <i/>
        <sz val="10"/>
        <color theme="1"/>
        <rFont val="Arial Narrow"/>
        <family val="2"/>
      </rPr>
      <t xml:space="preserve">
</t>
    </r>
    <r>
      <rPr>
        <sz val="10"/>
        <color theme="1"/>
        <rFont val="Arial Narrow"/>
        <family val="2"/>
      </rPr>
      <t xml:space="preserve">
No obstante lo anterior, el proponente cumple con la experiencia habilitante con el otro contrato aportado para acreditar el requisito</t>
    </r>
  </si>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</sst>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00_-;\-* #,##0.00_-;_-* &quot;-&quot;_-;_-@_-"/>
  </numFmts>
  <fonts count="20"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0"/>
      <color theme="0"/>
      <name val="Arial Narrow"/>
      <family val="2"/>
    </font>
    <font>
      <sz val="10"/>
      <name val="Arial Narrow"/>
      <family val="2"/>
    </font>
    <font>
      <sz val="18"/>
      <color theme="1"/>
      <name val="Arial Narrow"/>
      <family val="2"/>
    </font>
    <font>
      <b/>
      <sz val="10"/>
      <name val="Arial Narrow"/>
      <family val="2"/>
    </font>
    <font>
      <sz val="11"/>
      <color theme="1"/>
      <name val="Calibri"/>
      <family val="2"/>
    </font>
    <font>
      <b/>
      <sz val="11"/>
      <color rgb="FFFF0000"/>
      <name val="Arial Narrow"/>
      <family val="2"/>
    </font>
    <font>
      <b/>
      <sz val="14"/>
      <color theme="1"/>
      <name val="Arial Narrow"/>
      <family val="2"/>
    </font>
    <font>
      <sz val="11"/>
      <color theme="1"/>
      <name val="Arial Narrow"/>
      <family val="2"/>
    </font>
    <font>
      <i/>
      <sz val="10"/>
      <color theme="1"/>
      <name val="Arial Narrow"/>
      <family val="2"/>
    </font>
    <font>
      <b/>
      <i/>
      <u/>
      <sz val="10"/>
      <color theme="1"/>
      <name val="Arial Narrow"/>
      <family val="2"/>
    </font>
    <font>
      <b/>
      <sz val="12"/>
      <color theme="1"/>
      <name val="Arial"/>
      <family val="2"/>
    </font>
    <font>
      <b/>
      <sz val="12"/>
      <color theme="0"/>
      <name val="Arial"/>
      <family val="2"/>
    </font>
    <font>
      <b/>
      <sz val="11"/>
      <color theme="0"/>
      <name val="Arial Narrow"/>
      <family val="2"/>
    </font>
    <font>
      <sz val="10"/>
      <color rgb="FFFF0000"/>
      <name val="Arial Narrow"/>
      <family val="2"/>
    </font>
    <font>
      <sz val="12"/>
      <color theme="1"/>
      <name val="Arial Narrow"/>
      <family val="2"/>
    </font>
    <font>
      <b/>
      <sz val="18"/>
      <color theme="1"/>
      <name val="Arial Narrow"/>
      <family val="2"/>
    </font>
  </fonts>
  <fills count="13">
    <fill>
      <patternFill patternType="none"/>
    </fill>
    <fill>
      <patternFill patternType="gray125"/>
    </fill>
    <fill>
      <patternFill patternType="solid">
        <fgColor theme="8" tint="-0.249977111117893"/>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3" tint="0.59999389629810485"/>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7" tint="0.39997558519241921"/>
        <bgColor indexed="64"/>
      </patternFill>
    </fill>
    <fill>
      <patternFill patternType="solid">
        <fgColor rgb="FFFF0000"/>
        <bgColor indexed="64"/>
      </patternFill>
    </fill>
    <fill>
      <patternFill patternType="solid">
        <fgColor theme="7" tint="0.59999389629810485"/>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1" fontId="1" fillId="0" borderId="0" applyFont="0" applyFill="0" applyBorder="0" applyAlignment="0" applyProtection="0"/>
    <xf numFmtId="0" fontId="8" fillId="0" borderId="0"/>
  </cellStyleXfs>
  <cellXfs count="75">
    <xf numFmtId="0" fontId="0" fillId="0" borderId="0" xfId="0"/>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9" fontId="2" fillId="0" borderId="3" xfId="0" applyNumberFormat="1" applyFont="1" applyBorder="1" applyAlignment="1">
      <alignment horizontal="center" vertical="center"/>
    </xf>
    <xf numFmtId="4" fontId="2" fillId="0" borderId="3" xfId="0" applyNumberFormat="1" applyFont="1" applyBorder="1" applyAlignment="1">
      <alignment horizontal="center" vertical="center"/>
    </xf>
    <xf numFmtId="164" fontId="3" fillId="3" borderId="3" xfId="1" applyNumberFormat="1" applyFont="1" applyFill="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164" fontId="9" fillId="3" borderId="3" xfId="1" applyNumberFormat="1" applyFont="1" applyFill="1" applyBorder="1" applyAlignment="1">
      <alignment horizontal="center" vertical="center"/>
    </xf>
    <xf numFmtId="0" fontId="7" fillId="6" borderId="3" xfId="0" applyFont="1" applyFill="1" applyBorder="1" applyAlignment="1">
      <alignment horizontal="center" vertical="center"/>
    </xf>
    <xf numFmtId="4" fontId="2" fillId="0" borderId="3" xfId="0" applyNumberFormat="1" applyFont="1" applyBorder="1" applyAlignment="1">
      <alignment horizontal="center" vertical="center" wrapText="1"/>
    </xf>
    <xf numFmtId="164" fontId="9" fillId="4" borderId="3" xfId="1" applyNumberFormat="1" applyFont="1" applyFill="1" applyBorder="1" applyAlignment="1">
      <alignment horizontal="center" vertical="center"/>
    </xf>
    <xf numFmtId="43" fontId="3" fillId="7" borderId="3" xfId="0" applyNumberFormat="1" applyFont="1" applyFill="1" applyBorder="1" applyAlignment="1">
      <alignment horizontal="center" vertical="center"/>
    </xf>
    <xf numFmtId="0" fontId="3" fillId="8" borderId="3" xfId="0" applyFont="1" applyFill="1" applyBorder="1" applyAlignment="1">
      <alignment horizontal="center" vertical="center" wrapText="1"/>
    </xf>
    <xf numFmtId="2" fontId="2" fillId="0" borderId="3" xfId="0" applyNumberFormat="1" applyFont="1" applyBorder="1" applyAlignment="1">
      <alignment horizontal="center" vertical="center" wrapText="1"/>
    </xf>
    <xf numFmtId="0" fontId="2" fillId="0" borderId="3" xfId="0" applyFont="1" applyBorder="1" applyAlignment="1">
      <alignment vertical="center" wrapText="1"/>
    </xf>
    <xf numFmtId="0" fontId="4" fillId="9" borderId="3" xfId="0" applyFont="1" applyFill="1" applyBorder="1" applyAlignment="1">
      <alignment horizontal="center" vertical="center" wrapText="1"/>
    </xf>
    <xf numFmtId="0" fontId="3" fillId="10" borderId="3" xfId="0" applyFont="1" applyFill="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3" fillId="11" borderId="3" xfId="0" applyFont="1" applyFill="1" applyBorder="1" applyAlignment="1">
      <alignment horizontal="center" vertical="center"/>
    </xf>
    <xf numFmtId="0" fontId="7" fillId="11" borderId="3" xfId="0" applyFont="1" applyFill="1" applyBorder="1" applyAlignment="1">
      <alignment horizontal="center" vertical="center"/>
    </xf>
    <xf numFmtId="0" fontId="14" fillId="0" borderId="2" xfId="0" applyFont="1" applyBorder="1" applyAlignment="1">
      <alignment horizontal="center" vertical="center"/>
    </xf>
    <xf numFmtId="0" fontId="15" fillId="2" borderId="8" xfId="0" applyFont="1" applyFill="1" applyBorder="1" applyAlignment="1">
      <alignment horizontal="center" vertical="center"/>
    </xf>
    <xf numFmtId="0" fontId="3" fillId="8" borderId="3" xfId="0" applyFont="1" applyFill="1" applyBorder="1" applyAlignment="1">
      <alignment horizontal="center" vertical="center"/>
    </xf>
    <xf numFmtId="0" fontId="4" fillId="9" borderId="3" xfId="0" applyFont="1" applyFill="1" applyBorder="1" applyAlignment="1">
      <alignment horizontal="center" vertical="center"/>
    </xf>
    <xf numFmtId="2" fontId="2" fillId="0" borderId="3" xfId="0" applyNumberFormat="1" applyFont="1" applyBorder="1" applyAlignment="1">
      <alignment vertical="center" wrapText="1"/>
    </xf>
    <xf numFmtId="0" fontId="4" fillId="9" borderId="6" xfId="0" applyFont="1" applyFill="1" applyBorder="1" applyAlignment="1">
      <alignment horizontal="center" vertical="center" wrapText="1"/>
    </xf>
    <xf numFmtId="0" fontId="4" fillId="9" borderId="0" xfId="0" applyFont="1" applyFill="1" applyAlignment="1">
      <alignment horizontal="center" vertical="center" wrapText="1"/>
    </xf>
    <xf numFmtId="0" fontId="14" fillId="0" borderId="3" xfId="0" applyFont="1" applyBorder="1" applyAlignment="1">
      <alignment horizontal="center" vertical="center"/>
    </xf>
    <xf numFmtId="0" fontId="14" fillId="0" borderId="1" xfId="0" applyFont="1" applyBorder="1" applyAlignment="1">
      <alignment horizontal="center" vertical="center"/>
    </xf>
    <xf numFmtId="0" fontId="3" fillId="0" borderId="5" xfId="0" applyFont="1" applyBorder="1" applyAlignment="1">
      <alignment horizontal="center" vertical="center"/>
    </xf>
    <xf numFmtId="0" fontId="15" fillId="2" borderId="13" xfId="0" applyFont="1" applyFill="1" applyBorder="1" applyAlignment="1">
      <alignment horizontal="center" vertical="center" wrapText="1"/>
    </xf>
    <xf numFmtId="0" fontId="3" fillId="12"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0" borderId="13" xfId="0" applyFont="1" applyBorder="1" applyAlignment="1">
      <alignment horizontal="center" vertical="center"/>
    </xf>
    <xf numFmtId="0" fontId="4" fillId="9" borderId="4" xfId="0" applyFont="1" applyFill="1" applyBorder="1" applyAlignment="1">
      <alignment horizontal="center" vertical="center"/>
    </xf>
    <xf numFmtId="4" fontId="16" fillId="2" borderId="4" xfId="0" applyNumberFormat="1" applyFont="1" applyFill="1" applyBorder="1" applyAlignment="1">
      <alignment horizontal="center" vertical="center"/>
    </xf>
    <xf numFmtId="0" fontId="2" fillId="0" borderId="4" xfId="0" applyFont="1" applyBorder="1" applyAlignment="1">
      <alignment horizontal="center" vertical="center"/>
    </xf>
    <xf numFmtId="2" fontId="3" fillId="0" borderId="4" xfId="0" applyNumberFormat="1" applyFont="1" applyBorder="1" applyAlignment="1">
      <alignment horizontal="center" vertical="center" wrapText="1"/>
    </xf>
    <xf numFmtId="0" fontId="4" fillId="9" borderId="4" xfId="0" applyFont="1" applyFill="1" applyBorder="1" applyAlignment="1">
      <alignment horizontal="center" vertical="center" wrapText="1"/>
    </xf>
    <xf numFmtId="0" fontId="2" fillId="0" borderId="0" xfId="0" applyFont="1" applyAlignment="1">
      <alignment horizontal="center" vertical="center" wrapText="1"/>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4" fillId="0" borderId="4" xfId="0" applyFont="1" applyBorder="1" applyAlignment="1">
      <alignment horizontal="center" vertical="center" wrapText="1"/>
    </xf>
    <xf numFmtId="0" fontId="14" fillId="0" borderId="10" xfId="0" applyFont="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4" fillId="9" borderId="7"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 xfId="0" applyFont="1" applyBorder="1" applyAlignment="1">
      <alignment horizontal="center" vertical="center" wrapText="1"/>
    </xf>
    <xf numFmtId="0" fontId="4" fillId="9" borderId="9"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3" fillId="8" borderId="3" xfId="0" applyFont="1"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18" fillId="0" borderId="1" xfId="0" applyFont="1" applyBorder="1" applyAlignment="1">
      <alignment horizontal="center" vertical="center"/>
    </xf>
    <xf numFmtId="0" fontId="6" fillId="0" borderId="1" xfId="0" applyFont="1" applyBorder="1" applyAlignment="1">
      <alignment horizontal="center" vertical="center"/>
    </xf>
    <xf numFmtId="0" fontId="3" fillId="5" borderId="3" xfId="0" applyFont="1" applyFill="1" applyBorder="1" applyAlignment="1">
      <alignment horizontal="center" vertical="center"/>
    </xf>
    <xf numFmtId="0" fontId="4" fillId="2" borderId="3" xfId="0" applyFont="1" applyFill="1" applyBorder="1" applyAlignment="1">
      <alignment horizontal="center" vertical="center"/>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11" fillId="0" borderId="0" xfId="0" applyFont="1" applyAlignment="1">
      <alignment horizontal="left" vertical="center" wrapText="1"/>
    </xf>
    <xf numFmtId="0" fontId="14" fillId="0" borderId="3" xfId="0" applyFont="1" applyBorder="1" applyAlignment="1">
      <alignment horizontal="center" vertical="center"/>
    </xf>
    <xf numFmtId="0" fontId="14" fillId="0" borderId="7" xfId="0" applyFont="1" applyBorder="1" applyAlignment="1">
      <alignment horizontal="center" vertical="center" wrapText="1"/>
    </xf>
    <xf numFmtId="0" fontId="14" fillId="0" borderId="7" xfId="0" applyFont="1" applyBorder="1" applyAlignment="1">
      <alignment horizontal="center" vertical="center"/>
    </xf>
    <xf numFmtId="0" fontId="3" fillId="0" borderId="5" xfId="0" applyFont="1" applyBorder="1" applyAlignment="1">
      <alignment horizontal="center" vertical="center"/>
    </xf>
    <xf numFmtId="0" fontId="14" fillId="4" borderId="3" xfId="0" applyFont="1" applyFill="1" applyBorder="1" applyAlignment="1">
      <alignment horizontal="center" vertical="center" wrapText="1"/>
    </xf>
    <xf numFmtId="2" fontId="4" fillId="9" borderId="3" xfId="0" applyNumberFormat="1" applyFont="1" applyFill="1" applyBorder="1" applyAlignment="1">
      <alignment horizontal="center" vertical="center"/>
    </xf>
  </cellXfs>
  <cellStyles count="3">
    <cellStyle name="Millares [0]" xfId="1" builtinId="6"/>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2.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734786</xdr:colOff>
      <xdr:row>2</xdr:row>
      <xdr:rowOff>81643</xdr:rowOff>
    </xdr:from>
    <xdr:to>
      <xdr:col>2</xdr:col>
      <xdr:colOff>5102679</xdr:colOff>
      <xdr:row>2</xdr:row>
      <xdr:rowOff>3124999</xdr:rowOff>
    </xdr:to>
    <xdr:pic>
      <xdr:nvPicPr>
        <xdr:cNvPr id="2" name="Imagen 1">
          <a:extLst>
            <a:ext uri="{FF2B5EF4-FFF2-40B4-BE49-F238E27FC236}">
              <a16:creationId xmlns:a16="http://schemas.microsoft.com/office/drawing/2014/main" id="{2F47860A-ED68-957A-226B-ABDDE2457D2E}"/>
            </a:ext>
          </a:extLst>
        </xdr:cNvPr>
        <xdr:cNvPicPr>
          <a:picLocks noChangeAspect="1"/>
        </xdr:cNvPicPr>
      </xdr:nvPicPr>
      <xdr:blipFill>
        <a:blip xmlns:r="http://schemas.openxmlformats.org/officeDocument/2006/relationships" r:embed="rId1"/>
        <a:stretch>
          <a:fillRect/>
        </a:stretch>
      </xdr:blipFill>
      <xdr:spPr>
        <a:xfrm>
          <a:off x="5728607" y="1047750"/>
          <a:ext cx="4367893" cy="3043356"/>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47E4B-E4CC-4136-9F2B-AE7547224EF3}">
  <sheetPr>
    <tabColor rgb="FFFFFF00"/>
    <pageSetUpPr fitToPage="1"/>
  </sheetPr>
  <dimension ref="A1:I55"/>
  <sheetViews>
    <sheetView topLeftCell="A44" zoomScale="70" zoomScaleNormal="70" zoomScaleSheetLayoutView="72" workbookViewId="0">
      <selection activeCell="B44" sqref="B44"/>
    </sheetView>
  </sheetViews>
  <sheetFormatPr baseColWidth="10" defaultColWidth="11.42578125" defaultRowHeight="12.75" x14ac:dyDescent="0.25"/>
  <cols>
    <col min="1" max="1" width="43.28515625" style="1" customWidth="1"/>
    <col min="2" max="2" width="42.85546875" style="1" customWidth="1"/>
    <col min="3" max="3" width="81.7109375" style="1" customWidth="1"/>
    <col min="4" max="4" width="167.5703125" style="1" customWidth="1"/>
    <col min="5" max="5" width="77.42578125" style="1" customWidth="1"/>
    <col min="6" max="6" width="140.5703125" style="1" customWidth="1"/>
    <col min="7" max="7" width="122.140625" style="1" customWidth="1"/>
    <col min="8" max="8" width="54.28515625" style="1" customWidth="1"/>
    <col min="9" max="16384" width="11.42578125" style="1"/>
  </cols>
  <sheetData>
    <row r="1" spans="1:8" ht="54" customHeight="1" x14ac:dyDescent="0.25">
      <c r="A1" s="45" t="s">
        <v>31</v>
      </c>
      <c r="B1" s="46"/>
      <c r="C1" s="46"/>
      <c r="D1" s="46"/>
      <c r="E1" s="46"/>
      <c r="F1" s="46"/>
      <c r="G1" s="46"/>
      <c r="H1" s="46"/>
    </row>
    <row r="2" spans="1:8" ht="54" customHeight="1" x14ac:dyDescent="0.25">
      <c r="A2" s="51" t="s">
        <v>37</v>
      </c>
      <c r="B2" s="52"/>
      <c r="C2" s="52"/>
      <c r="D2" s="52"/>
      <c r="E2" s="52"/>
      <c r="F2" s="52"/>
      <c r="G2" s="52"/>
      <c r="H2" s="52"/>
    </row>
    <row r="3" spans="1:8" ht="13.5" customHeight="1" x14ac:dyDescent="0.25">
      <c r="A3" s="53"/>
      <c r="B3" s="54"/>
      <c r="C3" s="54"/>
      <c r="D3" s="54"/>
      <c r="E3" s="54"/>
      <c r="F3" s="54"/>
      <c r="G3" s="54"/>
      <c r="H3" s="54"/>
    </row>
    <row r="4" spans="1:8" ht="35.25" customHeight="1" x14ac:dyDescent="0.25">
      <c r="A4" s="47" t="s">
        <v>13</v>
      </c>
      <c r="B4" s="48"/>
      <c r="C4" s="8">
        <v>1</v>
      </c>
      <c r="D4" s="8">
        <v>2</v>
      </c>
      <c r="E4" s="8">
        <v>3</v>
      </c>
      <c r="F4" s="8">
        <v>4</v>
      </c>
      <c r="G4" s="8">
        <v>5</v>
      </c>
      <c r="H4" s="8">
        <v>6</v>
      </c>
    </row>
    <row r="5" spans="1:8" ht="45.75" customHeight="1" x14ac:dyDescent="0.25">
      <c r="A5" s="58"/>
      <c r="B5" s="59"/>
      <c r="C5" s="55" t="s">
        <v>42</v>
      </c>
      <c r="D5" s="49" t="s">
        <v>43</v>
      </c>
      <c r="E5" s="49" t="s">
        <v>44</v>
      </c>
      <c r="F5" s="49" t="s">
        <v>45</v>
      </c>
      <c r="G5" s="49" t="s">
        <v>46</v>
      </c>
      <c r="H5" s="49" t="s">
        <v>47</v>
      </c>
    </row>
    <row r="6" spans="1:8" ht="40.5" customHeight="1" x14ac:dyDescent="0.25">
      <c r="A6" s="60"/>
      <c r="B6" s="61"/>
      <c r="C6" s="56"/>
      <c r="D6" s="50"/>
      <c r="E6" s="50"/>
      <c r="F6" s="50"/>
      <c r="G6" s="50" t="s">
        <v>33</v>
      </c>
      <c r="H6" s="50"/>
    </row>
    <row r="7" spans="1:8" ht="18" customHeight="1" x14ac:dyDescent="0.25">
      <c r="A7" s="47" t="s">
        <v>35</v>
      </c>
      <c r="B7" s="48"/>
      <c r="C7" s="28"/>
      <c r="D7" s="28"/>
      <c r="E7" s="28"/>
      <c r="F7" s="28"/>
      <c r="G7" s="28"/>
      <c r="H7" s="29"/>
    </row>
    <row r="8" spans="1:8" ht="24.75" customHeight="1" x14ac:dyDescent="0.25">
      <c r="A8" s="14" t="s">
        <v>38</v>
      </c>
      <c r="B8" s="8" t="s">
        <v>0</v>
      </c>
      <c r="C8" s="4"/>
      <c r="D8" s="4"/>
      <c r="E8" s="4"/>
      <c r="F8" s="4"/>
      <c r="G8" s="4"/>
      <c r="H8" s="2"/>
    </row>
    <row r="9" spans="1:8" ht="65.25" customHeight="1" x14ac:dyDescent="0.25">
      <c r="A9" s="14" t="s">
        <v>39</v>
      </c>
      <c r="B9" s="8" t="s">
        <v>9</v>
      </c>
      <c r="C9" s="18" t="s">
        <v>11</v>
      </c>
      <c r="D9" s="18" t="s">
        <v>11</v>
      </c>
      <c r="E9" s="18" t="s">
        <v>11</v>
      </c>
      <c r="F9" s="18" t="s">
        <v>11</v>
      </c>
      <c r="G9" s="18" t="s">
        <v>11</v>
      </c>
      <c r="H9" s="18" t="s">
        <v>11</v>
      </c>
    </row>
    <row r="10" spans="1:8" ht="150" customHeight="1" x14ac:dyDescent="0.25">
      <c r="A10" s="14" t="s">
        <v>40</v>
      </c>
      <c r="B10" s="8" t="s">
        <v>9</v>
      </c>
      <c r="C10" s="18" t="s">
        <v>11</v>
      </c>
      <c r="D10" s="18" t="s">
        <v>11</v>
      </c>
      <c r="E10" s="18" t="s">
        <v>11</v>
      </c>
      <c r="F10" s="18" t="s">
        <v>11</v>
      </c>
      <c r="G10" s="18" t="s">
        <v>11</v>
      </c>
      <c r="H10" s="18" t="s">
        <v>11</v>
      </c>
    </row>
    <row r="11" spans="1:8" ht="42.75" customHeight="1" x14ac:dyDescent="0.25">
      <c r="A11" s="57" t="s">
        <v>1</v>
      </c>
      <c r="B11" s="8" t="s">
        <v>25</v>
      </c>
      <c r="C11" s="3" t="s">
        <v>48</v>
      </c>
      <c r="D11" s="3" t="s">
        <v>53</v>
      </c>
      <c r="E11" s="3" t="s">
        <v>57</v>
      </c>
      <c r="F11" s="2" t="s">
        <v>63</v>
      </c>
      <c r="G11" s="3" t="s">
        <v>64</v>
      </c>
      <c r="H11" s="3" t="s">
        <v>68</v>
      </c>
    </row>
    <row r="12" spans="1:8" ht="46.5" customHeight="1" x14ac:dyDescent="0.25">
      <c r="A12" s="57"/>
      <c r="B12" s="8" t="s">
        <v>26</v>
      </c>
      <c r="C12" s="3" t="s">
        <v>49</v>
      </c>
      <c r="D12" s="3" t="s">
        <v>54</v>
      </c>
      <c r="E12" s="3" t="s">
        <v>58</v>
      </c>
      <c r="F12" s="3" t="s">
        <v>49</v>
      </c>
      <c r="G12" s="3" t="s">
        <v>65</v>
      </c>
      <c r="H12" s="3" t="s">
        <v>49</v>
      </c>
    </row>
    <row r="13" spans="1:8" ht="13.5" customHeight="1" x14ac:dyDescent="0.25">
      <c r="A13" s="57"/>
      <c r="B13" s="7" t="s">
        <v>17</v>
      </c>
      <c r="C13" s="2">
        <v>91</v>
      </c>
      <c r="D13" s="2">
        <v>12</v>
      </c>
      <c r="E13" s="2">
        <v>110</v>
      </c>
      <c r="F13" s="2">
        <v>74</v>
      </c>
      <c r="G13" s="2">
        <v>16</v>
      </c>
      <c r="H13" s="2">
        <v>133</v>
      </c>
    </row>
    <row r="14" spans="1:8" x14ac:dyDescent="0.25">
      <c r="A14" s="57"/>
      <c r="B14" s="8" t="s">
        <v>22</v>
      </c>
      <c r="C14" s="11">
        <v>4495.6400000000003</v>
      </c>
      <c r="D14" s="11">
        <v>1101.1300000000001</v>
      </c>
      <c r="E14" s="11">
        <v>6229.23</v>
      </c>
      <c r="F14" s="11">
        <v>1004.48</v>
      </c>
      <c r="G14" s="11">
        <v>1565.55</v>
      </c>
      <c r="H14" s="2">
        <v>5994.76</v>
      </c>
    </row>
    <row r="15" spans="1:8" x14ac:dyDescent="0.25">
      <c r="A15" s="57"/>
      <c r="B15" s="8" t="s">
        <v>2</v>
      </c>
      <c r="C15" s="4">
        <v>0.5</v>
      </c>
      <c r="D15" s="4">
        <v>0.5</v>
      </c>
      <c r="E15" s="4">
        <v>1</v>
      </c>
      <c r="F15" s="4">
        <v>1</v>
      </c>
      <c r="G15" s="4">
        <v>1</v>
      </c>
      <c r="H15" s="4">
        <v>0.4</v>
      </c>
    </row>
    <row r="16" spans="1:8" x14ac:dyDescent="0.25">
      <c r="A16" s="57"/>
      <c r="B16" s="8" t="s">
        <v>3</v>
      </c>
      <c r="C16" s="11">
        <f t="shared" ref="C16" si="0">C15*C14</f>
        <v>2247.8200000000002</v>
      </c>
      <c r="D16" s="11">
        <v>0</v>
      </c>
      <c r="E16" s="11">
        <f>E15*E14</f>
        <v>6229.23</v>
      </c>
      <c r="F16" s="11">
        <f t="shared" ref="F16" si="1">F15*F14</f>
        <v>1004.48</v>
      </c>
      <c r="G16" s="11">
        <f t="shared" ref="G16" si="2">G15*G14</f>
        <v>1565.55</v>
      </c>
      <c r="H16" s="11">
        <f>+H15*H14</f>
        <v>2397.904</v>
      </c>
    </row>
    <row r="17" spans="1:9" ht="33.75" customHeight="1" x14ac:dyDescent="0.25">
      <c r="A17" s="57"/>
      <c r="B17" s="7" t="s">
        <v>72</v>
      </c>
      <c r="C17" s="18" t="s">
        <v>11</v>
      </c>
      <c r="D17" s="21" t="s">
        <v>24</v>
      </c>
      <c r="E17" s="18" t="s">
        <v>11</v>
      </c>
      <c r="F17" s="18" t="s">
        <v>11</v>
      </c>
      <c r="G17" s="18" t="s">
        <v>11</v>
      </c>
      <c r="H17" s="18" t="s">
        <v>11</v>
      </c>
      <c r="I17" s="42"/>
    </row>
    <row r="18" spans="1:9" ht="55.5" customHeight="1" x14ac:dyDescent="0.25">
      <c r="A18" s="57" t="s">
        <v>4</v>
      </c>
      <c r="B18" s="8" t="s">
        <v>25</v>
      </c>
      <c r="C18" s="3" t="s">
        <v>50</v>
      </c>
      <c r="D18" s="3" t="s">
        <v>55</v>
      </c>
      <c r="E18" s="3" t="s">
        <v>59</v>
      </c>
      <c r="F18" s="3" t="s">
        <v>50</v>
      </c>
      <c r="G18" s="3" t="s">
        <v>64</v>
      </c>
      <c r="H18" s="3" t="s">
        <v>69</v>
      </c>
    </row>
    <row r="19" spans="1:9" ht="57" customHeight="1" x14ac:dyDescent="0.25">
      <c r="A19" s="57"/>
      <c r="B19" s="8" t="s">
        <v>26</v>
      </c>
      <c r="C19" s="3" t="s">
        <v>49</v>
      </c>
      <c r="D19" s="3" t="s">
        <v>56</v>
      </c>
      <c r="E19" s="3" t="s">
        <v>49</v>
      </c>
      <c r="F19" s="3" t="s">
        <v>49</v>
      </c>
      <c r="G19" s="3" t="s">
        <v>49</v>
      </c>
      <c r="H19" s="3" t="s">
        <v>49</v>
      </c>
    </row>
    <row r="20" spans="1:9" ht="13.5" customHeight="1" x14ac:dyDescent="0.25">
      <c r="A20" s="57"/>
      <c r="B20" s="7" t="s">
        <v>17</v>
      </c>
      <c r="C20" s="2">
        <v>264</v>
      </c>
      <c r="D20" s="2">
        <v>14</v>
      </c>
      <c r="E20" s="2">
        <v>144</v>
      </c>
      <c r="F20" s="2">
        <v>73</v>
      </c>
      <c r="G20" s="2">
        <v>17</v>
      </c>
      <c r="H20" s="2">
        <v>136</v>
      </c>
    </row>
    <row r="21" spans="1:9" x14ac:dyDescent="0.25">
      <c r="A21" s="57"/>
      <c r="B21" s="8" t="s">
        <v>22</v>
      </c>
      <c r="C21" s="2">
        <v>705.87</v>
      </c>
      <c r="D21" s="2">
        <v>845.29</v>
      </c>
      <c r="E21" s="2">
        <v>1299.3</v>
      </c>
      <c r="F21" s="2">
        <v>387.93</v>
      </c>
      <c r="G21" s="2">
        <v>1758.91</v>
      </c>
      <c r="H21" s="2">
        <v>1235.33</v>
      </c>
    </row>
    <row r="22" spans="1:9" x14ac:dyDescent="0.25">
      <c r="A22" s="57"/>
      <c r="B22" s="8" t="s">
        <v>2</v>
      </c>
      <c r="C22" s="4">
        <v>1</v>
      </c>
      <c r="D22" s="4">
        <v>1</v>
      </c>
      <c r="E22" s="4">
        <v>1</v>
      </c>
      <c r="F22" s="4">
        <v>1</v>
      </c>
      <c r="G22" s="4">
        <v>1</v>
      </c>
      <c r="H22" s="4">
        <v>1</v>
      </c>
    </row>
    <row r="23" spans="1:9" x14ac:dyDescent="0.25">
      <c r="A23" s="57"/>
      <c r="B23" s="8" t="s">
        <v>3</v>
      </c>
      <c r="C23" s="11">
        <f t="shared" ref="C23:H23" si="3">C22*C21</f>
        <v>705.87</v>
      </c>
      <c r="D23" s="11">
        <v>0</v>
      </c>
      <c r="E23" s="11">
        <v>0</v>
      </c>
      <c r="F23" s="11">
        <f t="shared" si="3"/>
        <v>387.93</v>
      </c>
      <c r="G23" s="11">
        <f>G22*G21</f>
        <v>1758.91</v>
      </c>
      <c r="H23" s="11">
        <f t="shared" si="3"/>
        <v>1235.33</v>
      </c>
    </row>
    <row r="24" spans="1:9" ht="41.25" customHeight="1" x14ac:dyDescent="0.25">
      <c r="A24" s="57"/>
      <c r="B24" s="7" t="s">
        <v>72</v>
      </c>
      <c r="C24" s="18" t="s">
        <v>11</v>
      </c>
      <c r="D24" s="21" t="s">
        <v>24</v>
      </c>
      <c r="E24" s="21" t="s">
        <v>24</v>
      </c>
      <c r="F24" s="18" t="s">
        <v>11</v>
      </c>
      <c r="G24" s="18" t="s">
        <v>11</v>
      </c>
      <c r="H24" s="18" t="s">
        <v>11</v>
      </c>
    </row>
    <row r="25" spans="1:9" ht="53.25" customHeight="1" x14ac:dyDescent="0.25">
      <c r="A25" s="57" t="s">
        <v>5</v>
      </c>
      <c r="B25" s="8" t="s">
        <v>25</v>
      </c>
      <c r="C25" s="2" t="s">
        <v>51</v>
      </c>
      <c r="D25" s="2"/>
      <c r="E25" s="2" t="s">
        <v>60</v>
      </c>
      <c r="F25" s="3"/>
      <c r="G25" s="2" t="s">
        <v>66</v>
      </c>
      <c r="H25" s="3" t="s">
        <v>73</v>
      </c>
    </row>
    <row r="26" spans="1:9" ht="47.25" customHeight="1" x14ac:dyDescent="0.25">
      <c r="A26" s="57"/>
      <c r="B26" s="8" t="s">
        <v>26</v>
      </c>
      <c r="C26" s="3" t="s">
        <v>49</v>
      </c>
      <c r="D26" s="3"/>
      <c r="E26" s="3" t="s">
        <v>49</v>
      </c>
      <c r="F26" s="20"/>
      <c r="G26" s="3" t="s">
        <v>67</v>
      </c>
      <c r="H26" s="3" t="s">
        <v>70</v>
      </c>
    </row>
    <row r="27" spans="1:9" ht="13.5" customHeight="1" x14ac:dyDescent="0.25">
      <c r="A27" s="57"/>
      <c r="B27" s="7" t="s">
        <v>17</v>
      </c>
      <c r="C27" s="2">
        <v>306</v>
      </c>
      <c r="D27" s="2"/>
      <c r="E27" s="2">
        <v>145</v>
      </c>
      <c r="F27" s="2"/>
      <c r="G27" s="2">
        <v>19</v>
      </c>
      <c r="H27" s="2">
        <v>177</v>
      </c>
    </row>
    <row r="28" spans="1:9" x14ac:dyDescent="0.25">
      <c r="A28" s="57"/>
      <c r="B28" s="8" t="s">
        <v>22</v>
      </c>
      <c r="C28" s="2">
        <v>374</v>
      </c>
      <c r="D28" s="2"/>
      <c r="E28" s="2">
        <v>2342.3000000000002</v>
      </c>
      <c r="F28" s="2"/>
      <c r="G28" s="2">
        <v>460.95</v>
      </c>
      <c r="H28" s="2">
        <v>309.33999999999997</v>
      </c>
    </row>
    <row r="29" spans="1:9" x14ac:dyDescent="0.25">
      <c r="A29" s="57"/>
      <c r="B29" s="8" t="s">
        <v>2</v>
      </c>
      <c r="C29" s="4">
        <v>1</v>
      </c>
      <c r="D29" s="4">
        <v>0</v>
      </c>
      <c r="E29" s="4">
        <v>1</v>
      </c>
      <c r="F29" s="4">
        <v>0</v>
      </c>
      <c r="G29" s="4">
        <v>1</v>
      </c>
      <c r="H29" s="4">
        <v>1</v>
      </c>
    </row>
    <row r="30" spans="1:9" x14ac:dyDescent="0.25">
      <c r="A30" s="57"/>
      <c r="B30" s="8" t="s">
        <v>3</v>
      </c>
      <c r="C30" s="11">
        <f>C29*C28</f>
        <v>374</v>
      </c>
      <c r="D30" s="11">
        <f t="shared" ref="D30:H30" si="4">D29*D28</f>
        <v>0</v>
      </c>
      <c r="E30" s="11">
        <v>0</v>
      </c>
      <c r="F30" s="11">
        <f t="shared" si="4"/>
        <v>0</v>
      </c>
      <c r="G30" s="11">
        <f>G29*G28</f>
        <v>460.95</v>
      </c>
      <c r="H30" s="11">
        <f t="shared" si="4"/>
        <v>309.33999999999997</v>
      </c>
    </row>
    <row r="31" spans="1:9" ht="33" customHeight="1" x14ac:dyDescent="0.25">
      <c r="A31" s="57"/>
      <c r="B31" s="7" t="s">
        <v>72</v>
      </c>
      <c r="C31" s="18" t="s">
        <v>11</v>
      </c>
      <c r="D31" s="18"/>
      <c r="E31" s="21" t="s">
        <v>24</v>
      </c>
      <c r="F31" s="8"/>
      <c r="G31" s="18" t="s">
        <v>11</v>
      </c>
      <c r="H31" s="18" t="s">
        <v>11</v>
      </c>
    </row>
    <row r="32" spans="1:9" ht="39" customHeight="1" x14ac:dyDescent="0.25">
      <c r="A32" s="57" t="s">
        <v>6</v>
      </c>
      <c r="B32" s="8" t="s">
        <v>25</v>
      </c>
      <c r="C32" s="2" t="s">
        <v>52</v>
      </c>
      <c r="D32" s="2"/>
      <c r="E32" s="3" t="s">
        <v>61</v>
      </c>
      <c r="F32" s="2"/>
      <c r="G32" s="19"/>
      <c r="H32" s="3" t="s">
        <v>74</v>
      </c>
    </row>
    <row r="33" spans="1:8" ht="47.25" customHeight="1" x14ac:dyDescent="0.25">
      <c r="A33" s="57"/>
      <c r="B33" s="8" t="s">
        <v>26</v>
      </c>
      <c r="C33" s="3" t="s">
        <v>49</v>
      </c>
      <c r="D33" s="3"/>
      <c r="E33" s="3" t="s">
        <v>62</v>
      </c>
      <c r="F33" s="3"/>
      <c r="G33" s="3"/>
      <c r="H33" s="3" t="s">
        <v>49</v>
      </c>
    </row>
    <row r="34" spans="1:8" ht="13.5" customHeight="1" x14ac:dyDescent="0.25">
      <c r="A34" s="57"/>
      <c r="B34" s="7" t="s">
        <v>17</v>
      </c>
      <c r="C34" s="2">
        <v>360</v>
      </c>
      <c r="D34" s="2"/>
      <c r="E34" s="2">
        <v>146</v>
      </c>
      <c r="F34" s="2"/>
      <c r="G34" s="2"/>
      <c r="H34" s="2">
        <v>188</v>
      </c>
    </row>
    <row r="35" spans="1:8" x14ac:dyDescent="0.25">
      <c r="A35" s="57"/>
      <c r="B35" s="8" t="s">
        <v>22</v>
      </c>
      <c r="C35" s="5">
        <v>840.51</v>
      </c>
      <c r="D35" s="5"/>
      <c r="E35" s="5">
        <v>34615.379999999997</v>
      </c>
      <c r="F35" s="5"/>
      <c r="G35" s="5"/>
      <c r="H35" s="2">
        <v>400</v>
      </c>
    </row>
    <row r="36" spans="1:8" x14ac:dyDescent="0.25">
      <c r="A36" s="57"/>
      <c r="B36" s="8" t="s">
        <v>2</v>
      </c>
      <c r="C36" s="4">
        <v>1</v>
      </c>
      <c r="D36" s="4">
        <v>0</v>
      </c>
      <c r="E36" s="4">
        <v>1</v>
      </c>
      <c r="F36" s="4">
        <v>0</v>
      </c>
      <c r="G36" s="4">
        <v>0</v>
      </c>
      <c r="H36" s="4">
        <v>0.5</v>
      </c>
    </row>
    <row r="37" spans="1:8" x14ac:dyDescent="0.25">
      <c r="A37" s="57"/>
      <c r="B37" s="8" t="s">
        <v>3</v>
      </c>
      <c r="C37" s="11">
        <f t="shared" ref="C37:H37" si="5">C36*C35</f>
        <v>840.51</v>
      </c>
      <c r="D37" s="11">
        <f t="shared" si="5"/>
        <v>0</v>
      </c>
      <c r="E37" s="11">
        <v>0</v>
      </c>
      <c r="F37" s="11">
        <f t="shared" si="5"/>
        <v>0</v>
      </c>
      <c r="G37" s="11">
        <f t="shared" si="5"/>
        <v>0</v>
      </c>
      <c r="H37" s="11">
        <f t="shared" si="5"/>
        <v>200</v>
      </c>
    </row>
    <row r="38" spans="1:8" ht="25.5" x14ac:dyDescent="0.25">
      <c r="A38" s="57"/>
      <c r="B38" s="7" t="s">
        <v>72</v>
      </c>
      <c r="C38" s="18" t="s">
        <v>11</v>
      </c>
      <c r="D38" s="2"/>
      <c r="E38" s="21" t="s">
        <v>24</v>
      </c>
      <c r="F38" s="2"/>
      <c r="G38" s="2"/>
      <c r="H38" s="18" t="s">
        <v>11</v>
      </c>
    </row>
    <row r="39" spans="1:8" ht="16.5" x14ac:dyDescent="0.25">
      <c r="A39" s="25" t="s">
        <v>7</v>
      </c>
      <c r="B39" s="12">
        <v>328.78</v>
      </c>
      <c r="C39" s="2"/>
      <c r="D39" s="2"/>
      <c r="E39" s="2"/>
      <c r="F39" s="2"/>
      <c r="G39" s="2"/>
      <c r="H39" s="2"/>
    </row>
    <row r="40" spans="1:8" ht="29.25" customHeight="1" x14ac:dyDescent="0.25">
      <c r="A40" s="14" t="s">
        <v>8</v>
      </c>
      <c r="B40" s="9"/>
      <c r="C40" s="6">
        <f t="shared" ref="C40:E40" si="6">C37+C30+C23+C16</f>
        <v>4168.2000000000007</v>
      </c>
      <c r="D40" s="6">
        <f t="shared" si="6"/>
        <v>0</v>
      </c>
      <c r="E40" s="6">
        <f t="shared" si="6"/>
        <v>6229.23</v>
      </c>
      <c r="F40" s="6">
        <f>F37+F30+F23+F16</f>
        <v>1392.41</v>
      </c>
      <c r="G40" s="6">
        <f t="shared" ref="G40:H40" si="7">G37+G30+G23+G16</f>
        <v>3785.41</v>
      </c>
      <c r="H40" s="6">
        <f t="shared" si="7"/>
        <v>4142.5739999999996</v>
      </c>
    </row>
    <row r="41" spans="1:8" ht="48.75" customHeight="1" x14ac:dyDescent="0.25">
      <c r="A41" s="14" t="s">
        <v>16</v>
      </c>
      <c r="B41" s="8" t="s">
        <v>9</v>
      </c>
      <c r="C41" s="18" t="s">
        <v>11</v>
      </c>
      <c r="D41" s="21" t="s">
        <v>24</v>
      </c>
      <c r="E41" s="18" t="s">
        <v>11</v>
      </c>
      <c r="F41" s="18" t="s">
        <v>11</v>
      </c>
      <c r="G41" s="18" t="s">
        <v>11</v>
      </c>
      <c r="H41" s="18" t="s">
        <v>11</v>
      </c>
    </row>
    <row r="42" spans="1:8" ht="408.75" customHeight="1" x14ac:dyDescent="0.25">
      <c r="A42" s="14" t="s">
        <v>10</v>
      </c>
      <c r="B42" s="8"/>
      <c r="C42" s="16"/>
      <c r="D42" s="16" t="s">
        <v>88</v>
      </c>
      <c r="E42" s="16" t="s">
        <v>71</v>
      </c>
      <c r="F42" s="16"/>
      <c r="G42" s="16"/>
      <c r="H42" s="3"/>
    </row>
    <row r="43" spans="1:8" ht="103.5" customHeight="1" x14ac:dyDescent="0.25">
      <c r="A43" s="14" t="s">
        <v>41</v>
      </c>
      <c r="B43" s="8" t="s">
        <v>9</v>
      </c>
      <c r="C43" s="34" t="s">
        <v>11</v>
      </c>
      <c r="D43" s="34" t="s">
        <v>11</v>
      </c>
      <c r="E43" s="34" t="s">
        <v>11</v>
      </c>
      <c r="F43" s="34" t="s">
        <v>11</v>
      </c>
      <c r="G43" s="34" t="s">
        <v>11</v>
      </c>
      <c r="H43" s="34" t="s">
        <v>11</v>
      </c>
    </row>
    <row r="44" spans="1:8" ht="243.75" customHeight="1" x14ac:dyDescent="0.25">
      <c r="A44" s="14" t="s">
        <v>36</v>
      </c>
      <c r="B44" s="8"/>
      <c r="C44" s="16"/>
      <c r="D44" s="16"/>
      <c r="E44" s="16"/>
      <c r="F44" s="16"/>
      <c r="G44" s="16"/>
      <c r="H44" s="3"/>
    </row>
    <row r="45" spans="1:8" ht="30" customHeight="1" x14ac:dyDescent="0.25">
      <c r="A45" s="14" t="s">
        <v>18</v>
      </c>
      <c r="B45" s="7" t="s">
        <v>19</v>
      </c>
      <c r="C45" s="10" t="s">
        <v>23</v>
      </c>
      <c r="D45" s="22" t="s">
        <v>89</v>
      </c>
      <c r="E45" s="10" t="s">
        <v>12</v>
      </c>
      <c r="F45" s="10" t="s">
        <v>12</v>
      </c>
      <c r="G45" s="10" t="s">
        <v>12</v>
      </c>
      <c r="H45" s="22" t="s">
        <v>89</v>
      </c>
    </row>
    <row r="46" spans="1:8" ht="20.25" customHeight="1" x14ac:dyDescent="0.25"/>
    <row r="47" spans="1:8" hidden="1" x14ac:dyDescent="0.25">
      <c r="A47" s="8" t="s">
        <v>20</v>
      </c>
      <c r="B47" s="13">
        <f>B39*0.4</f>
        <v>131.512</v>
      </c>
    </row>
    <row r="48" spans="1:8" ht="16.5" customHeight="1" x14ac:dyDescent="0.25"/>
    <row r="49" spans="1:2" ht="60" customHeight="1" x14ac:dyDescent="0.25">
      <c r="A49" s="63" t="e" vm="1">
        <v>#VALUE!</v>
      </c>
      <c r="B49" s="63"/>
    </row>
    <row r="50" spans="1:2" ht="54" customHeight="1" x14ac:dyDescent="0.25">
      <c r="A50" s="43" t="s">
        <v>30</v>
      </c>
      <c r="B50" s="44"/>
    </row>
    <row r="54" spans="1:2" ht="54.75" customHeight="1" x14ac:dyDescent="0.25">
      <c r="A54" s="62" t="e" vm="2">
        <v>#VALUE!</v>
      </c>
      <c r="B54" s="62"/>
    </row>
    <row r="55" spans="1:2" ht="55.5" customHeight="1" x14ac:dyDescent="0.25">
      <c r="A55" s="43" t="s">
        <v>87</v>
      </c>
      <c r="B55" s="44"/>
    </row>
  </sheetData>
  <sheetProtection algorithmName="SHA-512" hashValue="6jADe/7hmXbHUrrUeiNktyvfVE2RCGmG1wFL98LDf6GnmsfY5U/kbcyhIxzOkZnQ6Dh90uY4kMZ8ZTpSW7XSRA==" saltValue="5Eg7tfdXxICbGK36gLV+Iw==" spinCount="100000" sheet="1" objects="1" scenarios="1"/>
  <mergeCells count="18">
    <mergeCell ref="A50:B50"/>
    <mergeCell ref="A18:A24"/>
    <mergeCell ref="A55:B55"/>
    <mergeCell ref="A1:H1"/>
    <mergeCell ref="A7:B7"/>
    <mergeCell ref="G5:G6"/>
    <mergeCell ref="H5:H6"/>
    <mergeCell ref="A2:H3"/>
    <mergeCell ref="C5:C6"/>
    <mergeCell ref="F5:F6"/>
    <mergeCell ref="A25:A31"/>
    <mergeCell ref="A32:A38"/>
    <mergeCell ref="D5:D6"/>
    <mergeCell ref="E5:E6"/>
    <mergeCell ref="A4:B6"/>
    <mergeCell ref="A11:A17"/>
    <mergeCell ref="A54:B54"/>
    <mergeCell ref="A49:B49"/>
  </mergeCells>
  <pageMargins left="0.7" right="0.7" top="0.75" bottom="0.75" header="0.3" footer="0.3"/>
  <pageSetup scale="29" orientation="landscape" r:id="rId1"/>
  <rowBreaks count="1" manualBreakCount="1">
    <brk id="2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F33"/>
  <sheetViews>
    <sheetView tabSelected="1" topLeftCell="A26" zoomScale="70" zoomScaleNormal="80" zoomScaleSheetLayoutView="110" workbookViewId="0">
      <selection activeCell="C13" sqref="C13"/>
    </sheetView>
  </sheetViews>
  <sheetFormatPr baseColWidth="10" defaultColWidth="11.42578125" defaultRowHeight="12.75" x14ac:dyDescent="0.25"/>
  <cols>
    <col min="1" max="1" width="45.5703125" style="1" customWidth="1"/>
    <col min="2" max="2" width="29.28515625" style="1" customWidth="1"/>
    <col min="3" max="3" width="80.85546875" style="1" customWidth="1"/>
    <col min="4" max="4" width="75.140625" style="1" customWidth="1"/>
    <col min="5" max="5" width="84.140625" style="1" customWidth="1"/>
    <col min="6" max="6" width="99.28515625" style="1" customWidth="1"/>
    <col min="7" max="16384" width="11.42578125" style="1"/>
  </cols>
  <sheetData>
    <row r="1" spans="1:6" ht="37.5" customHeight="1" x14ac:dyDescent="0.25">
      <c r="A1" s="69" t="s">
        <v>32</v>
      </c>
      <c r="B1" s="69"/>
      <c r="C1" s="69"/>
      <c r="D1" s="69"/>
      <c r="E1" s="69"/>
      <c r="F1" s="69"/>
    </row>
    <row r="2" spans="1:6" ht="66.75" customHeight="1" x14ac:dyDescent="0.25">
      <c r="A2" s="70" t="s">
        <v>76</v>
      </c>
      <c r="B2" s="71"/>
      <c r="C2" s="71"/>
      <c r="D2" s="71"/>
      <c r="E2" s="71"/>
      <c r="F2" s="71"/>
    </row>
    <row r="3" spans="1:6" ht="258" customHeight="1" x14ac:dyDescent="0.25">
      <c r="A3" s="24" t="s">
        <v>28</v>
      </c>
      <c r="B3" s="30"/>
      <c r="C3" s="30"/>
      <c r="D3" s="23"/>
      <c r="E3" s="23"/>
      <c r="F3" s="23"/>
    </row>
    <row r="4" spans="1:6" ht="39" customHeight="1" x14ac:dyDescent="0.25">
      <c r="A4" s="33" t="s">
        <v>27</v>
      </c>
      <c r="B4" s="73" t="s">
        <v>75</v>
      </c>
      <c r="C4" s="73"/>
      <c r="D4" s="31"/>
      <c r="E4" s="31"/>
      <c r="F4" s="31"/>
    </row>
    <row r="5" spans="1:6" ht="15" customHeight="1" x14ac:dyDescent="0.25">
      <c r="A5" s="72"/>
      <c r="B5" s="72"/>
      <c r="C5" s="36">
        <v>1</v>
      </c>
      <c r="D5" s="32">
        <v>3</v>
      </c>
      <c r="E5" s="32">
        <v>4</v>
      </c>
      <c r="F5" s="32">
        <v>5</v>
      </c>
    </row>
    <row r="6" spans="1:6" ht="23.25" customHeight="1" x14ac:dyDescent="0.25">
      <c r="A6" s="47" t="s">
        <v>13</v>
      </c>
      <c r="B6" s="48"/>
      <c r="C6" s="55" t="s">
        <v>42</v>
      </c>
      <c r="D6" s="49" t="s">
        <v>44</v>
      </c>
      <c r="E6" s="49" t="s">
        <v>45</v>
      </c>
      <c r="F6" s="49" t="s">
        <v>46</v>
      </c>
    </row>
    <row r="7" spans="1:6" ht="49.5" customHeight="1" x14ac:dyDescent="0.25">
      <c r="A7" s="60"/>
      <c r="B7" s="61"/>
      <c r="C7" s="56"/>
      <c r="D7" s="50"/>
      <c r="E7" s="50"/>
      <c r="F7" s="50" t="s">
        <v>33</v>
      </c>
    </row>
    <row r="8" spans="1:6" ht="27.75" customHeight="1" x14ac:dyDescent="0.25">
      <c r="A8" s="64" t="s">
        <v>29</v>
      </c>
      <c r="B8" s="64"/>
      <c r="C8" s="39"/>
      <c r="D8" s="2"/>
      <c r="E8" s="2"/>
      <c r="F8" s="2"/>
    </row>
    <row r="9" spans="1:6" ht="60.75" customHeight="1" x14ac:dyDescent="0.25">
      <c r="A9" s="14" t="s">
        <v>77</v>
      </c>
      <c r="B9" s="26" t="s">
        <v>14</v>
      </c>
      <c r="C9" s="41">
        <f>+C10+C11+C12</f>
        <v>40</v>
      </c>
      <c r="D9" s="41">
        <f>+D10+D11+D12</f>
        <v>40</v>
      </c>
      <c r="E9" s="41">
        <f>+E10+E11+E12</f>
        <v>40</v>
      </c>
      <c r="F9" s="41">
        <f>+F10+F11+F12</f>
        <v>40</v>
      </c>
    </row>
    <row r="10" spans="1:6" ht="139.5" customHeight="1" x14ac:dyDescent="0.25">
      <c r="A10" s="14" t="s">
        <v>78</v>
      </c>
      <c r="B10" s="26" t="s">
        <v>14</v>
      </c>
      <c r="C10" s="41">
        <v>15</v>
      </c>
      <c r="D10" s="17">
        <v>15</v>
      </c>
      <c r="E10" s="17">
        <v>15</v>
      </c>
      <c r="F10" s="17">
        <v>15</v>
      </c>
    </row>
    <row r="11" spans="1:6" ht="143.25" customHeight="1" x14ac:dyDescent="0.25">
      <c r="A11" s="14" t="s">
        <v>79</v>
      </c>
      <c r="B11" s="26" t="s">
        <v>14</v>
      </c>
      <c r="C11" s="41">
        <v>15</v>
      </c>
      <c r="D11" s="17">
        <v>15</v>
      </c>
      <c r="E11" s="17">
        <v>15</v>
      </c>
      <c r="F11" s="17">
        <v>15</v>
      </c>
    </row>
    <row r="12" spans="1:6" ht="99" customHeight="1" x14ac:dyDescent="0.25">
      <c r="A12" s="14" t="s">
        <v>80</v>
      </c>
      <c r="B12" s="26" t="s">
        <v>14</v>
      </c>
      <c r="C12" s="41">
        <v>10</v>
      </c>
      <c r="D12" s="17">
        <v>10</v>
      </c>
      <c r="E12" s="17">
        <v>10</v>
      </c>
      <c r="F12" s="17">
        <v>10</v>
      </c>
    </row>
    <row r="13" spans="1:6" ht="179.25" customHeight="1" x14ac:dyDescent="0.25">
      <c r="A13" s="25" t="s">
        <v>34</v>
      </c>
      <c r="B13" s="8"/>
      <c r="C13" s="40"/>
      <c r="D13" s="15"/>
      <c r="E13" s="27"/>
    </row>
    <row r="14" spans="1:6" ht="39.75" customHeight="1" x14ac:dyDescent="0.25">
      <c r="A14" s="25" t="s">
        <v>81</v>
      </c>
      <c r="B14" s="26" t="s">
        <v>14</v>
      </c>
      <c r="C14" s="37">
        <v>45.64</v>
      </c>
      <c r="D14" s="26">
        <v>16.16</v>
      </c>
      <c r="E14" s="74">
        <v>43.4</v>
      </c>
      <c r="F14" s="74">
        <v>20.3</v>
      </c>
    </row>
    <row r="15" spans="1:6" ht="47.25" customHeight="1" x14ac:dyDescent="0.25">
      <c r="A15" s="14" t="s">
        <v>83</v>
      </c>
      <c r="B15" s="26" t="s">
        <v>14</v>
      </c>
      <c r="C15" s="37">
        <v>10</v>
      </c>
      <c r="D15" s="26">
        <v>10</v>
      </c>
      <c r="E15" s="26">
        <v>10</v>
      </c>
      <c r="F15" s="26">
        <v>10</v>
      </c>
    </row>
    <row r="16" spans="1:6" ht="54" customHeight="1" x14ac:dyDescent="0.25">
      <c r="A16" s="14" t="s">
        <v>82</v>
      </c>
      <c r="B16" s="26" t="s">
        <v>14</v>
      </c>
      <c r="C16" s="37">
        <v>0.25</v>
      </c>
      <c r="D16" s="26">
        <v>0.25</v>
      </c>
      <c r="E16" s="26">
        <v>0</v>
      </c>
      <c r="F16" s="26">
        <v>0</v>
      </c>
    </row>
    <row r="17" spans="1:6" ht="54" customHeight="1" x14ac:dyDescent="0.25">
      <c r="A17" s="14" t="s">
        <v>84</v>
      </c>
      <c r="B17" s="26" t="s">
        <v>14</v>
      </c>
      <c r="C17" s="37">
        <v>0.25</v>
      </c>
      <c r="D17" s="26">
        <v>0.25</v>
      </c>
      <c r="E17" s="26">
        <v>0.25</v>
      </c>
      <c r="F17" s="26">
        <v>0.25</v>
      </c>
    </row>
    <row r="18" spans="1:6" ht="233.25" customHeight="1" x14ac:dyDescent="0.25">
      <c r="A18" s="57" t="s">
        <v>15</v>
      </c>
      <c r="B18" s="57"/>
      <c r="C18" s="35"/>
      <c r="D18" s="3"/>
      <c r="E18" s="16" t="s">
        <v>85</v>
      </c>
      <c r="F18" s="15" t="s">
        <v>86</v>
      </c>
    </row>
    <row r="19" spans="1:6" ht="33" customHeight="1" x14ac:dyDescent="0.25">
      <c r="A19" s="65" t="s">
        <v>21</v>
      </c>
      <c r="B19" s="65"/>
      <c r="C19" s="38">
        <f>+C9+C14+C15+C16+C17</f>
        <v>96.14</v>
      </c>
      <c r="D19" s="38">
        <f>+D9+D14+D15+D16+D17</f>
        <v>66.66</v>
      </c>
      <c r="E19" s="38">
        <f>+E9+E14+E15+E16+E17</f>
        <v>93.65</v>
      </c>
      <c r="F19" s="38">
        <f>+F9+F14+F15+F16+F17</f>
        <v>70.55</v>
      </c>
    </row>
    <row r="21" spans="1:6" ht="16.5" x14ac:dyDescent="0.25">
      <c r="A21" s="68"/>
      <c r="B21" s="68"/>
      <c r="C21" s="68"/>
      <c r="D21" s="68"/>
      <c r="E21" s="68"/>
      <c r="F21" s="68"/>
    </row>
    <row r="26" spans="1:6" ht="70.5" customHeight="1" x14ac:dyDescent="0.25">
      <c r="A26" s="63" t="e" vm="1">
        <v>#VALUE!</v>
      </c>
      <c r="B26" s="63"/>
    </row>
    <row r="27" spans="1:6" ht="53.25" customHeight="1" x14ac:dyDescent="0.25">
      <c r="A27" s="66" t="s">
        <v>30</v>
      </c>
      <c r="B27" s="67"/>
    </row>
    <row r="30" spans="1:6" ht="3.75" customHeight="1" x14ac:dyDescent="0.25"/>
    <row r="31" spans="1:6" hidden="1" x14ac:dyDescent="0.25"/>
    <row r="32" spans="1:6" ht="61.5" customHeight="1" x14ac:dyDescent="0.25">
      <c r="A32" s="63" t="e" vm="2">
        <v>#VALUE!</v>
      </c>
      <c r="B32" s="63"/>
    </row>
    <row r="33" spans="1:2" ht="73.5" customHeight="1" x14ac:dyDescent="0.25">
      <c r="A33" s="66" t="s">
        <v>87</v>
      </c>
      <c r="B33" s="67"/>
    </row>
  </sheetData>
  <sheetProtection algorithmName="SHA-512" hashValue="o+5UYaCJdURZtqxhbShGtw/i3Iq5Ji6o4xN5Ag5OpVnhESVwASk/hJemkSMydmyG0jsPGALRKOQiuaGHWNoSag==" saltValue="Z+NcxlFpv2Ezl2sBXJgh7Q==" spinCount="100000" sheet="1" objects="1" scenarios="1"/>
  <mergeCells count="17">
    <mergeCell ref="A1:F1"/>
    <mergeCell ref="A2:F2"/>
    <mergeCell ref="A6:B7"/>
    <mergeCell ref="F6:F7"/>
    <mergeCell ref="D6:D7"/>
    <mergeCell ref="A5:B5"/>
    <mergeCell ref="C6:C7"/>
    <mergeCell ref="B4:C4"/>
    <mergeCell ref="E6:E7"/>
    <mergeCell ref="A8:B8"/>
    <mergeCell ref="A19:B19"/>
    <mergeCell ref="A32:B32"/>
    <mergeCell ref="A33:B33"/>
    <mergeCell ref="A26:B26"/>
    <mergeCell ref="A21:F21"/>
    <mergeCell ref="A18:B18"/>
    <mergeCell ref="A27:B27"/>
  </mergeCells>
  <pageMargins left="0.7" right="0.7" top="0.75" bottom="0.75" header="0.3" footer="0.3"/>
  <pageSetup scale="12"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608FE61D0C77D45873B8F6ACC495C08" ma:contentTypeVersion="12" ma:contentTypeDescription="Crear nuevo documento." ma:contentTypeScope="" ma:versionID="1e08bac08b2db469e62e630899901725">
  <xsd:schema xmlns:xsd="http://www.w3.org/2001/XMLSchema" xmlns:xs="http://www.w3.org/2001/XMLSchema" xmlns:p="http://schemas.microsoft.com/office/2006/metadata/properties" xmlns:ns2="40862dc8-eaa7-4f09-bee6-46d8f73ac6bc" xmlns:ns3="aff57202-22a8-4702-b334-f2206607b298" targetNamespace="http://schemas.microsoft.com/office/2006/metadata/properties" ma:root="true" ma:fieldsID="558eae0ce3b7237f6e31081377814f8b" ns2:_="" ns3:_="">
    <xsd:import namespace="40862dc8-eaa7-4f09-bee6-46d8f73ac6bc"/>
    <xsd:import namespace="aff57202-22a8-4702-b334-f2206607b29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862dc8-eaa7-4f09-bee6-46d8f73ac6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f57202-22a8-4702-b334-f2206607b29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1D29F8-2166-43B1-973F-BF2B12F13FE5}">
  <ds:schemaRefs>
    <ds:schemaRef ds:uri="http://purl.org/dc/elements/1.1/"/>
    <ds:schemaRef ds:uri="40862dc8-eaa7-4f09-bee6-46d8f73ac6bc"/>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aff57202-22a8-4702-b334-f2206607b298"/>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864931FF-FB82-440B-BD21-FEADE1EBA1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862dc8-eaa7-4f09-bee6-46d8f73ac6bc"/>
    <ds:schemaRef ds:uri="aff57202-22a8-4702-b334-f2206607b2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371FD4-DD24-42DF-A603-501F283D2B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Habilitante</vt:lpstr>
      <vt:lpstr>Ponderables</vt:lpstr>
      <vt:lpstr>Ponderables!Área_de_impresión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Octavio Augusto Rengifo Gutierrez</dc:creator>
  <cp:keywords/>
  <dc:description/>
  <cp:lastModifiedBy>Vanessa Marroquin</cp:lastModifiedBy>
  <cp:revision/>
  <cp:lastPrinted>2021-08-09T19:10:50Z</cp:lastPrinted>
  <dcterms:created xsi:type="dcterms:W3CDTF">2019-12-31T14:09:39Z</dcterms:created>
  <dcterms:modified xsi:type="dcterms:W3CDTF">2025-08-15T17:15:21Z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0x0101009608FE61D0C77D45873B8F6ACC495C08</vt:lpwstr>
  </property>
</Properties>
</file>