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Paulina\Documents\BACKUP PAULINA\Escritorio\1. 2024 - MEDICINA LEGAL\1. 2025\25. SASI-016\7. ADENDA 3\"/>
    </mc:Choice>
  </mc:AlternateContent>
  <xr:revisionPtr revIDLastSave="0" documentId="13_ncr:1_{CD82D95A-2CB9-4DA1-BE4D-9E489D11FCD6}" xr6:coauthVersionLast="47" xr6:coauthVersionMax="47" xr10:uidLastSave="{00000000-0000-0000-0000-000000000000}"/>
  <bookViews>
    <workbookView xWindow="-120" yWindow="-120" windowWidth="20730" windowHeight="11040" activeTab="1" xr2:uid="{00000000-000D-0000-FFFF-FFFF00000000}"/>
  </bookViews>
  <sheets>
    <sheet name="LOTE 1" sheetId="2" r:id="rId1"/>
    <sheet name="LOTE 2" sheetId="3" r:id="rId2"/>
    <sheet name="LOTE 3" sheetId="4" r:id="rId3"/>
    <sheet name="LOTE 4" sheetId="5" r:id="rId4"/>
    <sheet name="LOTE 5" sheetId="6" r:id="rId5"/>
    <sheet name="LOTE 6" sheetId="7" r:id="rId6"/>
    <sheet name="LOTE 7" sheetId="8" r:id="rId7"/>
    <sheet name="LOTE 8" sheetId="9" r:id="rId8"/>
    <sheet name="LOTE 9" sheetId="10" r:id="rId9"/>
    <sheet name="LOTE 10" sheetId="11" r:id="rId10"/>
  </sheets>
  <definedNames>
    <definedName name="_xlnm._FilterDatabase" localSheetId="0" hidden="1">'LOTE 1'!$C$1:$E$1048467</definedName>
    <definedName name="_xlnm._FilterDatabase" localSheetId="1" hidden="1">'LOTE 2'!$C$1:$D$1048448</definedName>
    <definedName name="_xlnm._FilterDatabase" localSheetId="2" hidden="1">'LOTE 3'!$C$1:$E$1048492</definedName>
    <definedName name="_xlnm._FilterDatabase" localSheetId="3" hidden="1">'LOTE 4'!$C$1:$E$1048448</definedName>
    <definedName name="_xlnm._FilterDatabase" localSheetId="4" hidden="1">'LOTE 5'!$C$1:$E$1048445</definedName>
    <definedName name="_xlnm._FilterDatabase" localSheetId="5" hidden="1">'LOTE 6'!$C$1:$D$1048452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 i="2" l="1"/>
  <c r="D8" i="2" s="1"/>
  <c r="D9" i="2" s="1"/>
  <c r="D10" i="2" s="1"/>
  <c r="N4" i="11"/>
  <c r="N6" i="10"/>
  <c r="N5" i="10"/>
  <c r="N4" i="10"/>
  <c r="O15" i="9"/>
  <c r="O14" i="9"/>
  <c r="O13" i="9"/>
  <c r="O12" i="9"/>
  <c r="O11" i="9"/>
  <c r="O10" i="9"/>
  <c r="O9" i="9"/>
  <c r="O8" i="9"/>
  <c r="O7" i="9"/>
  <c r="O6" i="9"/>
  <c r="O5" i="9"/>
  <c r="O4" i="9"/>
  <c r="D11" i="2" l="1"/>
  <c r="D12" i="2" s="1"/>
  <c r="D13" i="2" s="1"/>
  <c r="D14" i="2" s="1"/>
  <c r="D15" i="2" s="1"/>
  <c r="D16" i="2" s="1"/>
  <c r="D17" i="2" s="1"/>
  <c r="D18" i="2" s="1"/>
  <c r="D19" i="2" s="1"/>
  <c r="D20" i="2" s="1"/>
  <c r="D21" i="2" s="1"/>
  <c r="D22" i="2" s="1"/>
  <c r="D23" i="2" s="1"/>
  <c r="D24" i="2" s="1"/>
  <c r="D6" i="3" s="1"/>
  <c r="D7" i="3" s="1"/>
  <c r="D8" i="3" s="1"/>
  <c r="D9" i="3" s="1"/>
  <c r="D7" i="4" s="1"/>
  <c r="D8" i="4" s="1"/>
  <c r="D9" i="4" s="1"/>
  <c r="D10" i="4" s="1"/>
  <c r="D11" i="4" s="1"/>
  <c r="D12" i="4" s="1"/>
  <c r="D13" i="4" s="1"/>
  <c r="D14" i="4" s="1"/>
  <c r="D15" i="4" s="1"/>
  <c r="D16" i="4" s="1"/>
  <c r="D17" i="4" s="1"/>
  <c r="D18" i="4" s="1"/>
  <c r="D19" i="4" s="1"/>
  <c r="D20" i="4" s="1"/>
  <c r="D21" i="4" s="1"/>
  <c r="D22" i="4" s="1"/>
  <c r="D23" i="4" s="1"/>
  <c r="D24" i="4" s="1"/>
  <c r="D25" i="4" s="1"/>
  <c r="D26" i="4" s="1"/>
  <c r="D27" i="4" s="1"/>
  <c r="D28" i="4" s="1"/>
  <c r="D29" i="4" s="1"/>
  <c r="D30" i="4" s="1"/>
  <c r="D31" i="4" s="1"/>
  <c r="D32" i="4" s="1"/>
  <c r="D33" i="4" s="1"/>
  <c r="D34" i="4" s="1"/>
  <c r="D35" i="4" s="1"/>
  <c r="D36" i="4" s="1"/>
  <c r="D37" i="4" s="1"/>
  <c r="D38" i="4" s="1"/>
  <c r="D39" i="4" s="1"/>
  <c r="D40" i="4" s="1"/>
  <c r="D41" i="4" s="1"/>
  <c r="D42" i="4" s="1"/>
  <c r="D43" i="4" s="1"/>
  <c r="D44" i="4" s="1"/>
  <c r="D45" i="4" s="1"/>
  <c r="D46" i="4" s="1"/>
  <c r="D47" i="4" s="1"/>
  <c r="D48" i="4" s="1"/>
  <c r="D49" i="4" s="1"/>
  <c r="D50" i="4" s="1"/>
  <c r="D51" i="4" s="1"/>
  <c r="D6" i="5" s="1"/>
  <c r="D6" i="6" s="1"/>
  <c r="D7" i="6" s="1"/>
  <c r="D8" i="6" s="1"/>
  <c r="D9" i="6" s="1"/>
  <c r="D10" i="6" s="1"/>
  <c r="D11" i="6" s="1"/>
  <c r="D12" i="6" s="1"/>
  <c r="D13" i="6" s="1"/>
  <c r="D14" i="6" s="1"/>
  <c r="D15" i="6" s="1"/>
  <c r="D16" i="6" s="1"/>
  <c r="D17" i="6" s="1"/>
  <c r="D18" i="6" s="1"/>
  <c r="D19" i="6" s="1"/>
  <c r="D20" i="6" s="1"/>
  <c r="D21" i="6" s="1"/>
  <c r="D22" i="6" s="1"/>
  <c r="D23" i="6" s="1"/>
  <c r="D24" i="6" s="1"/>
  <c r="D25" i="6" s="1"/>
  <c r="D26" i="6" s="1"/>
  <c r="D27" i="6" s="1"/>
  <c r="D28" i="6" s="1"/>
  <c r="D29" i="6" s="1"/>
  <c r="D30" i="6" s="1"/>
  <c r="D31" i="6" s="1"/>
  <c r="D6" i="7" s="1"/>
  <c r="D7" i="7" s="1"/>
  <c r="C4" i="9" s="1"/>
  <c r="C5" i="9" s="1"/>
  <c r="C6" i="9" s="1"/>
  <c r="C7" i="9" s="1"/>
  <c r="C8" i="9" s="1"/>
  <c r="C9" i="9" s="1"/>
  <c r="C10" i="9" s="1"/>
  <c r="C11" i="9" s="1"/>
  <c r="C12" i="9" s="1"/>
  <c r="C13" i="9" s="1"/>
  <c r="C14" i="9" s="1"/>
  <c r="C15" i="9" s="1"/>
  <c r="C4" i="10" s="1"/>
  <c r="C5" i="10" s="1"/>
  <c r="C6" i="10" s="1"/>
  <c r="C4" i="11" s="1"/>
  <c r="J6" i="7" l="1"/>
  <c r="K6" i="7" s="1"/>
  <c r="J7" i="7"/>
  <c r="K7" i="7" s="1"/>
  <c r="X7" i="6"/>
  <c r="X26" i="6"/>
  <c r="Q26" i="6"/>
  <c r="W31" i="6" l="1"/>
  <c r="X31" i="6" s="1"/>
  <c r="T31" i="6"/>
  <c r="U31" i="6" s="1"/>
  <c r="P31" i="6"/>
  <c r="Q31" i="6" s="1"/>
  <c r="N31" i="6"/>
  <c r="K31" i="6"/>
  <c r="W30" i="6"/>
  <c r="X30" i="6" s="1"/>
  <c r="T30" i="6"/>
  <c r="U30" i="6" s="1"/>
  <c r="P30" i="6"/>
  <c r="Q30" i="6" s="1"/>
  <c r="N30" i="6"/>
  <c r="K30" i="6"/>
  <c r="W29" i="6"/>
  <c r="X29" i="6" s="1"/>
  <c r="T29" i="6"/>
  <c r="U29" i="6" s="1"/>
  <c r="P29" i="6"/>
  <c r="Q29" i="6" s="1"/>
  <c r="N29" i="6"/>
  <c r="K29" i="6"/>
  <c r="W28" i="6"/>
  <c r="X28" i="6" s="1"/>
  <c r="T28" i="6"/>
  <c r="U28" i="6" s="1"/>
  <c r="P28" i="6"/>
  <c r="Q28" i="6" s="1"/>
  <c r="N28" i="6"/>
  <c r="K28" i="6"/>
  <c r="W27" i="6"/>
  <c r="X27" i="6" s="1"/>
  <c r="T27" i="6"/>
  <c r="U27" i="6" s="1"/>
  <c r="P27" i="6"/>
  <c r="Q27" i="6" s="1"/>
  <c r="N27" i="6"/>
  <c r="K27" i="6"/>
  <c r="U26" i="6"/>
  <c r="N26" i="6"/>
  <c r="K26" i="6"/>
  <c r="W25" i="6"/>
  <c r="X25" i="6" s="1"/>
  <c r="T25" i="6"/>
  <c r="U25" i="6" s="1"/>
  <c r="P25" i="6"/>
  <c r="Q25" i="6" s="1"/>
  <c r="N25" i="6"/>
  <c r="K25" i="6"/>
  <c r="W24" i="6"/>
  <c r="X24" i="6" s="1"/>
  <c r="T24" i="6"/>
  <c r="U24" i="6" s="1"/>
  <c r="P24" i="6"/>
  <c r="Q24" i="6" s="1"/>
  <c r="N24" i="6"/>
  <c r="K24" i="6"/>
  <c r="W23" i="6"/>
  <c r="X23" i="6" s="1"/>
  <c r="T23" i="6"/>
  <c r="U23" i="6" s="1"/>
  <c r="P23" i="6"/>
  <c r="Q23" i="6" s="1"/>
  <c r="N23" i="6"/>
  <c r="K23" i="6"/>
  <c r="W22" i="6"/>
  <c r="X22" i="6" s="1"/>
  <c r="T22" i="6"/>
  <c r="U22" i="6" s="1"/>
  <c r="P22" i="6"/>
  <c r="Q22" i="6" s="1"/>
  <c r="N22" i="6"/>
  <c r="K22" i="6"/>
  <c r="W21" i="6"/>
  <c r="X21" i="6" s="1"/>
  <c r="T21" i="6"/>
  <c r="U21" i="6" s="1"/>
  <c r="P21" i="6"/>
  <c r="Q21" i="6" s="1"/>
  <c r="N21" i="6"/>
  <c r="K21" i="6"/>
  <c r="W20" i="6"/>
  <c r="X20" i="6" s="1"/>
  <c r="T20" i="6"/>
  <c r="U20" i="6" s="1"/>
  <c r="P20" i="6"/>
  <c r="Q20" i="6" s="1"/>
  <c r="N20" i="6"/>
  <c r="K20" i="6"/>
  <c r="W19" i="6"/>
  <c r="X19" i="6" s="1"/>
  <c r="T19" i="6"/>
  <c r="U19" i="6" s="1"/>
  <c r="P19" i="6"/>
  <c r="Q19" i="6" s="1"/>
  <c r="N19" i="6"/>
  <c r="K19" i="6"/>
  <c r="W18" i="6"/>
  <c r="X18" i="6" s="1"/>
  <c r="T18" i="6"/>
  <c r="U18" i="6" s="1"/>
  <c r="P18" i="6"/>
  <c r="Q18" i="6" s="1"/>
  <c r="N18" i="6"/>
  <c r="K18" i="6"/>
  <c r="W17" i="6"/>
  <c r="X17" i="6" s="1"/>
  <c r="T17" i="6"/>
  <c r="U17" i="6" s="1"/>
  <c r="P17" i="6"/>
  <c r="Q17" i="6" s="1"/>
  <c r="N17" i="6"/>
  <c r="K17" i="6"/>
  <c r="W16" i="6"/>
  <c r="X16" i="6" s="1"/>
  <c r="T16" i="6"/>
  <c r="U16" i="6" s="1"/>
  <c r="P16" i="6"/>
  <c r="Q16" i="6" s="1"/>
  <c r="N16" i="6"/>
  <c r="K16" i="6"/>
  <c r="W15" i="6"/>
  <c r="X15" i="6" s="1"/>
  <c r="T15" i="6"/>
  <c r="U15" i="6" s="1"/>
  <c r="P15" i="6"/>
  <c r="Q15" i="6" s="1"/>
  <c r="N15" i="6"/>
  <c r="K15" i="6"/>
  <c r="W14" i="6"/>
  <c r="X14" i="6" s="1"/>
  <c r="T14" i="6"/>
  <c r="U14" i="6" s="1"/>
  <c r="P14" i="6"/>
  <c r="Q14" i="6" s="1"/>
  <c r="N14" i="6"/>
  <c r="K14" i="6"/>
  <c r="W13" i="6"/>
  <c r="X13" i="6" s="1"/>
  <c r="T13" i="6"/>
  <c r="U13" i="6" s="1"/>
  <c r="P13" i="6"/>
  <c r="Q13" i="6" s="1"/>
  <c r="N13" i="6"/>
  <c r="K13" i="6"/>
  <c r="W12" i="6"/>
  <c r="X12" i="6" s="1"/>
  <c r="T12" i="6"/>
  <c r="U12" i="6" s="1"/>
  <c r="P12" i="6"/>
  <c r="Q12" i="6" s="1"/>
  <c r="N12" i="6"/>
  <c r="K12" i="6"/>
  <c r="W11" i="6"/>
  <c r="X11" i="6" s="1"/>
  <c r="T11" i="6"/>
  <c r="U11" i="6" s="1"/>
  <c r="P11" i="6"/>
  <c r="Q11" i="6" s="1"/>
  <c r="N11" i="6"/>
  <c r="K11" i="6"/>
  <c r="W10" i="6"/>
  <c r="X10" i="6" s="1"/>
  <c r="T10" i="6"/>
  <c r="U10" i="6" s="1"/>
  <c r="P10" i="6"/>
  <c r="Q10" i="6" s="1"/>
  <c r="N10" i="6"/>
  <c r="K10" i="6"/>
  <c r="W9" i="6"/>
  <c r="X9" i="6" s="1"/>
  <c r="T9" i="6"/>
  <c r="U9" i="6" s="1"/>
  <c r="P9" i="6"/>
  <c r="Q9" i="6" s="1"/>
  <c r="N9" i="6"/>
  <c r="K9" i="6"/>
  <c r="W8" i="6"/>
  <c r="X8" i="6" s="1"/>
  <c r="T8" i="6"/>
  <c r="U8" i="6" s="1"/>
  <c r="P8" i="6"/>
  <c r="Q8" i="6" s="1"/>
  <c r="N8" i="6"/>
  <c r="K8" i="6"/>
  <c r="T7" i="6"/>
  <c r="U7" i="6" s="1"/>
  <c r="P7" i="6"/>
  <c r="Q7" i="6" s="1"/>
  <c r="N7" i="6"/>
  <c r="W6" i="6"/>
  <c r="X6" i="6" s="1"/>
  <c r="T6" i="6"/>
  <c r="P6" i="6"/>
  <c r="Q6" i="6" s="1"/>
  <c r="N6" i="6"/>
  <c r="K6" i="6"/>
  <c r="Y13" i="6" l="1"/>
  <c r="Y17" i="6"/>
  <c r="Y21" i="6"/>
  <c r="Y25" i="6"/>
  <c r="Y7" i="6"/>
  <c r="Y12" i="6"/>
  <c r="Y16" i="6"/>
  <c r="Y20" i="6"/>
  <c r="Y24" i="6"/>
  <c r="Y27" i="6"/>
  <c r="Y28" i="6"/>
  <c r="Y29" i="6"/>
  <c r="Y30" i="6"/>
  <c r="Y31" i="6"/>
  <c r="Y8" i="6"/>
  <c r="Y11" i="6"/>
  <c r="Y15" i="6"/>
  <c r="Y19" i="6"/>
  <c r="Y23" i="6"/>
  <c r="Y26" i="6"/>
  <c r="Y10" i="6"/>
  <c r="Y14" i="6"/>
  <c r="Y18" i="6"/>
  <c r="Y22" i="6"/>
  <c r="Y9" i="6"/>
  <c r="U6" i="6"/>
  <c r="Y6" i="6" s="1"/>
</calcChain>
</file>

<file path=xl/sharedStrings.xml><?xml version="1.0" encoding="utf-8"?>
<sst xmlns="http://schemas.openxmlformats.org/spreadsheetml/2006/main" count="713" uniqueCount="292">
  <si>
    <t> </t>
  </si>
  <si>
    <t>LOTE</t>
  </si>
  <si>
    <t>ITEM</t>
  </si>
  <si>
    <t xml:space="preserve">VIGENCIA </t>
  </si>
  <si>
    <t>REGIONAL BOGOTA</t>
  </si>
  <si>
    <t>TOTAL REGIONAL BOGOTÁ</t>
  </si>
  <si>
    <t>REGIONAL NOROCCIDENTE</t>
  </si>
  <si>
    <t>TOTAL REGIONAL NOROCCIDENTE</t>
  </si>
  <si>
    <t>REGIONAL NORORIENTE</t>
  </si>
  <si>
    <t>TOTAL REGIONAL NORORIENTE</t>
  </si>
  <si>
    <t>REGIONAL NORTE</t>
  </si>
  <si>
    <t>TOTAL REGIONAL NORTE</t>
  </si>
  <si>
    <t>REGIONAL OCCIDENTE</t>
  </si>
  <si>
    <t>REGIONAL SUR</t>
  </si>
  <si>
    <t>TOTAL REGIONAL SUR</t>
  </si>
  <si>
    <t>CANTIDAD TOTAL</t>
  </si>
  <si>
    <t>GRUPO NACIONAL DE APOYO
 AL SISTEMA DE VERDAD JUSTICIA
REPARACIÓN Y NO REPETICIÓN</t>
  </si>
  <si>
    <t>ESTUPEFACIENTES</t>
  </si>
  <si>
    <t>GENETICA</t>
  </si>
  <si>
    <t>LOFOSCOPIA</t>
  </si>
  <si>
    <t>SECCIONAL ATLÁNTICO</t>
  </si>
  <si>
    <t>TOTAL SECCIONAL ATLÁNTICO</t>
  </si>
  <si>
    <t>SECCIONAL TOLIMA</t>
  </si>
  <si>
    <t>TOTAL SECCIONAL TOLIMA</t>
  </si>
  <si>
    <t>TOTAL SECCIONAL SANTANDER</t>
  </si>
  <si>
    <t>Papel filtro cualitativo, de flujo lento, grosor nominal entre 140 y 200 um, rango de retención entre 2 y 4 um, peso base entre 80-100 g/m2.</t>
  </si>
  <si>
    <t xml:space="preserve"> Diámetro 12.5 cm</t>
  </si>
  <si>
    <t>Caja por100</t>
  </si>
  <si>
    <t>No aplica</t>
  </si>
  <si>
    <t>Papel filtro cualitativo, dde flujo lento, grosor nominal entre 140 y 200 um, rango de retención entre 2 y 4 um, peso base entre 80-100 g/m2.</t>
  </si>
  <si>
    <t>Diámetro 15 cm</t>
  </si>
  <si>
    <t>Espátula combinada, con un extremo en forma de cuchara y el otro extremo de forma plana en acero inoxidable.</t>
  </si>
  <si>
    <t>Largo: 15-23  cm.</t>
  </si>
  <si>
    <t>Unidad</t>
  </si>
  <si>
    <t>Lapiz punta de diamante para escritura sobre vidrio</t>
  </si>
  <si>
    <t>na</t>
  </si>
  <si>
    <t xml:space="preserve">unidad </t>
  </si>
  <si>
    <t xml:space="preserve">Varillas (strips) indicadoras de pH con escala colorimétrica,
4 pads o almohadillas (No papel indicador). </t>
  </si>
  <si>
    <t xml:space="preserve">Rango: pH 0/1-14 </t>
  </si>
  <si>
    <t>Paquete de 100 varillas</t>
  </si>
  <si>
    <t xml:space="preserve">Reloj con Temporizador / timer para laboratorio:
</t>
  </si>
  <si>
    <t>Digital, con dos o tres temporizadores independientes, --realice conteo del tiempo de forma ascendente y descendente, la medición del tiempo hasta 99 horas 59 minutos, 59 segundos,
-alarma de sonido con durabilidad de 1 minuto cuando el contabilizador llegue a cero,
-Con capacidad de memoria, con clip de fijacion magnetica para superficies metálicas.</t>
  </si>
  <si>
    <t>Escobillón de limpieza o churrusco para pipeta de 2ml. Material: Lana/Nylon y alambre</t>
  </si>
  <si>
    <t>Largo total: 380- 610 mm
Diámetro del cepillo: 5-9 mm</t>
  </si>
  <si>
    <t xml:space="preserve">Escobillón de limpieza o churrusco para pipeta de 5 mL. Material: Lana/ Nylon y alambre. </t>
  </si>
  <si>
    <t xml:space="preserve"> largo total: 380-600 mm. Diametro de cepillo: 9 - 15 mm</t>
  </si>
  <si>
    <t>Escobillón de limpieza o churrusco para bureta de 10 ml. Material: cerda y alambre.</t>
  </si>
  <si>
    <t>Largo total: 600- 800mm
Diametro del cepillo: 13-18mm</t>
  </si>
  <si>
    <t>unidad</t>
  </si>
  <si>
    <t>Sobre x 5 unidades</t>
  </si>
  <si>
    <t xml:space="preserve">Varilla o barra agitadora de vidrio macizo  </t>
  </si>
  <si>
    <t>Largo: 25-30cm, 
Diámetro: 6-8mm .</t>
  </si>
  <si>
    <t>Chupa o Tetina de látex natural para pipetas pasteur</t>
  </si>
  <si>
    <t>Capacidad: 2mL.</t>
  </si>
  <si>
    <t>Paquete x 100 unidades</t>
  </si>
  <si>
    <t>Pesasustancias cuadradas o hexagonales en poliestireno antiestático, color natural/blanco</t>
  </si>
  <si>
    <t>Paquete de 500 unidades</t>
  </si>
  <si>
    <t>Pinzas de disección en acero inoxidable, sin garra, sin estrias  y de punta fina recta no entomológica</t>
  </si>
  <si>
    <t>Largo: 14 cm, (+/- 3 cm).</t>
  </si>
  <si>
    <t xml:space="preserve">Pinzas de disección en acero inoxidable, de punta redonda, sin garra y con estrías </t>
  </si>
  <si>
    <t>Largo: 13 cm (+/- 3 cm).</t>
  </si>
  <si>
    <t>Tijeras de mayo punta fina, recta, en acero inoxidable.</t>
  </si>
  <si>
    <t xml:space="preserve">Largo: 13 a 16 cm </t>
  </si>
  <si>
    <t>Pipeteador Plastico tipo cremallera. Para aspiración y dosificación mediante rueda giratoria, Adaptable a todas las pipetas</t>
  </si>
  <si>
    <t>Volumen: 25 mL</t>
  </si>
  <si>
    <t>Fresas de alta velocidad para motor tool, referencia Dremel 115</t>
  </si>
  <si>
    <t>Paquete x 2 unidades</t>
  </si>
  <si>
    <t xml:space="preserve">Gradilla en polipropileno o PTFE (no armables), para tubos de 1,5/2,0 ml de fondo cónico </t>
  </si>
  <si>
    <t>Capacidad: 80-100 tubos.</t>
  </si>
  <si>
    <t xml:space="preserve">Gradilla en polipropileno o PTFE para tubos falcon (cónicos) de 15 mL o tubos de ensayo </t>
  </si>
  <si>
    <t>Capacidad: 40-60 tubos.
diametro de 16 a 18 mm</t>
  </si>
  <si>
    <t>Caja con tapa, en policarbonato, para almacenamiento de viales de 2 mL.</t>
  </si>
  <si>
    <t xml:space="preserve"> con capacidad igual o mayor a 81 posiciones </t>
  </si>
  <si>
    <t>4 posiciones</t>
  </si>
  <si>
    <t>Tubos de ensayo  en vidrio borosilicato fondo redondo con tapa rosca</t>
  </si>
  <si>
    <t>Balón volumétrico o aforado, clase A, con tapa de teflón o vidrio.</t>
  </si>
  <si>
    <t>Volumen: 5 mL</t>
  </si>
  <si>
    <t>Balón volumétrico  o aforado clase A, con tapa de teflón o vidrio.</t>
  </si>
  <si>
    <t>Volumen: 10 mL</t>
  </si>
  <si>
    <t>Balón volumétrico  o aforado, clase A, con tapa de teflón o vidrio.</t>
  </si>
  <si>
    <t>Volumen: 100 mL</t>
  </si>
  <si>
    <t>Matraz aforado clase A con certificado de calibración individual (con un año de vigencia)</t>
  </si>
  <si>
    <t>Volumen:5 mL</t>
  </si>
  <si>
    <t xml:space="preserve">Volumen: 50 mL </t>
  </si>
  <si>
    <t>Bureta graduada en vidrio de borosilicato, con llave en PTFE</t>
  </si>
  <si>
    <t>Volumen 10 mL</t>
  </si>
  <si>
    <t>Pipetas pasteur de vidrio sodico-calcico, no esteriles.</t>
  </si>
  <si>
    <t>Longitud: 140-160 mm</t>
  </si>
  <si>
    <t>Caja x 250 unidades</t>
  </si>
  <si>
    <t>Longitud: 220 a 250 mm</t>
  </si>
  <si>
    <t>Pipetas pasteur plástica graduadas.</t>
  </si>
  <si>
    <t xml:space="preserve">Capacidad: 3 ml
Longitud: 140-160 mm </t>
  </si>
  <si>
    <t>Caja x 500 unidades</t>
  </si>
  <si>
    <t>Probeta  graduada en vidrio borosilicato, con pico,  base de plastico o vidrio.</t>
  </si>
  <si>
    <t>Volumen: 250 mL</t>
  </si>
  <si>
    <t>Volumen:1000 mL</t>
  </si>
  <si>
    <t>Vaso de precipitado (Beaker) de forma baja, con pico, graduado, resistente a altas temperaturas (en borosilicato),</t>
  </si>
  <si>
    <t>Volumen:10 mL</t>
  </si>
  <si>
    <t xml:space="preserve">Vaso de precipitado (Beaker) de forma baja, con pico, graduado, resistente a altas temperaturas (en borosilicato), </t>
  </si>
  <si>
    <t>Volumen: 50 mL</t>
  </si>
  <si>
    <t>Volumen: 500-600 mL</t>
  </si>
  <si>
    <t>Volumen: 1000 mL</t>
  </si>
  <si>
    <t>Volumen: 2000 mL</t>
  </si>
  <si>
    <t xml:space="preserve">Frasco de vidrio redondo, ambar con tapa rosca y anillo de vertido de PP (azul) o con borde de vidrio especialmente para el vertido, Norma ISO 4796-1 o DIN 168-1 </t>
  </si>
  <si>
    <t>Volumen: 20ml o 25ml</t>
  </si>
  <si>
    <t>Frasco de vidrio redondo, transparente con tapa rosca y anillo de vertido de PP (azul), Norma ISO 4796-1 o DIN 168-1</t>
  </si>
  <si>
    <t>Volumen: 50ml</t>
  </si>
  <si>
    <t>Volumen: 100ml</t>
  </si>
  <si>
    <t xml:space="preserve">Frasco de vidrio redondo, ambar con tapa rosca y anillo de vertido de PP (azul), Norma ISO 4796-1 o DIN 168-1 </t>
  </si>
  <si>
    <t>Volumen: 250ml</t>
  </si>
  <si>
    <t>Volumen: 500ml</t>
  </si>
  <si>
    <t>Volumen: 1000ml</t>
  </si>
  <si>
    <t xml:space="preserve">Volumen:2000ml </t>
  </si>
  <si>
    <t>Volumen: 5000 mL</t>
  </si>
  <si>
    <t>Erlenmeyer de vidrio (borosilicato) con tapon en vidrio.</t>
  </si>
  <si>
    <t>Erlenmeyer  en vidrio (borosilicato) y graduado</t>
  </si>
  <si>
    <t xml:space="preserve"> Matraz de vidrio con tubo o desprendimiento lateral (Kitasato)  en  vidrio Borosilicato, con 2 mangueras de 5 metros que se acoplen al kitasato. </t>
  </si>
  <si>
    <t>Embudo analítico de vidrio (borosilicato) vástago largo</t>
  </si>
  <si>
    <t>Embudo de separación cónico de vidrio (borosilicato) con llave de PTFE, tapon 19/26</t>
  </si>
  <si>
    <t xml:space="preserve"> capacidad de 50 mL</t>
  </si>
  <si>
    <t>Embudo de separación cónico de vidrio (borosilicato) con llave de PTFE, c, tapon 19/26.</t>
  </si>
  <si>
    <t>Dispensador de volúmenes variables para botella. Para dispensación directa desde frascos de reactivos.  (ácidos, bases, solventes)</t>
  </si>
  <si>
    <t>Rango de volumen 0,5-5,0 mL</t>
  </si>
  <si>
    <t xml:space="preserve">Dispensador de volumenes variables para botella. Para dispensación directa desde frascos de reactivos (sales, bases y solventes) </t>
  </si>
  <si>
    <t>Rango de volumen: 1 - 10 mL incrementos de 0,2 mL o mejor.</t>
  </si>
  <si>
    <t xml:space="preserve">Dispensador de volúmenes variables para botella. Para dispensación directa desde frascos de reactivos (sales, bases y solventes) </t>
  </si>
  <si>
    <t>Rango de volumen: 5 - 50 mL incrementos de 1 mL o mejor.</t>
  </si>
  <si>
    <t>Tubos de ultrafiltración, con volumen de filtrado (inicial) de 15 ml y volumen final de recuperación 100 a 200 microlitros, Recuperación mayor del 90%. Resistente a fuerza centrífuga de 3000g o superior en rotor libre y de 4000g o superior en rotor de ángulo fijo. Membrana vertical de celulosa regenerada. Tubo traslúcido. con superficie de escritura. Referencia UFC903096 o su equivalente.</t>
  </si>
  <si>
    <t>Ultrafiltración: 30.000 daltons</t>
  </si>
  <si>
    <t>Caja x 96 unidades</t>
  </si>
  <si>
    <t>Bandejas desechables de ahumado</t>
  </si>
  <si>
    <t>Paquete * 25</t>
  </si>
  <si>
    <t>Cianoacrilato de metilo/etilo en solución, tipo CNA103  o su equivalente.</t>
  </si>
  <si>
    <t>Frasco: 16 onzas</t>
  </si>
  <si>
    <t xml:space="preserve">cepillo de fibra de vidrio de tamaño estándar con mango de plástico. </t>
  </si>
  <si>
    <t>Largo: Cerda de mímimo 5cm</t>
  </si>
  <si>
    <t>Planchas rectangulares de acero inoxidable para reseña dactilar</t>
  </si>
  <si>
    <t>Largo: 25 cm
Ancho: 10 cm</t>
  </si>
  <si>
    <t xml:space="preserve"> Tamaño 3"</t>
  </si>
  <si>
    <t xml:space="preserve">
Tinta para huellas dactilares. (Uso Lofoscopia).</t>
  </si>
  <si>
    <t>Tubo : 2 onzas</t>
  </si>
  <si>
    <t>UNIDAD</t>
  </si>
  <si>
    <t xml:space="preserve">
Almohadillas de tinta referencia  PRINTMATIC™ con  estuche de polipropileno,  tapa con cierre a presión positivo (Uso Lofoscopia).</t>
  </si>
  <si>
    <t>Largo: 16 cm
Ancho: 8 cm</t>
  </si>
  <si>
    <t xml:space="preserve">
Removedor de cintas adhesivas, etiquetas y sellos</t>
  </si>
  <si>
    <t>Frasco: 4 onzas</t>
  </si>
  <si>
    <t>Rojo Húngaro en spray para teñir las impresiones que se encuentran en la sangre</t>
  </si>
  <si>
    <t>Frasco: 500 ml</t>
  </si>
  <si>
    <t xml:space="preserve"> Mínima de 1 año a partir de la entrega</t>
  </si>
  <si>
    <t>Tinte fluorescente Ardrox en spray</t>
  </si>
  <si>
    <t>Nitrato de plata en spray.</t>
  </si>
  <si>
    <t>Frasco: 8 onzas</t>
  </si>
  <si>
    <t>Solución de nitrato de plata en spray.</t>
  </si>
  <si>
    <t xml:space="preserve">Frasco: 8 onzas   </t>
  </si>
  <si>
    <t>Reactivo fluorescente naranja.</t>
  </si>
  <si>
    <t>Frasco: 2 onzas</t>
  </si>
  <si>
    <t xml:space="preserve">Tarjetas control para cámara cianocrilato  </t>
  </si>
  <si>
    <t xml:space="preserve">Dimensiones: 5X10cm aproximadamente  </t>
  </si>
  <si>
    <t>Libro de 50 Unidades</t>
  </si>
  <si>
    <t>Reactivo pequeña particula negro referencia SPR1001</t>
  </si>
  <si>
    <t>Reactivo pequeña particula blanco referencia SPR2001</t>
  </si>
  <si>
    <t>Reactivo pequeña particula fluorescente SPR400UV</t>
  </si>
  <si>
    <t>Escala de evidencia fotográfica, para toma de fotografías con testigo métrico en Lofoscopia.</t>
  </si>
  <si>
    <t xml:space="preserve"> Vinilo de 15 centímetros fluorescente</t>
  </si>
  <si>
    <t>Paquete 10 unidades </t>
  </si>
  <si>
    <t>Escala de evidencia fotográfica  en “L “blanca y negra, para toma de fotografías con testigo métrico en Lofoscopia.</t>
  </si>
  <si>
    <t xml:space="preserve"> Vinilo de 5 centímetros</t>
  </si>
  <si>
    <t xml:space="preserve"> Polvo magnético para impresiones latentes, blanco indestructible</t>
  </si>
  <si>
    <t xml:space="preserve"> 177 ml ( 6 0Z) </t>
  </si>
  <si>
    <t>Amarillo básico (basic yelow) en spray.</t>
  </si>
  <si>
    <t>Limpiador seco magico, remueve la tinta de la toma de huellas dactilares y manos sin necesidad de utilizar agua, ademas limpia polvos quimicos para huellas dactilares.</t>
  </si>
  <si>
    <t>473 ml</t>
  </si>
  <si>
    <t xml:space="preserve">Frasco de boca extra ancha para cribado con malla,  Tipo referenciaWMSS100A. </t>
  </si>
  <si>
    <t>Capacidad de 59ml (02 oz).</t>
  </si>
  <si>
    <t>DFO Spray eficaz para revelar huellas dactilares latentes en superficies porosas. Tipo DFS300</t>
  </si>
  <si>
    <t>100ml</t>
  </si>
  <si>
    <t>Rodamina 6G ( para mejorar las impresiones latentes reveladas con cianoacrilato)</t>
  </si>
  <si>
    <t>25g</t>
  </si>
  <si>
    <t>Resaltador de crestas EZ SCAN ( Fue desarrollado para resaltar el detalle de las crestas en estos casos, utilizando una nueva fórmula patentada de rehidratación, rehidrata la piel y expande las crestas ásperas)</t>
  </si>
  <si>
    <t>1,5 oz</t>
  </si>
  <si>
    <t>Caja por 100 unidades</t>
  </si>
  <si>
    <t>NA</t>
  </si>
  <si>
    <t xml:space="preserve">REGIONAL BOGOTA </t>
  </si>
  <si>
    <t xml:space="preserve">REGIONAL SUROCCIDENTE </t>
  </si>
  <si>
    <t>TOTAL DIRECCION GENERAL</t>
  </si>
  <si>
    <t>DIRECCIÓN GENERAL</t>
  </si>
  <si>
    <t xml:space="preserve">REGIONAL NORORIENTE </t>
  </si>
  <si>
    <t xml:space="preserve">
Rodillo de tinta para  huellas dactilares,  de fácil agarre</t>
  </si>
  <si>
    <r>
      <t>Película Sellante no óptica termoresistent</t>
    </r>
    <r>
      <rPr>
        <sz val="9"/>
        <color theme="1"/>
        <rFont val="Arial"/>
        <family val="2"/>
      </rPr>
      <t>e (PCR) , libre DNAsa y RNAsa,</t>
    </r>
    <r>
      <rPr>
        <sz val="9"/>
        <color rgb="FF000000"/>
        <rFont val="Arial"/>
        <family val="2"/>
      </rPr>
      <t xml:space="preserve"> para platos de 96 pozos de PCR
</t>
    </r>
    <r>
      <rPr>
        <b/>
        <sz val="9"/>
        <color rgb="FFFF0000"/>
        <rFont val="Arial"/>
        <family val="2"/>
      </rPr>
      <t>PRESENTAR MUESTRAS POR 5 UNIDADES</t>
    </r>
    <r>
      <rPr>
        <sz val="9"/>
        <color rgb="FF000000"/>
        <rFont val="Arial"/>
        <family val="2"/>
      </rPr>
      <t xml:space="preserve"> </t>
    </r>
  </si>
  <si>
    <r>
      <t>Película Sellante óptica (para uso en proceso de RT-PCR), termoresistente,</t>
    </r>
    <r>
      <rPr>
        <sz val="9"/>
        <color theme="1"/>
        <rFont val="Arial"/>
        <family val="2"/>
      </rPr>
      <t xml:space="preserve"> libre DNAsa y RNAsa, </t>
    </r>
    <r>
      <rPr>
        <sz val="9"/>
        <color rgb="FF000000"/>
        <rFont val="Arial"/>
        <family val="2"/>
      </rPr>
      <t xml:space="preserve">para platos de 96 pozos de PCR
</t>
    </r>
    <r>
      <rPr>
        <b/>
        <sz val="9"/>
        <color rgb="FFFF0000"/>
        <rFont val="Arial"/>
        <family val="2"/>
      </rPr>
      <t>PRESENTAR MUESTRAS POR 5 UNIDADES</t>
    </r>
  </si>
  <si>
    <t>Volumen: 20 a 25 mL</t>
  </si>
  <si>
    <r>
      <t>Capacidad:100 ml ó</t>
    </r>
    <r>
      <rPr>
        <b/>
        <sz val="8"/>
        <color rgb="FF000000"/>
        <rFont val="Arial"/>
        <family val="2"/>
      </rPr>
      <t xml:space="preserve">
</t>
    </r>
    <r>
      <rPr>
        <sz val="8"/>
        <color rgb="FF000000"/>
        <rFont val="Arial"/>
        <family val="2"/>
      </rPr>
      <t>Largo/acho/alto: 90x90x20mm (+/- 10 mm de tolerancia en estas dimensiones )</t>
    </r>
  </si>
  <si>
    <r>
      <t>Capacidad:  250 mL ó 
Largo/acho/alto</t>
    </r>
    <r>
      <rPr>
        <b/>
        <sz val="8"/>
        <color rgb="FF000000"/>
        <rFont val="Arial"/>
        <family val="2"/>
      </rPr>
      <t>:</t>
    </r>
    <r>
      <rPr>
        <sz val="8"/>
        <color rgb="FF000000"/>
        <rFont val="Arial"/>
        <family val="2"/>
      </rPr>
      <t xml:space="preserve"> 140x140x21 mm (+/- 10 mm de tolerancia en estas dimensiones )</t>
    </r>
  </si>
  <si>
    <t>Gasa hospitalaria precortada, no tejida, de mínimo cuatro pliegues</t>
  </si>
  <si>
    <t>Medidas: 7,5 cm X 7,5 cm, hasta 10 x 10 cm  estéril, empacada en sobres sellados, sin manipular</t>
  </si>
  <si>
    <t>Volumen de 15/16 mL
Dimensiones: 125mm de longitud y 16mm de diámetro (16x125)</t>
  </si>
  <si>
    <t>diametro de 7 cm (+/-2cm)</t>
  </si>
  <si>
    <t>Capacidad de 100 mL</t>
  </si>
  <si>
    <t xml:space="preserve">UNIDAD DE MEDIDA
(PRESENTACIÓN) </t>
  </si>
  <si>
    <t>REGIONAL BOGOTA
PATOLOGIA</t>
  </si>
  <si>
    <t>REGIONAL ORIENTE 
PATOLOGIA</t>
  </si>
  <si>
    <t>REGIONAL OCCIDENTE
PATOLOGIA</t>
  </si>
  <si>
    <t>REGIONAL SUROCCIDENTE 
PATOLOGIA</t>
  </si>
  <si>
    <t xml:space="preserve">REGIONAL NORORIENTE 
PATOLOGIA </t>
  </si>
  <si>
    <t>REGIONAL NOROCIDENTE
PATOLOGIA</t>
  </si>
  <si>
    <t>REGIONAL SUR
PATOLOGIA</t>
  </si>
  <si>
    <t>REGIONAL NORTE 
PATOLOGIA</t>
  </si>
  <si>
    <t>TOTAL PATOLOGIA</t>
  </si>
  <si>
    <t>REGIONAL BOGOTA
GENETICA</t>
  </si>
  <si>
    <t>REGIONAL NORORIENTE
SECCIONAL SANTANDER 
BIOLOGIA</t>
  </si>
  <si>
    <t>REGIONAL NORORIENTE
SECCIONAL CUCUTA
BIOLOGIA</t>
  </si>
  <si>
    <t xml:space="preserve">REGIONAL NORTE 
SECCIONAL ATLANTICO
BIOLOGIA </t>
  </si>
  <si>
    <t>REGIONAL SUR
SECCIONAL HUILA 
BIOLOGIA</t>
  </si>
  <si>
    <t xml:space="preserve">REGONAL NOROCCIDENTE
GENETICA </t>
  </si>
  <si>
    <t xml:space="preserve">TOTAL GENETICA </t>
  </si>
  <si>
    <t>TOTAL</t>
  </si>
  <si>
    <t>Caja X 100</t>
  </si>
  <si>
    <t xml:space="preserve">REGIONAL ORIENTE </t>
  </si>
  <si>
    <t>REGIONAL NOROCIDENTE</t>
  </si>
  <si>
    <t xml:space="preserve">REGIONAL NORTE </t>
  </si>
  <si>
    <t>GRUPO NACIONAL DE APOYO
 AL SISTEMA DE VERDAD JUSTICIA 
REPARACIÓN Y NO REPETICIÓN</t>
  </si>
  <si>
    <t>Hisopo de nylon flocado en la punta, con diámetro cabeza de 5 mm +/- 0.2 mm,bastón de poliestireno de 150 mm +/- 1 m
Tubo de transporte de poliestireno diámetro 13 +/-  0.2 mm
Esterilizado.</t>
  </si>
  <si>
    <t>caja x 100</t>
  </si>
  <si>
    <t>Hisopo de nylon flocado en la punta, con diámetro cabeza de 5 mm /- 0.2 mm, bastón de poliestireno con punto de corte sin tubo de transporte.</t>
  </si>
  <si>
    <t>Bajalenguas en madera  de 130 a  150 mm de largo y de 18 a 20 mm de ancho.</t>
  </si>
  <si>
    <t>Paquete x 20 unidades</t>
  </si>
  <si>
    <t xml:space="preserve">Caja x 100 </t>
  </si>
  <si>
    <t xml:space="preserve">Caja x 50        </t>
  </si>
  <si>
    <t>Caja x 25</t>
  </si>
  <si>
    <t>Gasa hospitalaria precortada, no tejida, de cuatro pliegues, de 7,5 cm X 7,5 cm, estéril, empacada en sobres sellados, sin manipular</t>
  </si>
  <si>
    <t>Sobre x 2 unidades</t>
  </si>
  <si>
    <t>Alcohol antiséptico al 70%</t>
  </si>
  <si>
    <t>Botella x 700 ml o cc</t>
  </si>
  <si>
    <t>Algodón blanco en torunda</t>
  </si>
  <si>
    <t>Bolsa x 500 gr</t>
  </si>
  <si>
    <t>Compresas estériles de  45 X 45 cm de  4 pliegues</t>
  </si>
  <si>
    <t>Paquete x 5 unidades</t>
  </si>
  <si>
    <t>KIT para examen odontologico, instrumental desechable básico para odontología.  con tres elementos Espejo bucal con mango,explorador doble, pinza de exploración</t>
  </si>
  <si>
    <t>Juego</t>
  </si>
  <si>
    <t>Lancetas estériles desechables (para obtención de muestras de sangre) con mecanismo de disparo automático al contacto; cuerpo y tapa en plástico, que cubra/resguarde la aguja (tipo lanceta para glucómetro).</t>
  </si>
  <si>
    <t xml:space="preserve">Unidad </t>
  </si>
  <si>
    <t>Tubos con sistema de vacío, tapon gris de caucho, estéril, de 6 ml, con etiqueta de papel. Con fluoruro de sodio/oxalato de potasio 15 mg/12 mg. Dimensiones 13 x 100 mm. Material PET. Con fecha de vencimiento de mínimo seis (6) meses a partir de cada entrega.</t>
  </si>
  <si>
    <t>Gradilla o caja X100 Unidades</t>
  </si>
  <si>
    <t>Gradilla o caja x 100 unidades</t>
  </si>
  <si>
    <t xml:space="preserve">Tubos de centrífuga en polipropileno, transparente, fondo cónico, con faldon o base, tapa rosca plana y lisa con cierre hermético, graduados, volumen de 50 ml (tipo falcon). Esteril.
</t>
  </si>
  <si>
    <t xml:space="preserve">UNIDAD </t>
  </si>
  <si>
    <t>CANTIDADES TOTALES</t>
  </si>
  <si>
    <t>Frascos en polipropileno (PP) de baja densidad, transparente, de 250 ml de capacidad, altura 82+/-5 mm, diámetro interno de la boca 72 +/- 7 mm; tapa preferiblemente de color rojo en polietileno de alta densidad que proporcione cierre hermético; con linner en icopor, para recolección de muestras de visceras.</t>
  </si>
  <si>
    <r>
      <t xml:space="preserve">Jeringa en polipropileno grado médico, de </t>
    </r>
    <r>
      <rPr>
        <b/>
        <sz val="9"/>
        <rFont val="Arial"/>
        <family val="2"/>
      </rPr>
      <t>10 mL</t>
    </r>
    <r>
      <rPr>
        <sz val="9"/>
        <rFont val="Arial"/>
        <family val="2"/>
      </rPr>
      <t xml:space="preserve"> con aguja de 21 x 1 ½ de acero inoxidable tribiselada, estéril, desechable, de tres partes, libre de pirógenos, con sistema rosca para un mejor ajuste, cilindro de alta transparencia en polipropileno grado médico, escala de medición de fácil lectura e imborrable. Émbolo en polipropileno grado médico con pistón en caucho o hule para fácil deslizamiento.</t>
    </r>
  </si>
  <si>
    <r>
      <t>Jeringa en polipropileno grado médico, de</t>
    </r>
    <r>
      <rPr>
        <b/>
        <sz val="9"/>
        <rFont val="Arial"/>
        <family val="2"/>
      </rPr>
      <t xml:space="preserve"> 20 mL</t>
    </r>
    <r>
      <rPr>
        <sz val="9"/>
        <rFont val="Arial"/>
        <family val="2"/>
      </rPr>
      <t xml:space="preserve"> con aguja de 21 x 1 ½ de acero inoxidable tribiselada, estéril, desechable, de tres partes, libre de pirógenos, con sistema rosca para un mejor ajuste, cilindro de alta transparencia en polipropileno grado médico, escala de medición de fácil lectura e imborrable. Émbolo en polipropileno grado médico con pistón en caucho o hule para fácil deslizamiento.</t>
    </r>
  </si>
  <si>
    <r>
      <t xml:space="preserve">Jeringa en polipropileno grado médico, de </t>
    </r>
    <r>
      <rPr>
        <b/>
        <sz val="9"/>
        <rFont val="Arial"/>
        <family val="2"/>
      </rPr>
      <t>50 mL</t>
    </r>
    <r>
      <rPr>
        <sz val="9"/>
        <rFont val="Arial"/>
        <family val="2"/>
      </rPr>
      <t xml:space="preserve"> con aguja de 21 x 1 ½ de acero inoxidable tribiselada, estéril, desechable, de tres partes, libre de pirógenos, con sistema rosca para un mejor ajuste, cilindro de alta transparencia en polipropileno grado médico, escala de medición de fácil lectura e imborrable. Émbolo en polipropileno grado médico con pistón en caucho o hule para fácil deslizamiento.</t>
    </r>
  </si>
  <si>
    <t>CLASIFICACIÓN DEL BIEN O SERVICIO DE ACUERDO CON EL CLASIFICADOR DE BIENES Y SERVICIOS</t>
  </si>
  <si>
    <t>CALIDAD MINIMA</t>
  </si>
  <si>
    <t xml:space="preserve">PATRONES DE DESEMPEÑO MINIMOS </t>
  </si>
  <si>
    <t>GARANTIA</t>
  </si>
  <si>
    <t>MINIMO 12 MESES</t>
  </si>
  <si>
    <t>Procesamiento Muestras de Lofoscopia</t>
  </si>
  <si>
    <t>PAQ X 3 UNIDADES</t>
  </si>
  <si>
    <t>Almacenamiento y recolección de muestras</t>
  </si>
  <si>
    <t xml:space="preserve">Los elementos que se utilizan para la recolección de las muestras deben cumplir con requerimientos mínimos como materiales que faciliten su transporte, la capacidad en volumen según el tipo de muestra a recolectar, los aditivos o conservantes que permitan su preservación ante factores como los microbiológicos que puedan afectar la calidad de las muestras y no altere su composición. En caso de muestras que requieran intervención corporal en personas vivas, deben cumplir con requisitos mínimos que no afecten la salud de las personas sobres las cuales se toma las muestras y que garanticen la mayor recuperación de evidencia.  </t>
  </si>
  <si>
    <t>NO APLICA</t>
  </si>
  <si>
    <t xml:space="preserve">NO APLICA </t>
  </si>
  <si>
    <t xml:space="preserve">GARANTIA MINIMA 12 MESES </t>
  </si>
  <si>
    <t>GARANTIA MINIMA 12 MESES</t>
  </si>
  <si>
    <t>GARANTIA MINIMA 1 AÑO</t>
  </si>
  <si>
    <t>MINIMO UN (1) AÑO</t>
  </si>
  <si>
    <t xml:space="preserve">UNIDAD DE MEDIDA 
PRESENTACIÓN </t>
  </si>
  <si>
    <t xml:space="preserve">UNIDAD DE MEDIDA PRESENTACIÓN </t>
  </si>
  <si>
    <t xml:space="preserve">UNIDAD DE MEDIDA
PRESENTACIÓN </t>
  </si>
  <si>
    <t>UNIDAD DE MEDIDA
PRESENTACION</t>
  </si>
  <si>
    <t>Minimo 12 meses</t>
  </si>
  <si>
    <r>
      <t xml:space="preserve">Tubo al vacío tapa roja de caucho, de 6 ml. Dimensiones 13 X 100 mm (con aditivo en paredes internas y sin activador de coagulación), en material PET. </t>
    </r>
    <r>
      <rPr>
        <b/>
        <sz val="9"/>
        <rFont val="Arial"/>
        <family val="2"/>
      </rPr>
      <t>Estéril</t>
    </r>
  </si>
  <si>
    <t xml:space="preserve">GARANTÍA </t>
  </si>
  <si>
    <t>Tarjetas tipo FTA para recolección de muestras de sangre, dos (2) círculos prediseñados, capacidad mínima 250 micro litros de muestra por tarjeta.</t>
  </si>
  <si>
    <t>Bolsa multibarrera metalizada con cierre de seguridad autoadhesivo para almacenamiento y transportede tarjetas FTA de dos círculos (bolsa small), que inlcuya bolsa desecante, medidas externas: 9.5 cm (+1 cm) de ancho x 7.6 cm (+1 cm) de largo.</t>
  </si>
  <si>
    <t>Paquete  X 100</t>
  </si>
  <si>
    <t>ESPECIFICACIONES
 (medidas, capacidad, etc.)</t>
  </si>
  <si>
    <t>DESCRIPCIÓN</t>
  </si>
  <si>
    <t xml:space="preserve">DESCRIPCIÓN </t>
  </si>
  <si>
    <t>UNIDAD DE MEDIDA PRESENTACIÓN</t>
  </si>
  <si>
    <t>ÍTEM</t>
  </si>
  <si>
    <t>GARANTIA MINIMA 12 MESES PARA TODOS LOS ÍTEMS</t>
  </si>
  <si>
    <t>VIGENCIA MINIMA DE 12 MESES PARA ÍTEMS 79,80,81,82,84,85,86,89 Y 90</t>
  </si>
  <si>
    <t>ÍTEMS</t>
  </si>
  <si>
    <t>Gradilla o soporte para embudos analíticos en polipropileno, PTFE u otro material con resistencia química</t>
  </si>
  <si>
    <t>NOMBRE DE EMPRESA PROPONENTE</t>
  </si>
  <si>
    <t>PAGINA WEB DEL FABRICANTE  (donde se puedan revisar las características
técnicas de cada item ofertado).</t>
  </si>
  <si>
    <t>OBSERVACIONES</t>
  </si>
  <si>
    <t>MARCA  OFRECIDO</t>
  </si>
  <si>
    <t>REFERENCIA DE LO OFRECIDO</t>
  </si>
  <si>
    <t>INSTITUTO NACIONAL DE MEDICINA LEGAL DE CIENCIAS FORENSES
SUMINISTRO DE INSUMOS PARA LOS LABORATORIOS FORENSES Y ORGANISMOS DE INSPECCIÓN DEL INSTITUTO
NACIONAL DE MEDICINA LEGAL Y CIENCIAS FORENSES
CUADRO PARA DILIGENCIAR</t>
  </si>
  <si>
    <t>INSTITUTO NACIONAL DE MEDICINA LEGAL DE CIENCIAS FORENSES
SUMINISTRO DE INSUMOS PARA LOS LABORATORIOS FORENSES Y ORGANISMOS DE INSPECCIÓN DEL INSTITUTO
NACIONAL DE MEDICINA LEGAL Y CIENCIAS FORENSES
CUADRO PARA DILIGENCIA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</si>
</sst>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rgb="FF000000"/>
      <name val="Calibri"/>
      <family val="2"/>
    </font>
    <font>
      <sz val="11"/>
      <color theme="1"/>
      <name val="Calibri"/>
      <family val="2"/>
      <scheme val="minor"/>
    </font>
    <font>
      <sz val="11"/>
      <color theme="1"/>
      <name val="Calibri"/>
      <family val="2"/>
      <scheme val="minor"/>
    </font>
    <font>
      <sz val="11"/>
      <color rgb="FFFF0000"/>
      <name val="Calibri"/>
      <family val="2"/>
    </font>
    <font>
      <b/>
      <sz val="9"/>
      <color rgb="FF000000"/>
      <name val="Arial"/>
      <family val="2"/>
    </font>
    <font>
      <sz val="9"/>
      <color rgb="FF000000"/>
      <name val="Arial"/>
      <family val="2"/>
    </font>
    <font>
      <sz val="9"/>
      <color rgb="FF000000"/>
      <name val="Calibri"/>
      <family val="2"/>
    </font>
    <font>
      <sz val="10"/>
      <color rgb="FF000000"/>
      <name val="Arial"/>
      <family val="2"/>
    </font>
    <font>
      <b/>
      <sz val="7"/>
      <color rgb="FF000000"/>
      <name val="Arial"/>
      <family val="2"/>
    </font>
    <font>
      <sz val="7"/>
      <color rgb="FF000000"/>
      <name val="Arial"/>
      <family val="2"/>
    </font>
    <font>
      <sz val="7"/>
      <color rgb="FF000000"/>
      <name val="Calibri"/>
      <family val="2"/>
    </font>
    <font>
      <sz val="8"/>
      <color rgb="FF000000"/>
      <name val="Calibri"/>
      <family val="2"/>
    </font>
    <font>
      <b/>
      <sz val="8"/>
      <color rgb="FF000000"/>
      <name val="Arial"/>
      <family val="2"/>
    </font>
    <font>
      <sz val="8"/>
      <color rgb="FF000000"/>
      <name val="Arial"/>
      <family val="2"/>
    </font>
    <font>
      <sz val="11"/>
      <color theme="1"/>
      <name val="Arial"/>
      <family val="2"/>
    </font>
    <font>
      <sz val="9"/>
      <color theme="1"/>
      <name val="Arial"/>
      <family val="2"/>
    </font>
    <font>
      <b/>
      <sz val="9"/>
      <color rgb="FFFF0000"/>
      <name val="Arial"/>
      <family val="2"/>
    </font>
    <font>
      <sz val="9"/>
      <name val="Arial"/>
      <family val="2"/>
    </font>
    <font>
      <sz val="8"/>
      <name val="Arial"/>
      <family val="2"/>
    </font>
    <font>
      <b/>
      <sz val="10"/>
      <color rgb="FF000000"/>
      <name val="Arial"/>
      <family val="2"/>
    </font>
    <font>
      <sz val="11"/>
      <color rgb="FF000000"/>
      <name val="Arial"/>
      <family val="2"/>
    </font>
    <font>
      <b/>
      <sz val="9"/>
      <name val="Arial"/>
      <family val="2"/>
    </font>
    <font>
      <b/>
      <sz val="10"/>
      <name val="Arial"/>
      <family val="2"/>
    </font>
    <font>
      <sz val="10"/>
      <color theme="1"/>
      <name val="Arial"/>
      <family val="2"/>
    </font>
  </fonts>
  <fills count="24">
    <fill>
      <patternFill patternType="none"/>
    </fill>
    <fill>
      <patternFill patternType="gray125"/>
    </fill>
    <fill>
      <patternFill patternType="solid">
        <fgColor rgb="FFFCE4D6"/>
        <bgColor rgb="FFFCE4D6"/>
      </patternFill>
    </fill>
    <fill>
      <patternFill patternType="solid">
        <fgColor rgb="FFDDEBF7"/>
        <bgColor rgb="FFDDEBF7"/>
      </patternFill>
    </fill>
    <fill>
      <patternFill patternType="solid">
        <fgColor theme="0"/>
        <bgColor rgb="FFDDEBF7"/>
      </patternFill>
    </fill>
    <fill>
      <patternFill patternType="solid">
        <fgColor theme="0"/>
        <bgColor indexed="64"/>
      </patternFill>
    </fill>
    <fill>
      <patternFill patternType="solid">
        <fgColor theme="0"/>
        <bgColor rgb="FFE2EFDA"/>
      </patternFill>
    </fill>
    <fill>
      <patternFill patternType="solid">
        <fgColor theme="0"/>
        <bgColor rgb="FFA6C9EC"/>
      </patternFill>
    </fill>
    <fill>
      <patternFill patternType="solid">
        <fgColor theme="0"/>
        <bgColor rgb="FFFFFFFF"/>
      </patternFill>
    </fill>
    <fill>
      <patternFill patternType="solid">
        <fgColor theme="0" tint="-0.14999847407452621"/>
        <bgColor rgb="FFE2EFDA"/>
      </patternFill>
    </fill>
    <fill>
      <patternFill patternType="solid">
        <fgColor theme="0" tint="-0.14999847407452621"/>
        <bgColor indexed="64"/>
      </patternFill>
    </fill>
    <fill>
      <patternFill patternType="solid">
        <fgColor theme="0" tint="-0.14999847407452621"/>
        <bgColor rgb="FF9BC2E6"/>
      </patternFill>
    </fill>
    <fill>
      <patternFill patternType="solid">
        <fgColor theme="0"/>
        <bgColor rgb="FFFF0000"/>
      </patternFill>
    </fill>
    <fill>
      <patternFill patternType="solid">
        <fgColor theme="0"/>
        <bgColor rgb="FFF8CBAD"/>
      </patternFill>
    </fill>
    <fill>
      <patternFill patternType="solid">
        <fgColor theme="0"/>
        <bgColor rgb="FFFCE4D6"/>
      </patternFill>
    </fill>
    <fill>
      <patternFill patternType="solid">
        <fgColor theme="0"/>
        <bgColor rgb="FFFFF2CC"/>
      </patternFill>
    </fill>
    <fill>
      <patternFill patternType="solid">
        <fgColor theme="0"/>
        <bgColor rgb="FFA9D08E"/>
      </patternFill>
    </fill>
    <fill>
      <patternFill patternType="solid">
        <fgColor theme="0"/>
        <bgColor theme="0"/>
      </patternFill>
    </fill>
    <fill>
      <patternFill patternType="solid">
        <fgColor rgb="FFFFFFFF"/>
        <bgColor rgb="FF000000"/>
      </patternFill>
    </fill>
    <fill>
      <patternFill patternType="solid">
        <fgColor theme="0"/>
        <bgColor rgb="FF000000"/>
      </patternFill>
    </fill>
    <fill>
      <patternFill patternType="solid">
        <fgColor theme="0"/>
        <bgColor rgb="FF00B0F0"/>
      </patternFill>
    </fill>
    <fill>
      <patternFill patternType="solid">
        <fgColor rgb="FFFFFF00"/>
        <bgColor theme="0"/>
      </patternFill>
    </fill>
    <fill>
      <patternFill patternType="solid">
        <fgColor rgb="FFFFFF00"/>
        <bgColor indexed="64"/>
      </patternFill>
    </fill>
    <fill>
      <patternFill patternType="solid">
        <fgColor theme="9" tint="0.79998168889431442"/>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top style="medium">
        <color indexed="64"/>
      </top>
      <bottom style="medium">
        <color indexed="64"/>
      </bottom>
      <diagonal/>
    </border>
    <border>
      <left/>
      <right/>
      <top/>
      <bottom style="thin">
        <color indexed="64"/>
      </bottom>
      <diagonal/>
    </border>
  </borders>
  <cellStyleXfs count="23">
    <xf numFmtId="0" fontId="0" fillId="0" borderId="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2" fillId="0" borderId="0"/>
    <xf numFmtId="0" fontId="1" fillId="0" borderId="0"/>
    <xf numFmtId="0" fontId="14" fillId="0" borderId="0"/>
  </cellStyleXfs>
  <cellXfs count="199">
    <xf numFmtId="0" fontId="0" fillId="0" borderId="0" xfId="0"/>
    <xf numFmtId="0" fontId="5" fillId="0" borderId="0" xfId="0" applyFont="1" applyAlignment="1">
      <alignment horizontal="center" vertical="center"/>
    </xf>
    <xf numFmtId="0" fontId="6" fillId="0" borderId="0" xfId="0" applyFont="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2" xfId="0" applyFont="1" applyBorder="1" applyAlignment="1">
      <alignment horizontal="center" vertical="center"/>
    </xf>
    <xf numFmtId="0" fontId="5" fillId="0" borderId="1" xfId="0" applyFont="1" applyBorder="1" applyAlignment="1">
      <alignment horizontal="center" vertical="center" wrapText="1"/>
    </xf>
    <xf numFmtId="0" fontId="5" fillId="0" borderId="7" xfId="0" applyFont="1" applyBorder="1" applyAlignment="1">
      <alignment horizontal="center" vertical="center"/>
    </xf>
    <xf numFmtId="0" fontId="5" fillId="0" borderId="7" xfId="0" applyFont="1" applyBorder="1" applyAlignment="1">
      <alignment horizontal="center" vertical="center" wrapText="1"/>
    </xf>
    <xf numFmtId="0" fontId="6" fillId="3" borderId="0" xfId="0" applyFont="1" applyFill="1" applyAlignment="1">
      <alignment horizontal="center" vertical="center"/>
    </xf>
    <xf numFmtId="0" fontId="5" fillId="0" borderId="0" xfId="0" applyFont="1" applyAlignment="1">
      <alignment horizontal="center" vertical="center" wrapText="1"/>
    </xf>
    <xf numFmtId="0" fontId="6" fillId="4" borderId="0" xfId="0" applyFont="1" applyFill="1" applyAlignment="1">
      <alignment horizontal="center" vertical="center"/>
    </xf>
    <xf numFmtId="0" fontId="4" fillId="7" borderId="10" xfId="0" applyFont="1" applyFill="1" applyBorder="1" applyAlignment="1">
      <alignment horizontal="center" vertical="center" wrapText="1"/>
    </xf>
    <xf numFmtId="0" fontId="9" fillId="0" borderId="0" xfId="0" applyFont="1" applyAlignment="1">
      <alignment horizontal="center" vertical="center"/>
    </xf>
    <xf numFmtId="0" fontId="8" fillId="8" borderId="0" xfId="0" applyFont="1" applyFill="1" applyAlignment="1">
      <alignment horizontal="center" vertical="center" wrapText="1"/>
    </xf>
    <xf numFmtId="0" fontId="8" fillId="6" borderId="4" xfId="0" applyFont="1" applyFill="1" applyBorder="1" applyAlignment="1">
      <alignment horizontal="center" vertical="center" wrapText="1"/>
    </xf>
    <xf numFmtId="0" fontId="9" fillId="5" borderId="0" xfId="0" applyFont="1" applyFill="1" applyAlignment="1">
      <alignment horizontal="center" vertical="center"/>
    </xf>
    <xf numFmtId="0" fontId="10" fillId="5" borderId="0" xfId="0" applyFont="1" applyFill="1"/>
    <xf numFmtId="0" fontId="10" fillId="5" borderId="0" xfId="0" applyFont="1" applyFill="1" applyAlignment="1">
      <alignment horizontal="center" vertical="center"/>
    </xf>
    <xf numFmtId="0" fontId="8" fillId="6" borderId="3"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5" fillId="0" borderId="9" xfId="0" applyFont="1" applyBorder="1" applyAlignment="1">
      <alignment horizontal="center" vertical="center"/>
    </xf>
    <xf numFmtId="0" fontId="5" fillId="12" borderId="1" xfId="0" applyFont="1" applyFill="1" applyBorder="1" applyAlignment="1">
      <alignment horizontal="center" vertical="center"/>
    </xf>
    <xf numFmtId="0" fontId="5" fillId="5" borderId="1" xfId="0" applyFont="1" applyFill="1" applyBorder="1" applyAlignment="1">
      <alignment horizontal="center" vertical="center"/>
    </xf>
    <xf numFmtId="0" fontId="4" fillId="11" borderId="10" xfId="0" applyFont="1" applyFill="1" applyBorder="1" applyAlignment="1">
      <alignment horizontal="center" vertical="center" wrapText="1"/>
    </xf>
    <xf numFmtId="0" fontId="5" fillId="5" borderId="0" xfId="0" applyFont="1" applyFill="1" applyAlignment="1">
      <alignment horizontal="center" vertical="center"/>
    </xf>
    <xf numFmtId="0" fontId="4" fillId="5" borderId="1" xfId="0" applyFont="1" applyFill="1" applyBorder="1" applyAlignment="1">
      <alignment horizontal="center" vertical="center" wrapText="1"/>
    </xf>
    <xf numFmtId="0" fontId="5" fillId="0" borderId="10" xfId="0" applyFont="1" applyBorder="1" applyAlignment="1">
      <alignment horizontal="center" vertical="center"/>
    </xf>
    <xf numFmtId="0" fontId="13" fillId="0" borderId="10" xfId="0" applyFont="1" applyBorder="1" applyAlignment="1">
      <alignment horizontal="center" vertical="center"/>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5" fillId="10" borderId="10" xfId="0" applyFont="1" applyFill="1" applyBorder="1" applyAlignment="1">
      <alignment horizontal="center" wrapText="1"/>
    </xf>
    <xf numFmtId="0" fontId="4" fillId="5" borderId="10" xfId="0" applyFont="1" applyFill="1" applyBorder="1" applyAlignment="1">
      <alignment horizontal="center" vertical="center" wrapText="1"/>
    </xf>
    <xf numFmtId="0" fontId="8" fillId="6" borderId="10"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6" borderId="11" xfId="0" applyFont="1" applyFill="1" applyBorder="1" applyAlignment="1">
      <alignment horizontal="center" vertical="center" wrapText="1"/>
    </xf>
    <xf numFmtId="0" fontId="13" fillId="0" borderId="0" xfId="0" applyFont="1" applyAlignment="1">
      <alignment horizontal="center" vertical="center"/>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2" xfId="0" applyFont="1" applyBorder="1" applyAlignment="1">
      <alignment horizontal="center" vertical="center" wrapText="1"/>
    </xf>
    <xf numFmtId="0" fontId="9" fillId="0" borderId="10" xfId="0" applyFont="1" applyBorder="1" applyAlignment="1">
      <alignment horizontal="center" vertical="center"/>
    </xf>
    <xf numFmtId="0" fontId="5" fillId="5" borderId="10" xfId="0" applyFont="1" applyFill="1" applyBorder="1" applyAlignment="1">
      <alignment horizontal="center" vertical="center"/>
    </xf>
    <xf numFmtId="49" fontId="13" fillId="0" borderId="10" xfId="0" applyNumberFormat="1" applyFont="1" applyBorder="1" applyAlignment="1">
      <alignment horizontal="center" vertical="center" wrapText="1"/>
    </xf>
    <xf numFmtId="0" fontId="13" fillId="0" borderId="10" xfId="0" applyFont="1" applyBorder="1" applyAlignment="1">
      <alignment horizontal="center" vertical="center" wrapText="1"/>
    </xf>
    <xf numFmtId="0" fontId="7" fillId="13" borderId="10" xfId="0" applyFont="1" applyFill="1" applyBorder="1" applyAlignment="1">
      <alignment horizontal="center" vertical="center"/>
    </xf>
    <xf numFmtId="0" fontId="18" fillId="0" borderId="10" xfId="0" applyFont="1" applyBorder="1" applyAlignment="1">
      <alignment horizontal="center" vertical="center" wrapText="1"/>
    </xf>
    <xf numFmtId="0" fontId="13" fillId="13" borderId="10" xfId="0" applyFont="1" applyFill="1" applyBorder="1" applyAlignment="1">
      <alignment horizontal="center" vertical="center" wrapText="1"/>
    </xf>
    <xf numFmtId="49" fontId="13" fillId="13" borderId="10" xfId="0" applyNumberFormat="1" applyFont="1" applyFill="1" applyBorder="1" applyAlignment="1">
      <alignment horizontal="center" vertical="center" wrapText="1"/>
    </xf>
    <xf numFmtId="0" fontId="18" fillId="13" borderId="10" xfId="0" applyFont="1" applyFill="1" applyBorder="1" applyAlignment="1">
      <alignment horizontal="center" vertical="center" wrapText="1"/>
    </xf>
    <xf numFmtId="0" fontId="5" fillId="0" borderId="18" xfId="0" applyFont="1" applyBorder="1" applyAlignment="1">
      <alignment vertical="center"/>
    </xf>
    <xf numFmtId="0" fontId="5" fillId="14" borderId="10" xfId="0" applyFont="1" applyFill="1" applyBorder="1" applyAlignment="1">
      <alignment horizontal="center" vertical="center"/>
    </xf>
    <xf numFmtId="0" fontId="5" fillId="14" borderId="10" xfId="0" applyFont="1" applyFill="1" applyBorder="1" applyAlignment="1">
      <alignment horizontal="center" vertical="center" wrapText="1"/>
    </xf>
    <xf numFmtId="0" fontId="20" fillId="0" borderId="0" xfId="0" applyFont="1"/>
    <xf numFmtId="0" fontId="5" fillId="0" borderId="0" xfId="0" applyFont="1"/>
    <xf numFmtId="0" fontId="9" fillId="5" borderId="0" xfId="0" applyFont="1" applyFill="1"/>
    <xf numFmtId="0" fontId="5" fillId="5" borderId="0" xfId="0" applyFont="1" applyFill="1"/>
    <xf numFmtId="3" fontId="17" fillId="5" borderId="10" xfId="0" applyNumberFormat="1" applyFont="1" applyFill="1" applyBorder="1" applyAlignment="1">
      <alignment horizontal="center" vertical="center"/>
    </xf>
    <xf numFmtId="0" fontId="5" fillId="4" borderId="10" xfId="0" applyFont="1" applyFill="1" applyBorder="1" applyAlignment="1">
      <alignment horizontal="center" vertical="center" wrapText="1"/>
    </xf>
    <xf numFmtId="0" fontId="17" fillId="0" borderId="7" xfId="0" applyFont="1" applyBorder="1" applyAlignment="1">
      <alignment horizontal="center" vertical="center" wrapText="1"/>
    </xf>
    <xf numFmtId="0" fontId="5" fillId="0" borderId="9"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5" fillId="16" borderId="1" xfId="0" applyFont="1" applyFill="1" applyBorder="1" applyAlignment="1">
      <alignment horizontal="center" vertical="center" wrapText="1"/>
    </xf>
    <xf numFmtId="0" fontId="5" fillId="0" borderId="0" xfId="0" applyFont="1" applyAlignment="1">
      <alignment wrapText="1"/>
    </xf>
    <xf numFmtId="0" fontId="5" fillId="0" borderId="11" xfId="0" applyFont="1" applyBorder="1" applyAlignment="1">
      <alignment wrapText="1"/>
    </xf>
    <xf numFmtId="0" fontId="7" fillId="0" borderId="0" xfId="0" applyFont="1"/>
    <xf numFmtId="0" fontId="5" fillId="0" borderId="19" xfId="0" applyFont="1" applyBorder="1" applyAlignment="1">
      <alignment horizontal="center" vertical="center"/>
    </xf>
    <xf numFmtId="0" fontId="4" fillId="5"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5" fillId="0" borderId="10" xfId="0" applyFont="1" applyBorder="1" applyAlignment="1">
      <alignment horizontal="center" vertical="center" wrapText="1"/>
    </xf>
    <xf numFmtId="3" fontId="17" fillId="0" borderId="10" xfId="0" applyNumberFormat="1" applyFont="1" applyBorder="1" applyAlignment="1">
      <alignment horizontal="center" vertical="center"/>
    </xf>
    <xf numFmtId="0" fontId="5" fillId="0" borderId="6" xfId="0" applyFont="1" applyBorder="1" applyAlignment="1">
      <alignment horizontal="center" vertical="center"/>
    </xf>
    <xf numFmtId="0" fontId="17" fillId="17" borderId="19" xfId="0" applyFont="1" applyFill="1" applyBorder="1" applyAlignment="1">
      <alignment horizontal="center" vertical="center"/>
    </xf>
    <xf numFmtId="0" fontId="13" fillId="15" borderId="1"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5" fillId="5" borderId="9" xfId="0" applyFont="1" applyFill="1" applyBorder="1" applyAlignment="1">
      <alignment horizontal="center" vertical="center"/>
    </xf>
    <xf numFmtId="0" fontId="4" fillId="5" borderId="9" xfId="0" applyFont="1" applyFill="1" applyBorder="1" applyAlignment="1">
      <alignment horizontal="center" vertical="center" wrapText="1"/>
    </xf>
    <xf numFmtId="0" fontId="13" fillId="18" borderId="10" xfId="0" applyFont="1" applyFill="1" applyBorder="1" applyAlignment="1">
      <alignment horizontal="center" vertical="center"/>
    </xf>
    <xf numFmtId="0" fontId="12" fillId="18" borderId="10" xfId="0" applyFont="1" applyFill="1" applyBorder="1" applyAlignment="1">
      <alignment horizontal="center" vertical="top"/>
    </xf>
    <xf numFmtId="0" fontId="13" fillId="18" borderId="10" xfId="0" applyFont="1" applyFill="1" applyBorder="1" applyAlignment="1">
      <alignment horizontal="center" vertical="center" wrapText="1"/>
    </xf>
    <xf numFmtId="0" fontId="12" fillId="18" borderId="10" xfId="0" applyFont="1" applyFill="1" applyBorder="1" applyAlignment="1">
      <alignment horizontal="center" wrapText="1"/>
    </xf>
    <xf numFmtId="0" fontId="13" fillId="18" borderId="10" xfId="0" applyFont="1" applyFill="1" applyBorder="1" applyAlignment="1">
      <alignment horizontal="center" wrapText="1"/>
    </xf>
    <xf numFmtId="0" fontId="13" fillId="18" borderId="10" xfId="0" applyFont="1" applyFill="1" applyBorder="1" applyAlignment="1">
      <alignment horizontal="center"/>
    </xf>
    <xf numFmtId="0" fontId="12" fillId="18" borderId="10" xfId="0" applyFont="1" applyFill="1" applyBorder="1" applyAlignment="1">
      <alignment horizontal="center" vertical="center" wrapText="1"/>
    </xf>
    <xf numFmtId="0" fontId="12" fillId="18" borderId="10" xfId="0" applyFont="1" applyFill="1" applyBorder="1" applyAlignment="1">
      <alignment horizontal="center" vertical="center"/>
    </xf>
    <xf numFmtId="0" fontId="13" fillId="18" borderId="21" xfId="0" applyFont="1" applyFill="1" applyBorder="1" applyAlignment="1">
      <alignment horizontal="center" vertical="center" wrapText="1"/>
    </xf>
    <xf numFmtId="0" fontId="13" fillId="18" borderId="23" xfId="0" applyFont="1" applyFill="1" applyBorder="1" applyAlignment="1">
      <alignment horizontal="center" vertical="center" wrapText="1"/>
    </xf>
    <xf numFmtId="0" fontId="12" fillId="18" borderId="17" xfId="0" applyFont="1" applyFill="1" applyBorder="1" applyAlignment="1">
      <alignment horizontal="center" vertical="top"/>
    </xf>
    <xf numFmtId="0" fontId="13" fillId="18" borderId="19" xfId="0" applyFont="1" applyFill="1" applyBorder="1" applyAlignment="1">
      <alignment horizontal="center" wrapText="1"/>
    </xf>
    <xf numFmtId="0" fontId="12" fillId="18" borderId="24" xfId="0" applyFont="1" applyFill="1" applyBorder="1" applyAlignment="1">
      <alignment horizontal="center" wrapText="1"/>
    </xf>
    <xf numFmtId="0" fontId="13" fillId="18" borderId="22" xfId="0" applyFont="1" applyFill="1" applyBorder="1" applyAlignment="1">
      <alignment horizontal="center"/>
    </xf>
    <xf numFmtId="0" fontId="5" fillId="20" borderId="1" xfId="0" applyFont="1" applyFill="1" applyBorder="1" applyAlignment="1">
      <alignment horizontal="center" vertical="center" wrapText="1"/>
    </xf>
    <xf numFmtId="0" fontId="4" fillId="0" borderId="22" xfId="0" applyFont="1" applyBorder="1" applyAlignment="1">
      <alignment horizontal="center" vertical="center"/>
    </xf>
    <xf numFmtId="0" fontId="13" fillId="18" borderId="22" xfId="0" applyFont="1" applyFill="1" applyBorder="1" applyAlignment="1">
      <alignment horizontal="center" vertical="center" wrapText="1"/>
    </xf>
    <xf numFmtId="0" fontId="12" fillId="18" borderId="19" xfId="0" applyFont="1" applyFill="1" applyBorder="1" applyAlignment="1">
      <alignment horizontal="center" vertical="center"/>
    </xf>
    <xf numFmtId="0" fontId="13" fillId="18" borderId="19" xfId="0" applyFont="1" applyFill="1" applyBorder="1" applyAlignment="1">
      <alignment horizontal="center" vertical="center" wrapText="1"/>
    </xf>
    <xf numFmtId="0" fontId="7" fillId="5" borderId="0" xfId="0" applyFont="1" applyFill="1"/>
    <xf numFmtId="0" fontId="17" fillId="5" borderId="10" xfId="0" applyFont="1" applyFill="1" applyBorder="1" applyAlignment="1">
      <alignment horizontal="center" vertical="center"/>
    </xf>
    <xf numFmtId="0" fontId="21" fillId="5" borderId="10" xfId="0" applyFont="1" applyFill="1" applyBorder="1" applyAlignment="1">
      <alignment horizontal="center" vertical="center"/>
    </xf>
    <xf numFmtId="0" fontId="21" fillId="5" borderId="10" xfId="0" applyFont="1" applyFill="1" applyBorder="1" applyAlignment="1">
      <alignment horizontal="center" vertical="center" wrapText="1"/>
    </xf>
    <xf numFmtId="0" fontId="5" fillId="19" borderId="10" xfId="0" applyFont="1" applyFill="1" applyBorder="1" applyAlignment="1">
      <alignment horizontal="left" vertical="center" wrapText="1"/>
    </xf>
    <xf numFmtId="0" fontId="17" fillId="18" borderId="10" xfId="0" applyFont="1" applyFill="1" applyBorder="1" applyAlignment="1">
      <alignment horizontal="left" vertical="center" wrapText="1"/>
    </xf>
    <xf numFmtId="0" fontId="17" fillId="0" borderId="10" xfId="0" applyFont="1" applyBorder="1" applyAlignment="1">
      <alignment horizontal="center" vertical="center"/>
    </xf>
    <xf numFmtId="0" fontId="17" fillId="19" borderId="10" xfId="0" applyFont="1" applyFill="1" applyBorder="1" applyAlignment="1">
      <alignment horizontal="left" vertical="center" wrapText="1"/>
    </xf>
    <xf numFmtId="0" fontId="17" fillId="5" borderId="10" xfId="0" applyFont="1" applyFill="1" applyBorder="1" applyAlignment="1">
      <alignment horizontal="center" vertical="center" wrapText="1"/>
    </xf>
    <xf numFmtId="0" fontId="17" fillId="18" borderId="19" xfId="0" applyFont="1" applyFill="1" applyBorder="1" applyAlignment="1">
      <alignment wrapText="1"/>
    </xf>
    <xf numFmtId="0" fontId="17" fillId="18" borderId="20" xfId="0" applyFont="1" applyFill="1" applyBorder="1" applyAlignment="1">
      <alignment horizontal="center" vertical="center" wrapText="1"/>
    </xf>
    <xf numFmtId="0" fontId="17" fillId="0" borderId="19" xfId="0" applyFont="1" applyBorder="1" applyAlignment="1">
      <alignment horizontal="center" vertical="center"/>
    </xf>
    <xf numFmtId="0" fontId="5" fillId="5" borderId="10" xfId="0"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applyAlignment="1">
      <alignment horizontal="center" wrapText="1"/>
    </xf>
    <xf numFmtId="0" fontId="12" fillId="19" borderId="10" xfId="0" applyFont="1" applyFill="1" applyBorder="1" applyAlignment="1">
      <alignment horizontal="center" vertical="center" wrapText="1"/>
    </xf>
    <xf numFmtId="0" fontId="13" fillId="19" borderId="10" xfId="0" applyFont="1" applyFill="1" applyBorder="1" applyAlignment="1">
      <alignment horizontal="center" vertical="center" wrapText="1"/>
    </xf>
    <xf numFmtId="0" fontId="13" fillId="19" borderId="0" xfId="0" applyFont="1" applyFill="1" applyAlignment="1">
      <alignment horizontal="center" vertical="center" wrapText="1"/>
    </xf>
    <xf numFmtId="0" fontId="12" fillId="19" borderId="10" xfId="0" applyFont="1" applyFill="1" applyBorder="1" applyAlignment="1">
      <alignment horizontal="center" vertical="center"/>
    </xf>
    <xf numFmtId="0" fontId="7" fillId="0" borderId="10" xfId="0" applyFont="1" applyBorder="1"/>
    <xf numFmtId="0" fontId="6" fillId="0" borderId="10" xfId="0" applyFont="1" applyBorder="1" applyAlignment="1">
      <alignment horizontal="center" vertical="center"/>
    </xf>
    <xf numFmtId="0" fontId="6" fillId="0" borderId="16" xfId="0" applyFont="1" applyBorder="1" applyAlignment="1">
      <alignment horizontal="center" vertical="center"/>
    </xf>
    <xf numFmtId="0" fontId="20" fillId="0" borderId="10" xfId="0" applyFont="1" applyBorder="1"/>
    <xf numFmtId="0" fontId="0" fillId="0" borderId="10" xfId="0" applyBorder="1"/>
    <xf numFmtId="0" fontId="17" fillId="0" borderId="17" xfId="0" applyFont="1" applyBorder="1" applyAlignment="1">
      <alignment horizontal="center" vertical="center"/>
    </xf>
    <xf numFmtId="0" fontId="4" fillId="22" borderId="10" xfId="0" applyFont="1" applyFill="1" applyBorder="1" applyAlignment="1">
      <alignment horizontal="center" vertical="center" wrapText="1"/>
    </xf>
    <xf numFmtId="0" fontId="19" fillId="22" borderId="10" xfId="0" applyFont="1" applyFill="1" applyBorder="1" applyAlignment="1">
      <alignment horizontal="center" vertical="center" wrapText="1"/>
    </xf>
    <xf numFmtId="0" fontId="5" fillId="0" borderId="0" xfId="0" applyFont="1" applyBorder="1" applyAlignment="1">
      <alignment vertical="center"/>
    </xf>
    <xf numFmtId="0" fontId="5" fillId="0" borderId="2" xfId="0" applyFont="1" applyBorder="1" applyAlignment="1">
      <alignment horizontal="center" vertical="center" wrapText="1"/>
    </xf>
    <xf numFmtId="0" fontId="19" fillId="23" borderId="17" xfId="0" applyFont="1" applyFill="1" applyBorder="1" applyAlignment="1">
      <alignment horizontal="center" vertical="center" wrapText="1"/>
    </xf>
    <xf numFmtId="0" fontId="5" fillId="23" borderId="25" xfId="0" applyFont="1" applyFill="1" applyBorder="1" applyAlignment="1">
      <alignment horizontal="center" vertical="center"/>
    </xf>
    <xf numFmtId="0" fontId="5" fillId="23" borderId="20" xfId="0" applyFont="1" applyFill="1" applyBorder="1" applyAlignment="1">
      <alignment horizontal="center" vertical="center"/>
    </xf>
    <xf numFmtId="0" fontId="22" fillId="21" borderId="10" xfId="0" applyFont="1" applyFill="1" applyBorder="1" applyAlignment="1">
      <alignment horizontal="center" vertical="center" wrapText="1"/>
    </xf>
    <xf numFmtId="0" fontId="23" fillId="22" borderId="10" xfId="0" applyFont="1" applyFill="1" applyBorder="1" applyAlignment="1">
      <alignment wrapText="1"/>
    </xf>
    <xf numFmtId="0" fontId="8" fillId="8" borderId="10" xfId="0" applyFont="1" applyFill="1" applyBorder="1" applyAlignment="1">
      <alignment horizontal="center" vertical="center" wrapText="1"/>
    </xf>
    <xf numFmtId="0" fontId="8" fillId="6" borderId="10" xfId="0" applyFont="1" applyFill="1" applyBorder="1" applyAlignment="1">
      <alignment horizontal="center" vertical="center"/>
    </xf>
    <xf numFmtId="0" fontId="8" fillId="6" borderId="10"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18" borderId="14" xfId="0" applyFont="1" applyFill="1" applyBorder="1" applyAlignment="1">
      <alignment horizontal="center" vertical="center" wrapText="1"/>
    </xf>
    <xf numFmtId="0" fontId="12" fillId="18" borderId="15" xfId="0" applyFont="1" applyFill="1" applyBorder="1" applyAlignment="1">
      <alignment horizontal="center" vertical="center" wrapText="1"/>
    </xf>
    <xf numFmtId="0" fontId="12" fillId="18" borderId="16"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4" fillId="23" borderId="17" xfId="0" applyFont="1" applyFill="1" applyBorder="1" applyAlignment="1">
      <alignment horizontal="center" vertical="center" wrapText="1"/>
    </xf>
    <xf numFmtId="0" fontId="21" fillId="21" borderId="10" xfId="0" applyFont="1" applyFill="1" applyBorder="1" applyAlignment="1">
      <alignment horizontal="center" vertical="center" wrapText="1"/>
    </xf>
    <xf numFmtId="0" fontId="15" fillId="22" borderId="10" xfId="0" applyFont="1" applyFill="1" applyBorder="1" applyAlignment="1">
      <alignment wrapText="1"/>
    </xf>
    <xf numFmtId="0" fontId="4" fillId="8" borderId="10" xfId="0" applyFont="1" applyFill="1" applyBorder="1" applyAlignment="1">
      <alignment horizontal="center" vertical="center" wrapText="1"/>
    </xf>
    <xf numFmtId="0" fontId="4" fillId="6" borderId="10" xfId="0" applyFont="1" applyFill="1" applyBorder="1" applyAlignment="1">
      <alignment horizontal="center" vertical="center"/>
    </xf>
    <xf numFmtId="0" fontId="4" fillId="6" borderId="10"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13" xfId="0" applyFont="1" applyFill="1" applyBorder="1" applyAlignment="1">
      <alignment horizontal="center" vertical="center"/>
    </xf>
    <xf numFmtId="0" fontId="12" fillId="18"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4" fillId="23" borderId="25" xfId="0" applyFont="1" applyFill="1" applyBorder="1" applyAlignment="1">
      <alignment horizontal="center" vertical="center"/>
    </xf>
    <xf numFmtId="0" fontId="4" fillId="23" borderId="20" xfId="0" applyFont="1" applyFill="1" applyBorder="1" applyAlignment="1">
      <alignment horizontal="center" vertical="center"/>
    </xf>
    <xf numFmtId="0" fontId="8" fillId="6" borderId="14" xfId="0" applyFont="1" applyFill="1" applyBorder="1" applyAlignment="1">
      <alignment horizontal="center" vertical="center" wrapText="1"/>
    </xf>
    <xf numFmtId="0" fontId="8" fillId="6" borderId="15"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12" fillId="6" borderId="14" xfId="0" applyFont="1" applyFill="1" applyBorder="1" applyAlignment="1">
      <alignment horizontal="center" vertical="center"/>
    </xf>
    <xf numFmtId="0" fontId="12" fillId="6" borderId="15" xfId="0" applyFont="1" applyFill="1" applyBorder="1" applyAlignment="1">
      <alignment horizontal="center" vertical="center"/>
    </xf>
    <xf numFmtId="0" fontId="12" fillId="6" borderId="16" xfId="0" applyFont="1" applyFill="1" applyBorder="1" applyAlignment="1">
      <alignment horizontal="center" vertical="center"/>
    </xf>
    <xf numFmtId="0" fontId="12" fillId="6" borderId="10" xfId="0" applyFont="1" applyFill="1" applyBorder="1" applyAlignment="1">
      <alignment horizontal="center" vertical="center"/>
    </xf>
    <xf numFmtId="0" fontId="13" fillId="0" borderId="11" xfId="0" applyFont="1" applyBorder="1" applyAlignment="1">
      <alignment horizontal="center" wrapText="1"/>
    </xf>
    <xf numFmtId="0" fontId="13" fillId="0" borderId="13" xfId="0" applyFont="1" applyBorder="1" applyAlignment="1">
      <alignment horizontal="center" wrapText="1"/>
    </xf>
    <xf numFmtId="0" fontId="11" fillId="5" borderId="10" xfId="0" applyFont="1" applyFill="1" applyBorder="1" applyAlignment="1">
      <alignment horizontal="center" vertical="center" wrapText="1"/>
    </xf>
    <xf numFmtId="0" fontId="13" fillId="0" borderId="11" xfId="0" applyFont="1" applyBorder="1" applyAlignment="1">
      <alignment horizontal="center"/>
    </xf>
    <xf numFmtId="0" fontId="13" fillId="0" borderId="13" xfId="0" applyFont="1" applyBorder="1" applyAlignment="1">
      <alignment horizontal="center"/>
    </xf>
    <xf numFmtId="0" fontId="13" fillId="0" borderId="10" xfId="0" applyFont="1" applyBorder="1" applyAlignment="1">
      <alignment horizontal="center" vertical="center" wrapText="1"/>
    </xf>
    <xf numFmtId="0" fontId="4" fillId="23" borderId="25" xfId="0" applyFont="1" applyFill="1" applyBorder="1" applyAlignment="1">
      <alignment horizontal="center" vertical="center" wrapText="1"/>
    </xf>
    <xf numFmtId="0" fontId="4" fillId="23" borderId="20" xfId="0" applyFont="1" applyFill="1" applyBorder="1" applyAlignment="1">
      <alignment horizontal="center" vertical="center" wrapText="1"/>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4" fillId="6" borderId="16" xfId="0" applyFont="1" applyFill="1" applyBorder="1" applyAlignment="1">
      <alignment horizontal="center" vertical="center"/>
    </xf>
    <xf numFmtId="0" fontId="13" fillId="18" borderId="10"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8" fillId="9" borderId="14" xfId="0" applyFont="1" applyFill="1" applyBorder="1" applyAlignment="1">
      <alignment horizontal="center" vertical="center" wrapText="1"/>
    </xf>
    <xf numFmtId="0" fontId="8" fillId="9" borderId="15" xfId="0" applyFont="1" applyFill="1" applyBorder="1" applyAlignment="1">
      <alignment horizontal="center" vertical="center" wrapText="1"/>
    </xf>
    <xf numFmtId="0" fontId="8" fillId="9" borderId="16"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1" xfId="0" applyFont="1" applyFill="1" applyBorder="1" applyAlignment="1">
      <alignment horizontal="center" vertical="center" wrapText="1"/>
    </xf>
    <xf numFmtId="0" fontId="12" fillId="18" borderId="21" xfId="0" applyFont="1" applyFill="1" applyBorder="1" applyAlignment="1">
      <alignment horizontal="center" vertical="center" wrapText="1"/>
    </xf>
    <xf numFmtId="0" fontId="12" fillId="18" borderId="23" xfId="0" applyFont="1" applyFill="1" applyBorder="1" applyAlignment="1">
      <alignment horizontal="center" vertical="center" wrapText="1"/>
    </xf>
    <xf numFmtId="0" fontId="12" fillId="18" borderId="22" xfId="0" applyFont="1" applyFill="1" applyBorder="1" applyAlignment="1">
      <alignment horizontal="center" vertical="center" wrapText="1"/>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6" borderId="16" xfId="0" applyFont="1" applyFill="1" applyBorder="1" applyAlignment="1">
      <alignment horizontal="center" vertical="center"/>
    </xf>
    <xf numFmtId="0" fontId="4" fillId="23" borderId="26" xfId="0" applyFont="1" applyFill="1" applyBorder="1" applyAlignment="1">
      <alignment horizontal="center" vertical="center" wrapText="1"/>
    </xf>
    <xf numFmtId="0" fontId="4" fillId="23" borderId="26" xfId="0" applyFont="1" applyFill="1" applyBorder="1" applyAlignment="1">
      <alignment horizontal="center" vertical="center"/>
    </xf>
    <xf numFmtId="0" fontId="12" fillId="19" borderId="10" xfId="0" applyFont="1" applyFill="1" applyBorder="1" applyAlignment="1">
      <alignment horizontal="center" vertical="center" wrapText="1"/>
    </xf>
    <xf numFmtId="0" fontId="4" fillId="0" borderId="0" xfId="0" applyFont="1" applyAlignment="1">
      <alignment horizontal="center"/>
    </xf>
    <xf numFmtId="0" fontId="4" fillId="23" borderId="17" xfId="0" applyFont="1" applyFill="1" applyBorder="1" applyAlignment="1">
      <alignment horizontal="center" wrapText="1"/>
    </xf>
    <xf numFmtId="0" fontId="4" fillId="23" borderId="25" xfId="0" applyFont="1" applyFill="1" applyBorder="1" applyAlignment="1">
      <alignment horizontal="center"/>
    </xf>
    <xf numFmtId="0" fontId="4" fillId="23" borderId="20" xfId="0" applyFont="1" applyFill="1" applyBorder="1" applyAlignment="1">
      <alignment horizontal="center"/>
    </xf>
    <xf numFmtId="0" fontId="4" fillId="23" borderId="0" xfId="0" applyFont="1" applyFill="1" applyAlignment="1">
      <alignment horizontal="center" wrapText="1"/>
    </xf>
    <xf numFmtId="0" fontId="4" fillId="23" borderId="0" xfId="0" applyFont="1" applyFill="1" applyAlignment="1">
      <alignment horizontal="center"/>
    </xf>
  </cellXfs>
  <cellStyles count="23">
    <cellStyle name="cf1" xfId="1" xr:uid="{00000000-0005-0000-0000-000000000000}"/>
    <cellStyle name="cf10" xfId="2" xr:uid="{00000000-0005-0000-0000-000001000000}"/>
    <cellStyle name="cf11" xfId="3" xr:uid="{00000000-0005-0000-0000-000002000000}"/>
    <cellStyle name="cf12" xfId="4" xr:uid="{00000000-0005-0000-0000-000003000000}"/>
    <cellStyle name="cf13" xfId="5" xr:uid="{00000000-0005-0000-0000-000004000000}"/>
    <cellStyle name="cf14" xfId="6" xr:uid="{00000000-0005-0000-0000-000005000000}"/>
    <cellStyle name="cf15" xfId="7" xr:uid="{00000000-0005-0000-0000-000006000000}"/>
    <cellStyle name="cf16" xfId="8" xr:uid="{00000000-0005-0000-0000-000007000000}"/>
    <cellStyle name="cf17" xfId="9" xr:uid="{00000000-0005-0000-0000-000008000000}"/>
    <cellStyle name="cf18" xfId="10" xr:uid="{00000000-0005-0000-0000-000009000000}"/>
    <cellStyle name="cf19" xfId="11" xr:uid="{00000000-0005-0000-0000-00000A000000}"/>
    <cellStyle name="cf2" xfId="12" xr:uid="{00000000-0005-0000-0000-00000B000000}"/>
    <cellStyle name="cf3" xfId="13" xr:uid="{00000000-0005-0000-0000-00000C000000}"/>
    <cellStyle name="cf4" xfId="14" xr:uid="{00000000-0005-0000-0000-00000D000000}"/>
    <cellStyle name="cf5" xfId="15" xr:uid="{00000000-0005-0000-0000-00000E000000}"/>
    <cellStyle name="cf6" xfId="16" xr:uid="{00000000-0005-0000-0000-00000F000000}"/>
    <cellStyle name="cf7" xfId="17" xr:uid="{00000000-0005-0000-0000-000010000000}"/>
    <cellStyle name="cf8" xfId="18" xr:uid="{00000000-0005-0000-0000-000011000000}"/>
    <cellStyle name="cf9" xfId="19" xr:uid="{00000000-0005-0000-0000-000012000000}"/>
    <cellStyle name="Normal" xfId="0" builtinId="0" customBuiltin="1"/>
    <cellStyle name="Normal 2" xfId="21" xr:uid="{00000000-0005-0000-0000-000014000000}"/>
    <cellStyle name="Normal 20" xfId="22" xr:uid="{00000000-0005-0000-0000-000015000000}"/>
    <cellStyle name="Normal 5" xfId="20" xr:uid="{00000000-0005-0000-0000-000016000000}"/>
  </cellStyles>
  <dxfs count="1">
    <dxf>
      <font>
        <color rgb="FFFF0000"/>
      </font>
      <fill>
        <patternFill patternType="solid">
          <fgColor rgb="FFFCE4D6"/>
          <bgColor rgb="FFFCE4D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0</xdr:colOff>
      <xdr:row>25</xdr:row>
      <xdr:rowOff>0</xdr:rowOff>
    </xdr:from>
    <xdr:ext cx="293382" cy="748393"/>
    <xdr:sp macro="" textlink="">
      <xdr:nvSpPr>
        <xdr:cNvPr id="2" name="Shape 3">
          <a:extLst>
            <a:ext uri="{FF2B5EF4-FFF2-40B4-BE49-F238E27FC236}">
              <a16:creationId xmlns:a16="http://schemas.microsoft.com/office/drawing/2014/main" id="{00000000-0008-0000-0000-000002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25</xdr:row>
      <xdr:rowOff>0</xdr:rowOff>
    </xdr:from>
    <xdr:ext cx="293382" cy="748393"/>
    <xdr:sp macro="" textlink="">
      <xdr:nvSpPr>
        <xdr:cNvPr id="3" name="Shape 3">
          <a:extLst>
            <a:ext uri="{FF2B5EF4-FFF2-40B4-BE49-F238E27FC236}">
              <a16:creationId xmlns:a16="http://schemas.microsoft.com/office/drawing/2014/main" id="{00000000-0008-0000-0000-000003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25</xdr:row>
      <xdr:rowOff>0</xdr:rowOff>
    </xdr:from>
    <xdr:ext cx="293382" cy="748393"/>
    <xdr:sp macro="" textlink="">
      <xdr:nvSpPr>
        <xdr:cNvPr id="4" name="Shape 3">
          <a:extLst>
            <a:ext uri="{FF2B5EF4-FFF2-40B4-BE49-F238E27FC236}">
              <a16:creationId xmlns:a16="http://schemas.microsoft.com/office/drawing/2014/main" id="{00000000-0008-0000-0000-000004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25</xdr:row>
      <xdr:rowOff>0</xdr:rowOff>
    </xdr:from>
    <xdr:ext cx="293382" cy="748393"/>
    <xdr:sp macro="" textlink="">
      <xdr:nvSpPr>
        <xdr:cNvPr id="5" name="Shape 3">
          <a:extLst>
            <a:ext uri="{FF2B5EF4-FFF2-40B4-BE49-F238E27FC236}">
              <a16:creationId xmlns:a16="http://schemas.microsoft.com/office/drawing/2014/main" id="{00000000-0008-0000-0000-000005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25</xdr:row>
      <xdr:rowOff>0</xdr:rowOff>
    </xdr:from>
    <xdr:ext cx="293382" cy="748393"/>
    <xdr:sp macro="" textlink="">
      <xdr:nvSpPr>
        <xdr:cNvPr id="6" name="Shape 3">
          <a:extLst>
            <a:ext uri="{FF2B5EF4-FFF2-40B4-BE49-F238E27FC236}">
              <a16:creationId xmlns:a16="http://schemas.microsoft.com/office/drawing/2014/main" id="{00000000-0008-0000-0000-000006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10</xdr:row>
      <xdr:rowOff>0</xdr:rowOff>
    </xdr:from>
    <xdr:ext cx="293382" cy="748393"/>
    <xdr:sp macro="" textlink="">
      <xdr:nvSpPr>
        <xdr:cNvPr id="2" name="Shape 3">
          <a:extLst>
            <a:ext uri="{FF2B5EF4-FFF2-40B4-BE49-F238E27FC236}">
              <a16:creationId xmlns:a16="http://schemas.microsoft.com/office/drawing/2014/main" id="{00000000-0008-0000-0100-000002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293382" cy="748393"/>
    <xdr:sp macro="" textlink="">
      <xdr:nvSpPr>
        <xdr:cNvPr id="3" name="Shape 3">
          <a:extLst>
            <a:ext uri="{FF2B5EF4-FFF2-40B4-BE49-F238E27FC236}">
              <a16:creationId xmlns:a16="http://schemas.microsoft.com/office/drawing/2014/main" id="{00000000-0008-0000-0100-000003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293382" cy="748393"/>
    <xdr:sp macro="" textlink="">
      <xdr:nvSpPr>
        <xdr:cNvPr id="4" name="Shape 3">
          <a:extLst>
            <a:ext uri="{FF2B5EF4-FFF2-40B4-BE49-F238E27FC236}">
              <a16:creationId xmlns:a16="http://schemas.microsoft.com/office/drawing/2014/main" id="{00000000-0008-0000-0100-000004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293382" cy="748393"/>
    <xdr:sp macro="" textlink="">
      <xdr:nvSpPr>
        <xdr:cNvPr id="5" name="Shape 3">
          <a:extLst>
            <a:ext uri="{FF2B5EF4-FFF2-40B4-BE49-F238E27FC236}">
              <a16:creationId xmlns:a16="http://schemas.microsoft.com/office/drawing/2014/main" id="{00000000-0008-0000-0100-000005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293382" cy="748393"/>
    <xdr:sp macro="" textlink="">
      <xdr:nvSpPr>
        <xdr:cNvPr id="6" name="Shape 3">
          <a:extLst>
            <a:ext uri="{FF2B5EF4-FFF2-40B4-BE49-F238E27FC236}">
              <a16:creationId xmlns:a16="http://schemas.microsoft.com/office/drawing/2014/main" id="{00000000-0008-0000-0100-000006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293382" cy="748393"/>
    <xdr:sp macro="" textlink="">
      <xdr:nvSpPr>
        <xdr:cNvPr id="7" name="Shape 3">
          <a:extLst>
            <a:ext uri="{FF2B5EF4-FFF2-40B4-BE49-F238E27FC236}">
              <a16:creationId xmlns:a16="http://schemas.microsoft.com/office/drawing/2014/main" id="{00000000-0008-0000-0100-000007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0</xdr:colOff>
      <xdr:row>51</xdr:row>
      <xdr:rowOff>0</xdr:rowOff>
    </xdr:from>
    <xdr:ext cx="293382" cy="748393"/>
    <xdr:sp macro="" textlink="">
      <xdr:nvSpPr>
        <xdr:cNvPr id="2" name="Shape 3">
          <a:extLst>
            <a:ext uri="{FF2B5EF4-FFF2-40B4-BE49-F238E27FC236}">
              <a16:creationId xmlns:a16="http://schemas.microsoft.com/office/drawing/2014/main" id="{00000000-0008-0000-0200-000002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51</xdr:row>
      <xdr:rowOff>0</xdr:rowOff>
    </xdr:from>
    <xdr:ext cx="293382" cy="748393"/>
    <xdr:sp macro="" textlink="">
      <xdr:nvSpPr>
        <xdr:cNvPr id="3" name="Shape 3">
          <a:extLst>
            <a:ext uri="{FF2B5EF4-FFF2-40B4-BE49-F238E27FC236}">
              <a16:creationId xmlns:a16="http://schemas.microsoft.com/office/drawing/2014/main" id="{00000000-0008-0000-0200-000003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51</xdr:row>
      <xdr:rowOff>0</xdr:rowOff>
    </xdr:from>
    <xdr:ext cx="293382" cy="748393"/>
    <xdr:sp macro="" textlink="">
      <xdr:nvSpPr>
        <xdr:cNvPr id="4" name="Shape 3">
          <a:extLst>
            <a:ext uri="{FF2B5EF4-FFF2-40B4-BE49-F238E27FC236}">
              <a16:creationId xmlns:a16="http://schemas.microsoft.com/office/drawing/2014/main" id="{00000000-0008-0000-0200-000004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51</xdr:row>
      <xdr:rowOff>0</xdr:rowOff>
    </xdr:from>
    <xdr:ext cx="293382" cy="748393"/>
    <xdr:sp macro="" textlink="">
      <xdr:nvSpPr>
        <xdr:cNvPr id="5" name="Shape 3">
          <a:extLst>
            <a:ext uri="{FF2B5EF4-FFF2-40B4-BE49-F238E27FC236}">
              <a16:creationId xmlns:a16="http://schemas.microsoft.com/office/drawing/2014/main" id="{00000000-0008-0000-0200-000005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51</xdr:row>
      <xdr:rowOff>0</xdr:rowOff>
    </xdr:from>
    <xdr:ext cx="293382" cy="748393"/>
    <xdr:sp macro="" textlink="">
      <xdr:nvSpPr>
        <xdr:cNvPr id="6" name="Shape 3">
          <a:extLst>
            <a:ext uri="{FF2B5EF4-FFF2-40B4-BE49-F238E27FC236}">
              <a16:creationId xmlns:a16="http://schemas.microsoft.com/office/drawing/2014/main" id="{00000000-0008-0000-0200-000006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51</xdr:row>
      <xdr:rowOff>0</xdr:rowOff>
    </xdr:from>
    <xdr:ext cx="293382" cy="748393"/>
    <xdr:sp macro="" textlink="">
      <xdr:nvSpPr>
        <xdr:cNvPr id="7" name="Shape 3">
          <a:extLst>
            <a:ext uri="{FF2B5EF4-FFF2-40B4-BE49-F238E27FC236}">
              <a16:creationId xmlns:a16="http://schemas.microsoft.com/office/drawing/2014/main" id="{00000000-0008-0000-0200-000007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3</xdr:col>
      <xdr:colOff>0</xdr:colOff>
      <xdr:row>7</xdr:row>
      <xdr:rowOff>0</xdr:rowOff>
    </xdr:from>
    <xdr:ext cx="293382" cy="748393"/>
    <xdr:sp macro="" textlink="">
      <xdr:nvSpPr>
        <xdr:cNvPr id="2" name="Shape 3">
          <a:extLst>
            <a:ext uri="{FF2B5EF4-FFF2-40B4-BE49-F238E27FC236}">
              <a16:creationId xmlns:a16="http://schemas.microsoft.com/office/drawing/2014/main" id="{00000000-0008-0000-0300-000002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293382" cy="748393"/>
    <xdr:sp macro="" textlink="">
      <xdr:nvSpPr>
        <xdr:cNvPr id="3" name="Shape 3">
          <a:extLst>
            <a:ext uri="{FF2B5EF4-FFF2-40B4-BE49-F238E27FC236}">
              <a16:creationId xmlns:a16="http://schemas.microsoft.com/office/drawing/2014/main" id="{00000000-0008-0000-0300-000003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293382" cy="748393"/>
    <xdr:sp macro="" textlink="">
      <xdr:nvSpPr>
        <xdr:cNvPr id="4" name="Shape 3">
          <a:extLst>
            <a:ext uri="{FF2B5EF4-FFF2-40B4-BE49-F238E27FC236}">
              <a16:creationId xmlns:a16="http://schemas.microsoft.com/office/drawing/2014/main" id="{00000000-0008-0000-0300-000004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293382" cy="748393"/>
    <xdr:sp macro="" textlink="">
      <xdr:nvSpPr>
        <xdr:cNvPr id="5" name="Shape 3">
          <a:extLst>
            <a:ext uri="{FF2B5EF4-FFF2-40B4-BE49-F238E27FC236}">
              <a16:creationId xmlns:a16="http://schemas.microsoft.com/office/drawing/2014/main" id="{00000000-0008-0000-0300-000005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293382" cy="748393"/>
    <xdr:sp macro="" textlink="">
      <xdr:nvSpPr>
        <xdr:cNvPr id="6" name="Shape 3">
          <a:extLst>
            <a:ext uri="{FF2B5EF4-FFF2-40B4-BE49-F238E27FC236}">
              <a16:creationId xmlns:a16="http://schemas.microsoft.com/office/drawing/2014/main" id="{00000000-0008-0000-0300-000006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293382" cy="748393"/>
    <xdr:sp macro="" textlink="">
      <xdr:nvSpPr>
        <xdr:cNvPr id="7" name="Shape 3">
          <a:extLst>
            <a:ext uri="{FF2B5EF4-FFF2-40B4-BE49-F238E27FC236}">
              <a16:creationId xmlns:a16="http://schemas.microsoft.com/office/drawing/2014/main" id="{00000000-0008-0000-0300-000007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3</xdr:col>
      <xdr:colOff>0</xdr:colOff>
      <xdr:row>31</xdr:row>
      <xdr:rowOff>0</xdr:rowOff>
    </xdr:from>
    <xdr:ext cx="293382" cy="748393"/>
    <xdr:sp macro="" textlink="">
      <xdr:nvSpPr>
        <xdr:cNvPr id="2" name="Shape 3">
          <a:extLst>
            <a:ext uri="{FF2B5EF4-FFF2-40B4-BE49-F238E27FC236}">
              <a16:creationId xmlns:a16="http://schemas.microsoft.com/office/drawing/2014/main" id="{00000000-0008-0000-0400-000002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31</xdr:row>
      <xdr:rowOff>0</xdr:rowOff>
    </xdr:from>
    <xdr:ext cx="293382" cy="748393"/>
    <xdr:sp macro="" textlink="">
      <xdr:nvSpPr>
        <xdr:cNvPr id="3" name="Shape 3">
          <a:extLst>
            <a:ext uri="{FF2B5EF4-FFF2-40B4-BE49-F238E27FC236}">
              <a16:creationId xmlns:a16="http://schemas.microsoft.com/office/drawing/2014/main" id="{00000000-0008-0000-0400-000003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31</xdr:row>
      <xdr:rowOff>0</xdr:rowOff>
    </xdr:from>
    <xdr:ext cx="293382" cy="748393"/>
    <xdr:sp macro="" textlink="">
      <xdr:nvSpPr>
        <xdr:cNvPr id="4" name="Shape 3">
          <a:extLst>
            <a:ext uri="{FF2B5EF4-FFF2-40B4-BE49-F238E27FC236}">
              <a16:creationId xmlns:a16="http://schemas.microsoft.com/office/drawing/2014/main" id="{00000000-0008-0000-0400-000004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31</xdr:row>
      <xdr:rowOff>0</xdr:rowOff>
    </xdr:from>
    <xdr:ext cx="293382" cy="748393"/>
    <xdr:sp macro="" textlink="">
      <xdr:nvSpPr>
        <xdr:cNvPr id="5" name="Shape 3">
          <a:extLst>
            <a:ext uri="{FF2B5EF4-FFF2-40B4-BE49-F238E27FC236}">
              <a16:creationId xmlns:a16="http://schemas.microsoft.com/office/drawing/2014/main" id="{00000000-0008-0000-0400-000005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31</xdr:row>
      <xdr:rowOff>0</xdr:rowOff>
    </xdr:from>
    <xdr:ext cx="293382" cy="748393"/>
    <xdr:sp macro="" textlink="">
      <xdr:nvSpPr>
        <xdr:cNvPr id="6" name="Shape 3">
          <a:extLst>
            <a:ext uri="{FF2B5EF4-FFF2-40B4-BE49-F238E27FC236}">
              <a16:creationId xmlns:a16="http://schemas.microsoft.com/office/drawing/2014/main" id="{00000000-0008-0000-0400-000006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31</xdr:row>
      <xdr:rowOff>0</xdr:rowOff>
    </xdr:from>
    <xdr:ext cx="293382" cy="748393"/>
    <xdr:sp macro="" textlink="">
      <xdr:nvSpPr>
        <xdr:cNvPr id="7" name="Shape 3">
          <a:extLst>
            <a:ext uri="{FF2B5EF4-FFF2-40B4-BE49-F238E27FC236}">
              <a16:creationId xmlns:a16="http://schemas.microsoft.com/office/drawing/2014/main" id="{00000000-0008-0000-0400-000007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3</xdr:col>
      <xdr:colOff>0</xdr:colOff>
      <xdr:row>8</xdr:row>
      <xdr:rowOff>0</xdr:rowOff>
    </xdr:from>
    <xdr:ext cx="293382" cy="748393"/>
    <xdr:sp macro="" textlink="">
      <xdr:nvSpPr>
        <xdr:cNvPr id="2" name="Shape 3">
          <a:extLst>
            <a:ext uri="{FF2B5EF4-FFF2-40B4-BE49-F238E27FC236}">
              <a16:creationId xmlns:a16="http://schemas.microsoft.com/office/drawing/2014/main" id="{00000000-0008-0000-0500-000002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293382" cy="748393"/>
    <xdr:sp macro="" textlink="">
      <xdr:nvSpPr>
        <xdr:cNvPr id="3" name="Shape 3">
          <a:extLst>
            <a:ext uri="{FF2B5EF4-FFF2-40B4-BE49-F238E27FC236}">
              <a16:creationId xmlns:a16="http://schemas.microsoft.com/office/drawing/2014/main" id="{00000000-0008-0000-0500-000003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293382" cy="748393"/>
    <xdr:sp macro="" textlink="">
      <xdr:nvSpPr>
        <xdr:cNvPr id="4" name="Shape 3">
          <a:extLst>
            <a:ext uri="{FF2B5EF4-FFF2-40B4-BE49-F238E27FC236}">
              <a16:creationId xmlns:a16="http://schemas.microsoft.com/office/drawing/2014/main" id="{00000000-0008-0000-0500-000004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293382" cy="748393"/>
    <xdr:sp macro="" textlink="">
      <xdr:nvSpPr>
        <xdr:cNvPr id="5" name="Shape 3">
          <a:extLst>
            <a:ext uri="{FF2B5EF4-FFF2-40B4-BE49-F238E27FC236}">
              <a16:creationId xmlns:a16="http://schemas.microsoft.com/office/drawing/2014/main" id="{00000000-0008-0000-0500-000005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293382" cy="748393"/>
    <xdr:sp macro="" textlink="">
      <xdr:nvSpPr>
        <xdr:cNvPr id="6" name="Shape 3">
          <a:extLst>
            <a:ext uri="{FF2B5EF4-FFF2-40B4-BE49-F238E27FC236}">
              <a16:creationId xmlns:a16="http://schemas.microsoft.com/office/drawing/2014/main" id="{00000000-0008-0000-0500-000006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293382" cy="748393"/>
    <xdr:sp macro="" textlink="">
      <xdr:nvSpPr>
        <xdr:cNvPr id="7" name="Shape 3">
          <a:extLst>
            <a:ext uri="{FF2B5EF4-FFF2-40B4-BE49-F238E27FC236}">
              <a16:creationId xmlns:a16="http://schemas.microsoft.com/office/drawing/2014/main" id="{00000000-0008-0000-0500-000007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6</xdr:col>
      <xdr:colOff>0</xdr:colOff>
      <xdr:row>0</xdr:row>
      <xdr:rowOff>0</xdr:rowOff>
    </xdr:from>
    <xdr:ext cx="293382" cy="748393"/>
    <xdr:sp macro="" textlink="">
      <xdr:nvSpPr>
        <xdr:cNvPr id="2" name="Shape 3">
          <a:extLst>
            <a:ext uri="{FF2B5EF4-FFF2-40B4-BE49-F238E27FC236}">
              <a16:creationId xmlns:a16="http://schemas.microsoft.com/office/drawing/2014/main" id="{00000000-0008-0000-0600-000002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0</xdr:row>
      <xdr:rowOff>0</xdr:rowOff>
    </xdr:from>
    <xdr:ext cx="293382" cy="748393"/>
    <xdr:sp macro="" textlink="">
      <xdr:nvSpPr>
        <xdr:cNvPr id="3" name="Shape 3">
          <a:extLst>
            <a:ext uri="{FF2B5EF4-FFF2-40B4-BE49-F238E27FC236}">
              <a16:creationId xmlns:a16="http://schemas.microsoft.com/office/drawing/2014/main" id="{00000000-0008-0000-0600-000003000000}"/>
            </a:ext>
          </a:extLst>
        </xdr:cNvPr>
        <xdr:cNvSpPr/>
      </xdr:nvSpPr>
      <xdr:spPr>
        <a:xfrm>
          <a:off x="1609725" y="818483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0</xdr:row>
      <xdr:rowOff>0</xdr:rowOff>
    </xdr:from>
    <xdr:ext cx="293382" cy="748393"/>
    <xdr:sp macro="" textlink="">
      <xdr:nvSpPr>
        <xdr:cNvPr id="4" name="Shape 3">
          <a:extLst>
            <a:ext uri="{FF2B5EF4-FFF2-40B4-BE49-F238E27FC236}">
              <a16:creationId xmlns:a16="http://schemas.microsoft.com/office/drawing/2014/main" id="{00000000-0008-0000-0600-000004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0</xdr:row>
      <xdr:rowOff>0</xdr:rowOff>
    </xdr:from>
    <xdr:ext cx="293382" cy="748393"/>
    <xdr:sp macro="" textlink="">
      <xdr:nvSpPr>
        <xdr:cNvPr id="5" name="Shape 3">
          <a:extLst>
            <a:ext uri="{FF2B5EF4-FFF2-40B4-BE49-F238E27FC236}">
              <a16:creationId xmlns:a16="http://schemas.microsoft.com/office/drawing/2014/main" id="{00000000-0008-0000-0600-000005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0</xdr:row>
      <xdr:rowOff>0</xdr:rowOff>
    </xdr:from>
    <xdr:ext cx="293382" cy="748393"/>
    <xdr:sp macro="" textlink="">
      <xdr:nvSpPr>
        <xdr:cNvPr id="6" name="Shape 3">
          <a:extLst>
            <a:ext uri="{FF2B5EF4-FFF2-40B4-BE49-F238E27FC236}">
              <a16:creationId xmlns:a16="http://schemas.microsoft.com/office/drawing/2014/main" id="{00000000-0008-0000-0600-000006000000}"/>
            </a:ext>
          </a:extLst>
        </xdr:cNvPr>
        <xdr:cNvSpPr/>
      </xdr:nvSpPr>
      <xdr:spPr>
        <a:xfrm>
          <a:off x="1609725" y="82019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3</xdr:col>
      <xdr:colOff>0</xdr:colOff>
      <xdr:row>1</xdr:row>
      <xdr:rowOff>0</xdr:rowOff>
    </xdr:from>
    <xdr:ext cx="293382" cy="748393"/>
    <xdr:sp macro="" textlink="">
      <xdr:nvSpPr>
        <xdr:cNvPr id="2" name="Shape 3">
          <a:extLst>
            <a:ext uri="{FF2B5EF4-FFF2-40B4-BE49-F238E27FC236}">
              <a16:creationId xmlns:a16="http://schemas.microsoft.com/office/drawing/2014/main" id="{00000000-0008-0000-0800-000002000000}"/>
            </a:ext>
            <a:ext uri="{147F2762-F138-4A5C-976F-8EAC2B608ADB}">
              <a16:predDERef xmlns:a16="http://schemas.microsoft.com/office/drawing/2014/main" pred="{00000000-0008-0000-0100-000002000000}"/>
            </a:ext>
          </a:extLst>
        </xdr:cNvPr>
        <xdr:cNvSpPr/>
      </xdr:nvSpPr>
      <xdr:spPr>
        <a:xfrm>
          <a:off x="762000" y="190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293382" cy="748393"/>
    <xdr:sp macro="" textlink="">
      <xdr:nvSpPr>
        <xdr:cNvPr id="3" name="Shape 3">
          <a:extLst>
            <a:ext uri="{FF2B5EF4-FFF2-40B4-BE49-F238E27FC236}">
              <a16:creationId xmlns:a16="http://schemas.microsoft.com/office/drawing/2014/main" id="{00000000-0008-0000-0800-000003000000}"/>
            </a:ext>
            <a:ext uri="{147F2762-F138-4A5C-976F-8EAC2B608ADB}">
              <a16:predDERef xmlns:a16="http://schemas.microsoft.com/office/drawing/2014/main" pred="{00000000-0008-0000-0100-000003000000}"/>
            </a:ext>
          </a:extLst>
        </xdr:cNvPr>
        <xdr:cNvSpPr/>
      </xdr:nvSpPr>
      <xdr:spPr>
        <a:xfrm>
          <a:off x="762000" y="190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293382" cy="748393"/>
    <xdr:sp macro="" textlink="">
      <xdr:nvSpPr>
        <xdr:cNvPr id="4" name="Shape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100-000004000000}"/>
            </a:ext>
          </a:extLst>
        </xdr:cNvPr>
        <xdr:cNvSpPr/>
      </xdr:nvSpPr>
      <xdr:spPr>
        <a:xfrm>
          <a:off x="762000" y="190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293382" cy="748393"/>
    <xdr:sp macro="" textlink="">
      <xdr:nvSpPr>
        <xdr:cNvPr id="5" name="Shape 3">
          <a:extLst>
            <a:ext uri="{FF2B5EF4-FFF2-40B4-BE49-F238E27FC236}">
              <a16:creationId xmlns:a16="http://schemas.microsoft.com/office/drawing/2014/main" id="{00000000-0008-0000-0800-000005000000}"/>
            </a:ext>
            <a:ext uri="{147F2762-F138-4A5C-976F-8EAC2B608ADB}">
              <a16:predDERef xmlns:a16="http://schemas.microsoft.com/office/drawing/2014/main" pred="{00000000-0008-0000-0100-000005000000}"/>
            </a:ext>
          </a:extLst>
        </xdr:cNvPr>
        <xdr:cNvSpPr/>
      </xdr:nvSpPr>
      <xdr:spPr>
        <a:xfrm>
          <a:off x="762000" y="190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293382" cy="748393"/>
    <xdr:sp macro="" textlink="">
      <xdr:nvSpPr>
        <xdr:cNvPr id="6" name="Shape 3">
          <a:extLst>
            <a:ext uri="{FF2B5EF4-FFF2-40B4-BE49-F238E27FC236}">
              <a16:creationId xmlns:a16="http://schemas.microsoft.com/office/drawing/2014/main" id="{00000000-0008-0000-0800-000006000000}"/>
            </a:ext>
            <a:ext uri="{147F2762-F138-4A5C-976F-8EAC2B608ADB}">
              <a16:predDERef xmlns:a16="http://schemas.microsoft.com/office/drawing/2014/main" pred="{00000000-0008-0000-0100-000006000000}"/>
            </a:ext>
          </a:extLst>
        </xdr:cNvPr>
        <xdr:cNvSpPr/>
      </xdr:nvSpPr>
      <xdr:spPr>
        <a:xfrm>
          <a:off x="762000" y="190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293382" cy="748393"/>
    <xdr:sp macro="" textlink="">
      <xdr:nvSpPr>
        <xdr:cNvPr id="7" name="Shape 3">
          <a:extLst>
            <a:ext uri="{FF2B5EF4-FFF2-40B4-BE49-F238E27FC236}">
              <a16:creationId xmlns:a16="http://schemas.microsoft.com/office/drawing/2014/main" id="{00000000-0008-0000-0800-000007000000}"/>
            </a:ext>
            <a:ext uri="{147F2762-F138-4A5C-976F-8EAC2B608ADB}">
              <a16:predDERef xmlns:a16="http://schemas.microsoft.com/office/drawing/2014/main" pred="{00000000-0008-0000-0100-000007000000}"/>
            </a:ext>
          </a:extLst>
        </xdr:cNvPr>
        <xdr:cNvSpPr/>
      </xdr:nvSpPr>
      <xdr:spPr>
        <a:xfrm>
          <a:off x="762000" y="190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7"/>
  <sheetViews>
    <sheetView topLeftCell="B1" zoomScale="70" zoomScaleNormal="70" workbookViewId="0">
      <selection activeCell="I3" sqref="I3:I5"/>
    </sheetView>
  </sheetViews>
  <sheetFormatPr baseColWidth="10" defaultColWidth="11.42578125" defaultRowHeight="12" x14ac:dyDescent="0.25"/>
  <cols>
    <col min="1" max="1" width="11.42578125" style="2" hidden="1" customWidth="1"/>
    <col min="2" max="2" width="7.140625" style="2" customWidth="1"/>
    <col min="3" max="3" width="7.85546875" style="1" customWidth="1"/>
    <col min="4" max="4" width="8.28515625" style="1" customWidth="1"/>
    <col min="5" max="5" width="36.140625" style="10" customWidth="1"/>
    <col min="6" max="6" width="23.28515625" style="38" customWidth="1"/>
    <col min="7" max="7" width="14.7109375" style="13" customWidth="1"/>
    <col min="8" max="9" width="12.140625" style="13" customWidth="1"/>
    <col min="10" max="10" width="21.7109375" style="2" customWidth="1"/>
    <col min="11" max="11" width="20.28515625" style="2" customWidth="1"/>
    <col min="12" max="12" width="21.85546875" style="2" customWidth="1"/>
    <col min="13" max="13" width="33.7109375" style="2" customWidth="1"/>
    <col min="14" max="14" width="40.28515625" style="2" customWidth="1"/>
    <col min="15" max="16384" width="11.42578125" style="2"/>
  </cols>
  <sheetData>
    <row r="1" spans="1:64" ht="96.75" customHeight="1" thickBot="1" x14ac:dyDescent="0.3">
      <c r="C1" s="129" t="s">
        <v>290</v>
      </c>
      <c r="D1" s="130"/>
      <c r="E1" s="130"/>
      <c r="F1" s="130"/>
      <c r="G1" s="130"/>
      <c r="H1" s="130"/>
      <c r="I1" s="130"/>
      <c r="J1" s="130"/>
      <c r="K1" s="130"/>
      <c r="L1" s="130"/>
      <c r="M1" s="130"/>
      <c r="N1" s="131"/>
    </row>
    <row r="2" spans="1:64" ht="18" customHeight="1" x14ac:dyDescent="0.25">
      <c r="J2" s="121"/>
      <c r="K2" s="121"/>
      <c r="L2" s="121"/>
      <c r="M2" s="121"/>
      <c r="N2" s="121"/>
    </row>
    <row r="3" spans="1:64" s="17" customFormat="1" ht="47.25" customHeight="1" x14ac:dyDescent="0.15">
      <c r="A3" s="14" t="s">
        <v>0</v>
      </c>
      <c r="B3" s="14"/>
      <c r="C3" s="134" t="s">
        <v>1</v>
      </c>
      <c r="D3" s="135" t="s">
        <v>280</v>
      </c>
      <c r="E3" s="136" t="s">
        <v>277</v>
      </c>
      <c r="F3" s="137" t="s">
        <v>276</v>
      </c>
      <c r="G3" s="136" t="s">
        <v>266</v>
      </c>
      <c r="H3" s="136" t="s">
        <v>254</v>
      </c>
      <c r="I3" s="136" t="s">
        <v>15</v>
      </c>
      <c r="J3" s="132" t="s">
        <v>285</v>
      </c>
      <c r="K3" s="132" t="s">
        <v>288</v>
      </c>
      <c r="L3" s="132" t="s">
        <v>289</v>
      </c>
      <c r="M3" s="132" t="s">
        <v>286</v>
      </c>
      <c r="N3" s="132" t="s">
        <v>287</v>
      </c>
    </row>
    <row r="4" spans="1:64" s="16" customFormat="1" ht="47.25" customHeight="1" x14ac:dyDescent="0.25">
      <c r="A4" s="14" t="s">
        <v>0</v>
      </c>
      <c r="B4" s="14"/>
      <c r="C4" s="134"/>
      <c r="D4" s="135"/>
      <c r="E4" s="136"/>
      <c r="F4" s="137"/>
      <c r="G4" s="135"/>
      <c r="H4" s="141"/>
      <c r="I4" s="136"/>
      <c r="J4" s="132"/>
      <c r="K4" s="132"/>
      <c r="L4" s="132"/>
      <c r="M4" s="132"/>
      <c r="N4" s="132"/>
    </row>
    <row r="5" spans="1:64" s="16" customFormat="1" ht="9" x14ac:dyDescent="0.25">
      <c r="A5" s="18"/>
      <c r="B5" s="18"/>
      <c r="C5" s="134"/>
      <c r="D5" s="135"/>
      <c r="E5" s="136"/>
      <c r="F5" s="137"/>
      <c r="G5" s="135"/>
      <c r="H5" s="141"/>
      <c r="I5" s="136"/>
      <c r="J5" s="133"/>
      <c r="K5" s="133"/>
      <c r="L5" s="133"/>
      <c r="M5" s="133"/>
      <c r="N5" s="133"/>
    </row>
    <row r="6" spans="1:64" s="1" customFormat="1" ht="74.25" customHeight="1" x14ac:dyDescent="0.25">
      <c r="A6" s="2"/>
      <c r="B6" s="2"/>
      <c r="C6" s="46">
        <v>1</v>
      </c>
      <c r="D6" s="46">
        <v>1</v>
      </c>
      <c r="E6" s="48" t="s">
        <v>25</v>
      </c>
      <c r="F6" s="30" t="s">
        <v>26</v>
      </c>
      <c r="G6" s="42" t="s">
        <v>27</v>
      </c>
      <c r="H6" s="32" t="s">
        <v>265</v>
      </c>
      <c r="I6" s="32">
        <v>27</v>
      </c>
      <c r="J6" s="29"/>
      <c r="K6" s="29"/>
      <c r="L6" s="29"/>
      <c r="M6" s="29"/>
      <c r="N6" s="29"/>
    </row>
    <row r="7" spans="1:64" s="1" customFormat="1" ht="45" customHeight="1" x14ac:dyDescent="0.25">
      <c r="A7" s="2"/>
      <c r="B7" s="2"/>
      <c r="C7" s="46">
        <v>1</v>
      </c>
      <c r="D7" s="46">
        <f>+D6+1</f>
        <v>2</v>
      </c>
      <c r="E7" s="48" t="s">
        <v>29</v>
      </c>
      <c r="F7" s="30" t="s">
        <v>30</v>
      </c>
      <c r="G7" s="42" t="s">
        <v>27</v>
      </c>
      <c r="H7" s="32" t="s">
        <v>265</v>
      </c>
      <c r="I7" s="32">
        <v>27</v>
      </c>
      <c r="J7" s="29"/>
      <c r="K7" s="29"/>
      <c r="L7" s="29"/>
      <c r="M7" s="29"/>
      <c r="N7" s="29"/>
    </row>
    <row r="8" spans="1:64" s="1" customFormat="1" ht="45" customHeight="1" x14ac:dyDescent="0.25">
      <c r="A8" s="2"/>
      <c r="B8" s="2"/>
      <c r="C8" s="46">
        <v>1</v>
      </c>
      <c r="D8" s="46">
        <f t="shared" ref="D8:D24" si="0">+D7+1</f>
        <v>3</v>
      </c>
      <c r="E8" s="49" t="s">
        <v>31</v>
      </c>
      <c r="F8" s="44" t="s">
        <v>32</v>
      </c>
      <c r="G8" s="42" t="s">
        <v>33</v>
      </c>
      <c r="H8" s="32" t="s">
        <v>265</v>
      </c>
      <c r="I8" s="32">
        <v>17</v>
      </c>
      <c r="J8" s="29"/>
      <c r="K8" s="29"/>
      <c r="L8" s="29"/>
      <c r="M8" s="29"/>
      <c r="N8" s="29"/>
    </row>
    <row r="9" spans="1:64" s="1" customFormat="1" ht="27.75" customHeight="1" x14ac:dyDescent="0.25">
      <c r="A9" s="2"/>
      <c r="B9" s="2"/>
      <c r="C9" s="46">
        <v>1</v>
      </c>
      <c r="D9" s="46">
        <f t="shared" si="0"/>
        <v>4</v>
      </c>
      <c r="E9" s="48" t="s">
        <v>34</v>
      </c>
      <c r="F9" s="30" t="s">
        <v>35</v>
      </c>
      <c r="G9" s="42" t="s">
        <v>36</v>
      </c>
      <c r="H9" s="32" t="s">
        <v>265</v>
      </c>
      <c r="I9" s="32">
        <v>1</v>
      </c>
      <c r="J9" s="29"/>
      <c r="K9" s="29"/>
      <c r="L9" s="29"/>
      <c r="M9" s="29"/>
      <c r="N9" s="29"/>
    </row>
    <row r="10" spans="1:64" s="3" customFormat="1" ht="54" customHeight="1" x14ac:dyDescent="0.25">
      <c r="A10" s="5"/>
      <c r="B10" s="5"/>
      <c r="C10" s="46">
        <v>1</v>
      </c>
      <c r="D10" s="46">
        <f t="shared" si="0"/>
        <v>5</v>
      </c>
      <c r="E10" s="48" t="s">
        <v>37</v>
      </c>
      <c r="F10" s="44" t="s">
        <v>38</v>
      </c>
      <c r="G10" s="32" t="s">
        <v>39</v>
      </c>
      <c r="H10" s="32" t="s">
        <v>265</v>
      </c>
      <c r="I10" s="32">
        <v>37</v>
      </c>
      <c r="J10" s="29"/>
      <c r="K10" s="29"/>
      <c r="L10" s="29"/>
      <c r="M10" s="29"/>
      <c r="N10" s="29"/>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row>
    <row r="11" spans="1:64" s="3" customFormat="1" ht="150.75" customHeight="1" x14ac:dyDescent="0.25">
      <c r="A11" s="5"/>
      <c r="B11" s="5"/>
      <c r="C11" s="46">
        <v>1</v>
      </c>
      <c r="D11" s="46">
        <f t="shared" si="0"/>
        <v>6</v>
      </c>
      <c r="E11" s="48" t="s">
        <v>40</v>
      </c>
      <c r="F11" s="45" t="s">
        <v>41</v>
      </c>
      <c r="G11" s="32" t="s">
        <v>33</v>
      </c>
      <c r="H11" s="32" t="s">
        <v>265</v>
      </c>
      <c r="I11" s="32">
        <v>5</v>
      </c>
      <c r="J11" s="29"/>
      <c r="K11" s="29"/>
      <c r="L11" s="29"/>
      <c r="M11" s="29"/>
      <c r="N11" s="29"/>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row>
    <row r="12" spans="1:64" s="3" customFormat="1" ht="35.25" customHeight="1" x14ac:dyDescent="0.25">
      <c r="A12" s="5"/>
      <c r="B12" s="5"/>
      <c r="C12" s="46">
        <v>1</v>
      </c>
      <c r="D12" s="46">
        <f t="shared" si="0"/>
        <v>7</v>
      </c>
      <c r="E12" s="48" t="s">
        <v>42</v>
      </c>
      <c r="F12" s="45" t="s">
        <v>43</v>
      </c>
      <c r="G12" s="42" t="s">
        <v>33</v>
      </c>
      <c r="H12" s="32" t="s">
        <v>265</v>
      </c>
      <c r="I12" s="32">
        <v>8</v>
      </c>
      <c r="J12" s="29"/>
      <c r="K12" s="29"/>
      <c r="L12" s="29"/>
      <c r="M12" s="29"/>
      <c r="N12" s="29"/>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row>
    <row r="13" spans="1:64" s="3" customFormat="1" ht="39.75" customHeight="1" x14ac:dyDescent="0.25">
      <c r="A13" s="5"/>
      <c r="B13" s="5"/>
      <c r="C13" s="46">
        <v>1</v>
      </c>
      <c r="D13" s="46">
        <f t="shared" si="0"/>
        <v>8</v>
      </c>
      <c r="E13" s="48" t="s">
        <v>44</v>
      </c>
      <c r="F13" s="45" t="s">
        <v>45</v>
      </c>
      <c r="G13" s="42" t="s">
        <v>33</v>
      </c>
      <c r="H13" s="32" t="s">
        <v>265</v>
      </c>
      <c r="I13" s="32">
        <v>11</v>
      </c>
      <c r="J13" s="29"/>
      <c r="K13" s="29"/>
      <c r="L13" s="29"/>
      <c r="M13" s="29"/>
      <c r="N13" s="29"/>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row>
    <row r="14" spans="1:64" s="3" customFormat="1" ht="39.75" customHeight="1" x14ac:dyDescent="0.25">
      <c r="A14" s="5"/>
      <c r="B14" s="5"/>
      <c r="C14" s="46">
        <v>1</v>
      </c>
      <c r="D14" s="46">
        <f t="shared" si="0"/>
        <v>9</v>
      </c>
      <c r="E14" s="48" t="s">
        <v>46</v>
      </c>
      <c r="F14" s="45" t="s">
        <v>47</v>
      </c>
      <c r="G14" s="42" t="s">
        <v>48</v>
      </c>
      <c r="H14" s="32" t="s">
        <v>265</v>
      </c>
      <c r="I14" s="32">
        <v>8</v>
      </c>
      <c r="J14" s="29"/>
      <c r="K14" s="29"/>
      <c r="L14" s="29"/>
      <c r="M14" s="29"/>
      <c r="N14" s="29"/>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row>
    <row r="15" spans="1:64" s="3" customFormat="1" ht="69" customHeight="1" x14ac:dyDescent="0.25">
      <c r="A15" s="5"/>
      <c r="B15" s="5"/>
      <c r="C15" s="46">
        <v>1</v>
      </c>
      <c r="D15" s="46">
        <f t="shared" si="0"/>
        <v>10</v>
      </c>
      <c r="E15" s="50" t="s">
        <v>193</v>
      </c>
      <c r="F15" s="47" t="s">
        <v>194</v>
      </c>
      <c r="G15" s="42" t="s">
        <v>49</v>
      </c>
      <c r="H15" s="32" t="s">
        <v>265</v>
      </c>
      <c r="I15" s="32">
        <v>41100</v>
      </c>
      <c r="J15" s="29"/>
      <c r="K15" s="29"/>
      <c r="L15" s="29"/>
      <c r="M15" s="29"/>
      <c r="N15" s="29"/>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row>
    <row r="16" spans="1:64" s="1" customFormat="1" ht="22.5" x14ac:dyDescent="0.25">
      <c r="A16" s="2"/>
      <c r="B16" s="2"/>
      <c r="C16" s="46">
        <v>1</v>
      </c>
      <c r="D16" s="46">
        <f t="shared" si="0"/>
        <v>11</v>
      </c>
      <c r="E16" s="48" t="s">
        <v>50</v>
      </c>
      <c r="F16" s="45" t="s">
        <v>51</v>
      </c>
      <c r="G16" s="42" t="s">
        <v>33</v>
      </c>
      <c r="H16" s="32" t="s">
        <v>265</v>
      </c>
      <c r="I16" s="32">
        <v>20</v>
      </c>
      <c r="J16" s="29"/>
      <c r="K16" s="29"/>
      <c r="L16" s="29"/>
      <c r="M16" s="29"/>
      <c r="N16" s="29"/>
    </row>
    <row r="17" spans="1:14" s="1" customFormat="1" ht="28.5" customHeight="1" x14ac:dyDescent="0.25">
      <c r="A17" s="2"/>
      <c r="B17" s="2"/>
      <c r="C17" s="46">
        <v>1</v>
      </c>
      <c r="D17" s="46">
        <f t="shared" si="0"/>
        <v>12</v>
      </c>
      <c r="E17" s="48" t="s">
        <v>52</v>
      </c>
      <c r="F17" s="45" t="s">
        <v>53</v>
      </c>
      <c r="G17" s="42" t="s">
        <v>54</v>
      </c>
      <c r="H17" s="32" t="s">
        <v>265</v>
      </c>
      <c r="I17" s="32">
        <v>2</v>
      </c>
      <c r="J17" s="29"/>
      <c r="K17" s="29"/>
      <c r="L17" s="29"/>
      <c r="M17" s="29"/>
      <c r="N17" s="29"/>
    </row>
    <row r="18" spans="1:14" s="1" customFormat="1" ht="54.75" customHeight="1" x14ac:dyDescent="0.25">
      <c r="A18" s="2"/>
      <c r="B18" s="2"/>
      <c r="C18" s="46">
        <v>1</v>
      </c>
      <c r="D18" s="46">
        <f t="shared" si="0"/>
        <v>13</v>
      </c>
      <c r="E18" s="48" t="s">
        <v>55</v>
      </c>
      <c r="F18" s="45" t="s">
        <v>191</v>
      </c>
      <c r="G18" s="32" t="s">
        <v>56</v>
      </c>
      <c r="H18" s="32" t="s">
        <v>265</v>
      </c>
      <c r="I18" s="32">
        <v>12</v>
      </c>
      <c r="J18" s="29"/>
      <c r="K18" s="29"/>
      <c r="L18" s="29"/>
      <c r="M18" s="29"/>
      <c r="N18" s="29"/>
    </row>
    <row r="19" spans="1:14" s="1" customFormat="1" ht="58.5" customHeight="1" x14ac:dyDescent="0.25">
      <c r="A19" s="2"/>
      <c r="B19" s="2"/>
      <c r="C19" s="46">
        <v>1</v>
      </c>
      <c r="D19" s="46">
        <f t="shared" si="0"/>
        <v>14</v>
      </c>
      <c r="E19" s="48" t="s">
        <v>55</v>
      </c>
      <c r="F19" s="45" t="s">
        <v>192</v>
      </c>
      <c r="G19" s="32" t="s">
        <v>56</v>
      </c>
      <c r="H19" s="32" t="s">
        <v>265</v>
      </c>
      <c r="I19" s="32">
        <v>4</v>
      </c>
      <c r="J19" s="29"/>
      <c r="K19" s="29"/>
      <c r="L19" s="29"/>
      <c r="M19" s="29"/>
      <c r="N19" s="29"/>
    </row>
    <row r="20" spans="1:14" s="1" customFormat="1" ht="54.75" customHeight="1" x14ac:dyDescent="0.25">
      <c r="A20" s="2"/>
      <c r="B20" s="2"/>
      <c r="C20" s="46">
        <v>1</v>
      </c>
      <c r="D20" s="46">
        <f t="shared" si="0"/>
        <v>15</v>
      </c>
      <c r="E20" s="48" t="s">
        <v>57</v>
      </c>
      <c r="F20" s="45" t="s">
        <v>58</v>
      </c>
      <c r="G20" s="32" t="s">
        <v>33</v>
      </c>
      <c r="H20" s="32" t="s">
        <v>265</v>
      </c>
      <c r="I20" s="32">
        <v>40</v>
      </c>
      <c r="J20" s="29"/>
      <c r="K20" s="29"/>
      <c r="L20" s="29"/>
      <c r="M20" s="29"/>
      <c r="N20" s="29"/>
    </row>
    <row r="21" spans="1:14" s="1" customFormat="1" ht="54.75" customHeight="1" x14ac:dyDescent="0.25">
      <c r="A21" s="2"/>
      <c r="B21" s="2"/>
      <c r="C21" s="46">
        <v>1</v>
      </c>
      <c r="D21" s="46">
        <f t="shared" si="0"/>
        <v>16</v>
      </c>
      <c r="E21" s="48" t="s">
        <v>59</v>
      </c>
      <c r="F21" s="45" t="s">
        <v>60</v>
      </c>
      <c r="G21" s="32" t="s">
        <v>33</v>
      </c>
      <c r="H21" s="32" t="s">
        <v>265</v>
      </c>
      <c r="I21" s="32">
        <v>60</v>
      </c>
      <c r="J21" s="29"/>
      <c r="K21" s="29"/>
      <c r="L21" s="29"/>
      <c r="M21" s="29"/>
      <c r="N21" s="29"/>
    </row>
    <row r="22" spans="1:14" s="1" customFormat="1" ht="54.75" customHeight="1" x14ac:dyDescent="0.25">
      <c r="A22" s="2"/>
      <c r="B22" s="2"/>
      <c r="C22" s="46">
        <v>1</v>
      </c>
      <c r="D22" s="46">
        <f t="shared" si="0"/>
        <v>17</v>
      </c>
      <c r="E22" s="48" t="s">
        <v>61</v>
      </c>
      <c r="F22" s="45" t="s">
        <v>62</v>
      </c>
      <c r="G22" s="32" t="s">
        <v>33</v>
      </c>
      <c r="H22" s="32" t="s">
        <v>265</v>
      </c>
      <c r="I22" s="32">
        <v>60</v>
      </c>
      <c r="J22" s="29"/>
      <c r="K22" s="29"/>
      <c r="L22" s="29"/>
      <c r="M22" s="29"/>
      <c r="N22" s="29"/>
    </row>
    <row r="23" spans="1:14" s="1" customFormat="1" ht="54.75" customHeight="1" x14ac:dyDescent="0.25">
      <c r="A23" s="2"/>
      <c r="B23" s="2"/>
      <c r="C23" s="46">
        <v>1</v>
      </c>
      <c r="D23" s="46">
        <f t="shared" si="0"/>
        <v>18</v>
      </c>
      <c r="E23" s="48" t="s">
        <v>63</v>
      </c>
      <c r="F23" s="45" t="s">
        <v>64</v>
      </c>
      <c r="G23" s="32" t="s">
        <v>48</v>
      </c>
      <c r="H23" s="32" t="s">
        <v>265</v>
      </c>
      <c r="I23" s="32">
        <v>25</v>
      </c>
      <c r="J23" s="29"/>
      <c r="K23" s="29"/>
      <c r="L23" s="29"/>
      <c r="M23" s="29"/>
      <c r="N23" s="29"/>
    </row>
    <row r="24" spans="1:14" s="1" customFormat="1" ht="54.75" customHeight="1" x14ac:dyDescent="0.25">
      <c r="A24" s="2"/>
      <c r="B24" s="2"/>
      <c r="C24" s="46">
        <v>1</v>
      </c>
      <c r="D24" s="46">
        <f t="shared" si="0"/>
        <v>19</v>
      </c>
      <c r="E24" s="48" t="s">
        <v>65</v>
      </c>
      <c r="F24" s="45" t="s">
        <v>28</v>
      </c>
      <c r="G24" s="32" t="s">
        <v>66</v>
      </c>
      <c r="H24" s="32" t="s">
        <v>265</v>
      </c>
      <c r="I24" s="32">
        <v>50</v>
      </c>
      <c r="J24" s="29"/>
      <c r="K24" s="29"/>
      <c r="L24" s="29"/>
      <c r="M24" s="29"/>
      <c r="N24" s="29"/>
    </row>
    <row r="25" spans="1:14" ht="15.75" customHeight="1" x14ac:dyDescent="0.25">
      <c r="C25" s="51"/>
      <c r="D25" s="51"/>
      <c r="E25" s="51"/>
      <c r="F25" s="51"/>
      <c r="G25" s="51"/>
      <c r="H25" s="51"/>
      <c r="I25" s="127"/>
    </row>
    <row r="26" spans="1:14" customFormat="1" ht="12.75" customHeight="1" x14ac:dyDescent="0.25">
      <c r="A26" s="2"/>
      <c r="B26" s="2"/>
      <c r="C26" s="1"/>
      <c r="D26" s="1"/>
      <c r="E26" s="138" t="s">
        <v>251</v>
      </c>
      <c r="F26" s="81">
        <v>42281800</v>
      </c>
      <c r="G26" s="13"/>
      <c r="H26" s="13"/>
      <c r="I26" s="13"/>
    </row>
    <row r="27" spans="1:14" customFormat="1" ht="15" x14ac:dyDescent="0.25">
      <c r="A27" s="2"/>
      <c r="B27" s="2"/>
      <c r="C27" s="1"/>
      <c r="D27" s="1"/>
      <c r="E27" s="139"/>
      <c r="F27" s="81">
        <v>24112600</v>
      </c>
      <c r="G27" s="13"/>
      <c r="H27" s="13"/>
      <c r="I27" s="13"/>
    </row>
    <row r="28" spans="1:14" customFormat="1" ht="15" x14ac:dyDescent="0.25">
      <c r="A28" s="2"/>
      <c r="B28" s="2"/>
      <c r="C28" s="1"/>
      <c r="D28" s="1"/>
      <c r="E28" s="139"/>
      <c r="F28" s="81">
        <v>40161500</v>
      </c>
      <c r="G28" s="13"/>
      <c r="H28" s="13"/>
      <c r="I28" s="13"/>
    </row>
    <row r="29" spans="1:14" customFormat="1" ht="15" x14ac:dyDescent="0.25">
      <c r="A29" s="2"/>
      <c r="B29" s="2"/>
      <c r="C29" s="1"/>
      <c r="D29" s="1"/>
      <c r="E29" s="139"/>
      <c r="F29" s="81">
        <v>41104900</v>
      </c>
      <c r="G29" s="13"/>
      <c r="H29" s="13"/>
      <c r="I29" s="13"/>
    </row>
    <row r="30" spans="1:14" customFormat="1" ht="15" x14ac:dyDescent="0.25">
      <c r="A30" s="2"/>
      <c r="B30" s="2"/>
      <c r="C30" s="1"/>
      <c r="D30" s="1"/>
      <c r="E30" s="139"/>
      <c r="F30" s="81">
        <v>41121800</v>
      </c>
      <c r="G30" s="13"/>
      <c r="H30" s="13"/>
      <c r="I30" s="13"/>
    </row>
    <row r="31" spans="1:14" customFormat="1" ht="15" x14ac:dyDescent="0.25">
      <c r="A31" s="2"/>
      <c r="B31" s="2"/>
      <c r="C31" s="1"/>
      <c r="D31" s="1"/>
      <c r="E31" s="139"/>
      <c r="F31" s="81">
        <v>41122400</v>
      </c>
      <c r="G31" s="13"/>
      <c r="H31" s="13"/>
      <c r="I31" s="13"/>
    </row>
    <row r="32" spans="1:14" customFormat="1" ht="15" x14ac:dyDescent="0.25">
      <c r="A32" s="2"/>
      <c r="B32" s="2"/>
      <c r="C32" s="1"/>
      <c r="D32" s="1"/>
      <c r="E32" s="139"/>
      <c r="F32" s="81">
        <v>41122800</v>
      </c>
      <c r="G32" s="13"/>
      <c r="H32" s="13"/>
      <c r="I32" s="13"/>
    </row>
    <row r="33" spans="5:6" x14ac:dyDescent="0.25">
      <c r="E33" s="139"/>
      <c r="F33" s="81">
        <v>41111600</v>
      </c>
    </row>
    <row r="34" spans="5:6" x14ac:dyDescent="0.25">
      <c r="E34" s="139"/>
      <c r="F34" s="81">
        <v>41104800</v>
      </c>
    </row>
    <row r="35" spans="5:6" x14ac:dyDescent="0.25">
      <c r="E35" s="140"/>
      <c r="F35" s="81">
        <v>41121700</v>
      </c>
    </row>
    <row r="36" spans="5:6" ht="32.25" customHeight="1" x14ac:dyDescent="0.25">
      <c r="E36" s="82" t="s">
        <v>252</v>
      </c>
      <c r="F36" s="83" t="s">
        <v>264</v>
      </c>
    </row>
    <row r="37" spans="5:6" x14ac:dyDescent="0.2">
      <c r="E37" s="84" t="s">
        <v>253</v>
      </c>
      <c r="F37" s="81" t="s">
        <v>261</v>
      </c>
    </row>
  </sheetData>
  <mergeCells count="14">
    <mergeCell ref="E26:E35"/>
    <mergeCell ref="H3:H5"/>
    <mergeCell ref="C1:N1"/>
    <mergeCell ref="J3:J5"/>
    <mergeCell ref="L3:L5"/>
    <mergeCell ref="M3:M5"/>
    <mergeCell ref="N3:N5"/>
    <mergeCell ref="K3:K5"/>
    <mergeCell ref="C3:C5"/>
    <mergeCell ref="D3:D5"/>
    <mergeCell ref="E3:E5"/>
    <mergeCell ref="F3:F5"/>
    <mergeCell ref="G3:G5"/>
    <mergeCell ref="I3:I5"/>
  </mergeCells>
  <conditionalFormatting sqref="E8:F8 F10">
    <cfRule type="cellIs" dxfId="0" priority="1" stopIfTrue="1" operator="equal">
      <formula>"NO CUMPLE"</formula>
    </cfRule>
  </conditionalFormatting>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8"/>
  <sheetViews>
    <sheetView tabSelected="1" topLeftCell="B4" workbookViewId="0">
      <selection activeCell="E3" sqref="E3:E5"/>
    </sheetView>
  </sheetViews>
  <sheetFormatPr baseColWidth="10" defaultColWidth="11.42578125" defaultRowHeight="12" x14ac:dyDescent="0.25"/>
  <cols>
    <col min="1" max="1" width="11.42578125" style="2" hidden="1" customWidth="1"/>
    <col min="2" max="2" width="7.140625" style="2" customWidth="1"/>
    <col min="3" max="3" width="7.85546875" style="1" customWidth="1"/>
    <col min="4" max="4" width="8.28515625" style="1" customWidth="1"/>
    <col min="5" max="5" width="44.140625" style="10" customWidth="1"/>
    <col min="6" max="6" width="21" style="1" customWidth="1"/>
    <col min="7" max="7" width="15.42578125" style="1" customWidth="1"/>
    <col min="8" max="9" width="12.140625" style="1" customWidth="1"/>
    <col min="10" max="10" width="16" style="2" customWidth="1"/>
    <col min="11" max="11" width="16.85546875" style="2" customWidth="1"/>
    <col min="12" max="12" width="15.7109375" style="2" customWidth="1"/>
    <col min="13" max="13" width="17.7109375" style="2" customWidth="1"/>
    <col min="14" max="14" width="21.42578125" style="2" customWidth="1"/>
    <col min="15" max="16384" width="11.42578125" style="2"/>
  </cols>
  <sheetData>
    <row r="1" spans="1:14" ht="74.25" customHeight="1" thickBot="1" x14ac:dyDescent="0.3">
      <c r="C1" s="142" t="s">
        <v>290</v>
      </c>
      <c r="D1" s="130"/>
      <c r="E1" s="130"/>
      <c r="F1" s="130"/>
      <c r="G1" s="130"/>
      <c r="H1" s="130"/>
      <c r="I1" s="130"/>
      <c r="J1" s="130"/>
      <c r="K1" s="130"/>
      <c r="L1" s="130"/>
      <c r="M1" s="130"/>
      <c r="N1" s="131"/>
    </row>
    <row r="2" spans="1:14" s="1" customFormat="1" ht="17.25" customHeight="1" x14ac:dyDescent="0.25">
      <c r="E2" s="10"/>
    </row>
    <row r="3" spans="1:14" s="56" customFormat="1" ht="47.25" customHeight="1" x14ac:dyDescent="0.15">
      <c r="A3" s="14" t="s">
        <v>0</v>
      </c>
      <c r="B3" s="14"/>
      <c r="C3" s="145" t="s">
        <v>1</v>
      </c>
      <c r="D3" s="146" t="s">
        <v>280</v>
      </c>
      <c r="E3" s="147" t="s">
        <v>277</v>
      </c>
      <c r="F3" s="147" t="s">
        <v>276</v>
      </c>
      <c r="G3" s="148" t="s">
        <v>266</v>
      </c>
      <c r="H3" s="147" t="s">
        <v>254</v>
      </c>
      <c r="I3" s="136" t="s">
        <v>15</v>
      </c>
      <c r="J3" s="143" t="s">
        <v>285</v>
      </c>
      <c r="K3" s="143" t="s">
        <v>288</v>
      </c>
      <c r="L3" s="143" t="s">
        <v>289</v>
      </c>
      <c r="M3" s="143" t="s">
        <v>286</v>
      </c>
      <c r="N3" s="143" t="s">
        <v>287</v>
      </c>
    </row>
    <row r="4" spans="1:14" s="16" customFormat="1" ht="47.25" customHeight="1" x14ac:dyDescent="0.25">
      <c r="A4" s="14" t="s">
        <v>0</v>
      </c>
      <c r="B4" s="14"/>
      <c r="C4" s="145"/>
      <c r="D4" s="146"/>
      <c r="E4" s="147"/>
      <c r="F4" s="147"/>
      <c r="G4" s="149"/>
      <c r="H4" s="151"/>
      <c r="I4" s="136"/>
      <c r="J4" s="143"/>
      <c r="K4" s="143"/>
      <c r="L4" s="143"/>
      <c r="M4" s="143"/>
      <c r="N4" s="143"/>
    </row>
    <row r="5" spans="1:14" s="16" customFormat="1" ht="71.25" customHeight="1" x14ac:dyDescent="0.25">
      <c r="C5" s="145"/>
      <c r="D5" s="146"/>
      <c r="E5" s="147"/>
      <c r="F5" s="147"/>
      <c r="G5" s="149"/>
      <c r="H5" s="151"/>
      <c r="I5" s="136"/>
      <c r="J5" s="144"/>
      <c r="K5" s="144"/>
      <c r="L5" s="144"/>
      <c r="M5" s="144"/>
      <c r="N5" s="144"/>
    </row>
    <row r="6" spans="1:14" s="54" customFormat="1" ht="54.75" customHeight="1" x14ac:dyDescent="0.2">
      <c r="A6" s="1"/>
      <c r="B6" s="1"/>
      <c r="C6" s="52">
        <v>2</v>
      </c>
      <c r="D6" s="52">
        <f>1+'LOTE 1'!D24</f>
        <v>20</v>
      </c>
      <c r="E6" s="53" t="s">
        <v>67</v>
      </c>
      <c r="F6" s="73" t="s">
        <v>68</v>
      </c>
      <c r="G6" s="8" t="s">
        <v>33</v>
      </c>
      <c r="H6" s="128" t="s">
        <v>265</v>
      </c>
      <c r="I6" s="73">
        <v>20</v>
      </c>
      <c r="J6" s="122"/>
      <c r="K6" s="122"/>
      <c r="L6" s="122"/>
      <c r="M6" s="122"/>
      <c r="N6" s="122"/>
    </row>
    <row r="7" spans="1:14" s="54" customFormat="1" ht="51.75" customHeight="1" x14ac:dyDescent="0.2">
      <c r="A7" s="1"/>
      <c r="B7" s="1">
        <v>4</v>
      </c>
      <c r="C7" s="52">
        <v>2</v>
      </c>
      <c r="D7" s="52">
        <f>+D6+1</f>
        <v>21</v>
      </c>
      <c r="E7" s="53" t="s">
        <v>69</v>
      </c>
      <c r="F7" s="73" t="s">
        <v>70</v>
      </c>
      <c r="G7" s="7" t="s">
        <v>33</v>
      </c>
      <c r="H7" s="128" t="s">
        <v>265</v>
      </c>
      <c r="I7" s="73">
        <v>4</v>
      </c>
      <c r="J7" s="122"/>
      <c r="K7" s="122"/>
      <c r="L7" s="122"/>
      <c r="M7" s="122"/>
      <c r="N7" s="122"/>
    </row>
    <row r="8" spans="1:14" s="54" customFormat="1" ht="24" x14ac:dyDescent="0.2">
      <c r="A8" s="1"/>
      <c r="B8" s="1"/>
      <c r="C8" s="52">
        <v>2</v>
      </c>
      <c r="D8" s="52">
        <f t="shared" ref="D8:D9" si="0">+D7+1</f>
        <v>22</v>
      </c>
      <c r="E8" s="53" t="s">
        <v>71</v>
      </c>
      <c r="F8" s="73" t="s">
        <v>72</v>
      </c>
      <c r="G8" s="7" t="s">
        <v>33</v>
      </c>
      <c r="H8" s="128" t="s">
        <v>265</v>
      </c>
      <c r="I8" s="73">
        <v>12</v>
      </c>
      <c r="J8" s="122"/>
      <c r="K8" s="122"/>
      <c r="L8" s="122"/>
      <c r="M8" s="122"/>
      <c r="N8" s="122"/>
    </row>
    <row r="9" spans="1:14" s="54" customFormat="1" ht="36" x14ac:dyDescent="0.2">
      <c r="A9" s="1"/>
      <c r="B9" s="1"/>
      <c r="C9" s="52">
        <v>2</v>
      </c>
      <c r="D9" s="52">
        <f t="shared" si="0"/>
        <v>23</v>
      </c>
      <c r="E9" s="53" t="s">
        <v>284</v>
      </c>
      <c r="F9" s="73" t="s">
        <v>73</v>
      </c>
      <c r="G9" s="75" t="s">
        <v>33</v>
      </c>
      <c r="H9" s="128" t="s">
        <v>265</v>
      </c>
      <c r="I9" s="73">
        <v>1</v>
      </c>
      <c r="J9" s="122"/>
      <c r="K9" s="122"/>
      <c r="L9" s="122"/>
      <c r="M9" s="122"/>
      <c r="N9" s="122"/>
    </row>
    <row r="10" spans="1:14" s="1" customFormat="1" x14ac:dyDescent="0.25">
      <c r="E10" s="10"/>
    </row>
    <row r="11" spans="1:14" s="1" customFormat="1" x14ac:dyDescent="0.25">
      <c r="E11" s="10"/>
    </row>
    <row r="12" spans="1:14" s="54" customFormat="1" ht="14.25" x14ac:dyDescent="0.2">
      <c r="A12" s="1"/>
      <c r="B12" s="1"/>
      <c r="C12" s="1"/>
      <c r="D12" s="1"/>
      <c r="E12" s="150" t="s">
        <v>251</v>
      </c>
      <c r="F12" s="83">
        <v>24112600</v>
      </c>
      <c r="G12" s="1"/>
      <c r="H12" s="1"/>
      <c r="I12" s="1"/>
    </row>
    <row r="13" spans="1:14" customFormat="1" ht="15" x14ac:dyDescent="0.25">
      <c r="A13" s="2"/>
      <c r="B13" s="2"/>
      <c r="C13" s="1"/>
      <c r="D13" s="1"/>
      <c r="E13" s="150"/>
      <c r="F13" s="83">
        <v>41104900</v>
      </c>
      <c r="G13" s="1"/>
      <c r="H13" s="1"/>
      <c r="I13" s="1"/>
    </row>
    <row r="14" spans="1:14" customFormat="1" ht="15" x14ac:dyDescent="0.25">
      <c r="A14" s="2"/>
      <c r="B14" s="2"/>
      <c r="C14" s="1"/>
      <c r="D14" s="1"/>
      <c r="E14" s="150"/>
      <c r="F14" s="83">
        <v>41121800</v>
      </c>
      <c r="G14" s="1"/>
      <c r="H14" s="1"/>
      <c r="I14" s="1"/>
    </row>
    <row r="15" spans="1:14" customFormat="1" ht="15" x14ac:dyDescent="0.25">
      <c r="A15" s="2"/>
      <c r="B15" s="2"/>
      <c r="C15" s="1"/>
      <c r="D15" s="1"/>
      <c r="E15" s="150"/>
      <c r="F15" s="83">
        <v>41122400</v>
      </c>
      <c r="G15" s="1"/>
      <c r="H15" s="1"/>
      <c r="I15" s="1"/>
    </row>
    <row r="16" spans="1:14" x14ac:dyDescent="0.25">
      <c r="E16" s="150"/>
      <c r="F16" s="83">
        <v>41121700</v>
      </c>
    </row>
    <row r="17" spans="5:6" ht="33.75" customHeight="1" x14ac:dyDescent="0.2">
      <c r="E17" s="87" t="s">
        <v>252</v>
      </c>
      <c r="F17" s="85" t="s">
        <v>262</v>
      </c>
    </row>
    <row r="18" spans="5:6" x14ac:dyDescent="0.2">
      <c r="E18" s="87" t="s">
        <v>253</v>
      </c>
      <c r="F18" s="86" t="s">
        <v>260</v>
      </c>
    </row>
  </sheetData>
  <autoFilter ref="C1:D1048448" xr:uid="{00000000-0009-0000-0000-000001000000}"/>
  <mergeCells count="14">
    <mergeCell ref="E12:E16"/>
    <mergeCell ref="H3:H5"/>
    <mergeCell ref="C1:N1"/>
    <mergeCell ref="I3:I5"/>
    <mergeCell ref="J3:J5"/>
    <mergeCell ref="K3:K5"/>
    <mergeCell ref="L3:L5"/>
    <mergeCell ref="M3:M5"/>
    <mergeCell ref="N3:N5"/>
    <mergeCell ref="C3:C5"/>
    <mergeCell ref="D3:D5"/>
    <mergeCell ref="E3:E5"/>
    <mergeCell ref="F3:F5"/>
    <mergeCell ref="G3:G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3"/>
  <sheetViews>
    <sheetView topLeftCell="B1" workbookViewId="0">
      <selection activeCell="C2" sqref="C2:M2"/>
    </sheetView>
  </sheetViews>
  <sheetFormatPr baseColWidth="10" defaultColWidth="11.42578125" defaultRowHeight="12" x14ac:dyDescent="0.25"/>
  <cols>
    <col min="1" max="1" width="11.42578125" style="2" hidden="1" customWidth="1"/>
    <col min="2" max="2" width="7.140625" style="2" customWidth="1"/>
    <col min="3" max="3" width="7.85546875" style="1" customWidth="1"/>
    <col min="4" max="4" width="8.28515625" style="1" customWidth="1"/>
    <col min="5" max="5" width="36.85546875" style="10" customWidth="1"/>
    <col min="6" max="6" width="23.28515625" style="1" customWidth="1"/>
    <col min="7" max="7" width="15.42578125" style="1" customWidth="1"/>
    <col min="8" max="8" width="14.42578125" style="27" customWidth="1"/>
    <col min="9" max="9" width="15" style="2" customWidth="1"/>
    <col min="10" max="10" width="15.28515625" style="2" customWidth="1"/>
    <col min="11" max="11" width="17.28515625" style="2" customWidth="1"/>
    <col min="12" max="12" width="28.5703125" style="2" customWidth="1"/>
    <col min="13" max="13" width="25.140625" style="2" customWidth="1"/>
    <col min="14" max="16384" width="11.42578125" style="2"/>
  </cols>
  <sheetData>
    <row r="1" spans="1:13" ht="29.25" customHeight="1" thickBot="1" x14ac:dyDescent="0.3"/>
    <row r="2" spans="1:13" ht="54" customHeight="1" thickBot="1" x14ac:dyDescent="0.3">
      <c r="C2" s="142" t="s">
        <v>291</v>
      </c>
      <c r="D2" s="152"/>
      <c r="E2" s="152"/>
      <c r="F2" s="152"/>
      <c r="G2" s="152"/>
      <c r="H2" s="152"/>
      <c r="I2" s="152"/>
      <c r="J2" s="152"/>
      <c r="K2" s="152"/>
      <c r="L2" s="152"/>
      <c r="M2" s="153"/>
    </row>
    <row r="3" spans="1:13" ht="11.25" customHeight="1" x14ac:dyDescent="0.25"/>
    <row r="4" spans="1:13" s="17" customFormat="1" ht="47.25" customHeight="1" x14ac:dyDescent="0.15">
      <c r="A4" s="14" t="s">
        <v>0</v>
      </c>
      <c r="B4" s="14"/>
      <c r="C4" s="145" t="s">
        <v>1</v>
      </c>
      <c r="D4" s="146" t="s">
        <v>280</v>
      </c>
      <c r="E4" s="147" t="s">
        <v>277</v>
      </c>
      <c r="F4" s="148" t="s">
        <v>276</v>
      </c>
      <c r="G4" s="147" t="s">
        <v>266</v>
      </c>
      <c r="H4" s="154" t="s">
        <v>15</v>
      </c>
      <c r="I4" s="143" t="s">
        <v>285</v>
      </c>
      <c r="J4" s="143" t="s">
        <v>288</v>
      </c>
      <c r="K4" s="143" t="s">
        <v>289</v>
      </c>
      <c r="L4" s="143" t="s">
        <v>286</v>
      </c>
      <c r="M4" s="143" t="s">
        <v>287</v>
      </c>
    </row>
    <row r="5" spans="1:13" s="16" customFormat="1" ht="47.25" customHeight="1" x14ac:dyDescent="0.25">
      <c r="A5" s="14" t="s">
        <v>0</v>
      </c>
      <c r="B5" s="14"/>
      <c r="C5" s="145"/>
      <c r="D5" s="146"/>
      <c r="E5" s="147"/>
      <c r="F5" s="148"/>
      <c r="G5" s="146"/>
      <c r="H5" s="155"/>
      <c r="I5" s="143"/>
      <c r="J5" s="143"/>
      <c r="K5" s="143"/>
      <c r="L5" s="143"/>
      <c r="M5" s="143"/>
    </row>
    <row r="6" spans="1:13" s="16" customFormat="1" ht="71.25" customHeight="1" x14ac:dyDescent="0.25">
      <c r="A6" s="18"/>
      <c r="B6" s="18"/>
      <c r="C6" s="145"/>
      <c r="D6" s="146"/>
      <c r="E6" s="147"/>
      <c r="F6" s="148"/>
      <c r="G6" s="146"/>
      <c r="H6" s="156"/>
      <c r="I6" s="144"/>
      <c r="J6" s="144"/>
      <c r="K6" s="144"/>
      <c r="L6" s="144"/>
      <c r="M6" s="144"/>
    </row>
    <row r="7" spans="1:13" s="1" customFormat="1" ht="48" x14ac:dyDescent="0.25">
      <c r="A7" s="2"/>
      <c r="B7" s="2"/>
      <c r="C7" s="59">
        <v>3</v>
      </c>
      <c r="D7" s="59">
        <f>1+'LOTE 2'!D9</f>
        <v>24</v>
      </c>
      <c r="E7" s="59" t="s">
        <v>74</v>
      </c>
      <c r="F7" s="60" t="s">
        <v>195</v>
      </c>
      <c r="G7" s="61" t="s">
        <v>36</v>
      </c>
      <c r="H7" s="12">
        <v>10000</v>
      </c>
      <c r="I7" s="29"/>
      <c r="J7" s="29"/>
      <c r="K7" s="29"/>
      <c r="L7" s="29"/>
      <c r="M7" s="29"/>
    </row>
    <row r="8" spans="1:13" s="1" customFormat="1" ht="24" x14ac:dyDescent="0.25">
      <c r="A8" s="2"/>
      <c r="B8" s="2"/>
      <c r="C8" s="59">
        <v>3</v>
      </c>
      <c r="D8" s="59">
        <f>1+D7</f>
        <v>25</v>
      </c>
      <c r="E8" s="59" t="s">
        <v>75</v>
      </c>
      <c r="F8" s="60" t="s">
        <v>76</v>
      </c>
      <c r="G8" s="61" t="s">
        <v>33</v>
      </c>
      <c r="H8" s="12">
        <v>10</v>
      </c>
      <c r="I8" s="29"/>
      <c r="J8" s="29"/>
      <c r="K8" s="29"/>
      <c r="L8" s="29"/>
      <c r="M8" s="29"/>
    </row>
    <row r="9" spans="1:13" customFormat="1" ht="24" x14ac:dyDescent="0.25">
      <c r="A9" s="2"/>
      <c r="B9" s="2"/>
      <c r="C9" s="59">
        <v>3</v>
      </c>
      <c r="D9" s="59">
        <f t="shared" ref="D9:D51" si="0">1+D8</f>
        <v>26</v>
      </c>
      <c r="E9" s="59" t="s">
        <v>77</v>
      </c>
      <c r="F9" s="62" t="s">
        <v>78</v>
      </c>
      <c r="G9" s="61" t="s">
        <v>33</v>
      </c>
      <c r="H9" s="12">
        <v>10</v>
      </c>
      <c r="I9" s="123"/>
      <c r="J9" s="123"/>
      <c r="K9" s="123"/>
      <c r="L9" s="123"/>
      <c r="M9" s="123"/>
    </row>
    <row r="10" spans="1:13" customFormat="1" ht="24" x14ac:dyDescent="0.25">
      <c r="A10" s="2"/>
      <c r="B10" s="2"/>
      <c r="C10" s="59">
        <v>3</v>
      </c>
      <c r="D10" s="59">
        <f t="shared" si="0"/>
        <v>27</v>
      </c>
      <c r="E10" s="59" t="s">
        <v>79</v>
      </c>
      <c r="F10" s="62" t="s">
        <v>80</v>
      </c>
      <c r="G10" s="61" t="s">
        <v>33</v>
      </c>
      <c r="H10" s="12">
        <v>5</v>
      </c>
      <c r="I10" s="123"/>
      <c r="J10" s="123"/>
      <c r="K10" s="123"/>
      <c r="L10" s="123"/>
      <c r="M10" s="123"/>
    </row>
    <row r="11" spans="1:13" customFormat="1" ht="36" x14ac:dyDescent="0.25">
      <c r="A11" s="2"/>
      <c r="B11" s="2"/>
      <c r="C11" s="59">
        <v>3</v>
      </c>
      <c r="D11" s="59">
        <f t="shared" si="0"/>
        <v>28</v>
      </c>
      <c r="E11" s="59" t="s">
        <v>81</v>
      </c>
      <c r="F11" s="62" t="s">
        <v>82</v>
      </c>
      <c r="G11" s="61" t="s">
        <v>33</v>
      </c>
      <c r="H11" s="12">
        <v>5</v>
      </c>
      <c r="I11" s="123"/>
      <c r="J11" s="123"/>
      <c r="K11" s="123"/>
      <c r="L11" s="123"/>
      <c r="M11" s="123"/>
    </row>
    <row r="12" spans="1:13" customFormat="1" ht="36" x14ac:dyDescent="0.25">
      <c r="A12" s="2"/>
      <c r="B12" s="2"/>
      <c r="C12" s="59">
        <v>3</v>
      </c>
      <c r="D12" s="59">
        <f t="shared" si="0"/>
        <v>29</v>
      </c>
      <c r="E12" s="59" t="s">
        <v>81</v>
      </c>
      <c r="F12" s="63" t="s">
        <v>64</v>
      </c>
      <c r="G12" s="61" t="s">
        <v>33</v>
      </c>
      <c r="H12" s="12">
        <v>6</v>
      </c>
      <c r="I12" s="123"/>
      <c r="J12" s="123"/>
      <c r="K12" s="123"/>
      <c r="L12" s="123"/>
      <c r="M12" s="123"/>
    </row>
    <row r="13" spans="1:13" customFormat="1" ht="36" x14ac:dyDescent="0.25">
      <c r="A13" s="2"/>
      <c r="B13" s="2"/>
      <c r="C13" s="59">
        <v>3</v>
      </c>
      <c r="D13" s="59">
        <f t="shared" si="0"/>
        <v>30</v>
      </c>
      <c r="E13" s="59" t="s">
        <v>81</v>
      </c>
      <c r="F13" s="63" t="s">
        <v>83</v>
      </c>
      <c r="G13" s="61" t="s">
        <v>33</v>
      </c>
      <c r="H13" s="12">
        <v>6</v>
      </c>
      <c r="I13" s="123"/>
      <c r="J13" s="123"/>
      <c r="K13" s="123"/>
      <c r="L13" s="123"/>
      <c r="M13" s="123"/>
    </row>
    <row r="14" spans="1:13" customFormat="1" ht="36" x14ac:dyDescent="0.25">
      <c r="A14" s="2"/>
      <c r="B14" s="2"/>
      <c r="C14" s="59">
        <v>3</v>
      </c>
      <c r="D14" s="59">
        <f t="shared" si="0"/>
        <v>31</v>
      </c>
      <c r="E14" s="59" t="s">
        <v>81</v>
      </c>
      <c r="F14" s="62" t="s">
        <v>80</v>
      </c>
      <c r="G14" s="61" t="s">
        <v>33</v>
      </c>
      <c r="H14" s="12">
        <v>6</v>
      </c>
      <c r="I14" s="123"/>
      <c r="J14" s="123"/>
      <c r="K14" s="123"/>
      <c r="L14" s="123"/>
      <c r="M14" s="123"/>
    </row>
    <row r="15" spans="1:13" customFormat="1" ht="24" x14ac:dyDescent="0.25">
      <c r="A15" s="2"/>
      <c r="B15" s="2"/>
      <c r="C15" s="59">
        <v>3</v>
      </c>
      <c r="D15" s="59">
        <f t="shared" si="0"/>
        <v>32</v>
      </c>
      <c r="E15" s="59" t="s">
        <v>84</v>
      </c>
      <c r="F15" s="64" t="s">
        <v>85</v>
      </c>
      <c r="G15" s="7" t="s">
        <v>33</v>
      </c>
      <c r="H15" s="12">
        <v>4</v>
      </c>
      <c r="I15" s="123"/>
      <c r="J15" s="123"/>
      <c r="K15" s="123"/>
      <c r="L15" s="123"/>
      <c r="M15" s="123"/>
    </row>
    <row r="16" spans="1:13" customFormat="1" ht="24" x14ac:dyDescent="0.25">
      <c r="A16" s="2"/>
      <c r="B16" s="2"/>
      <c r="C16" s="59">
        <v>3</v>
      </c>
      <c r="D16" s="59">
        <f t="shared" si="0"/>
        <v>33</v>
      </c>
      <c r="E16" s="59" t="s">
        <v>86</v>
      </c>
      <c r="F16" s="62" t="s">
        <v>87</v>
      </c>
      <c r="G16" s="61" t="s">
        <v>88</v>
      </c>
      <c r="H16" s="12">
        <v>30</v>
      </c>
      <c r="I16" s="123"/>
      <c r="J16" s="123"/>
      <c r="K16" s="123"/>
      <c r="L16" s="123"/>
      <c r="M16" s="123"/>
    </row>
    <row r="17" spans="1:13" customFormat="1" ht="24" x14ac:dyDescent="0.25">
      <c r="A17" s="2"/>
      <c r="B17" s="2"/>
      <c r="C17" s="59">
        <v>3</v>
      </c>
      <c r="D17" s="59">
        <f t="shared" si="0"/>
        <v>34</v>
      </c>
      <c r="E17" s="59" t="s">
        <v>86</v>
      </c>
      <c r="F17" s="62" t="s">
        <v>89</v>
      </c>
      <c r="G17" s="61" t="s">
        <v>88</v>
      </c>
      <c r="H17" s="12">
        <v>36</v>
      </c>
      <c r="I17" s="123"/>
      <c r="J17" s="123"/>
      <c r="K17" s="123"/>
      <c r="L17" s="123"/>
      <c r="M17" s="123"/>
    </row>
    <row r="18" spans="1:13" customFormat="1" ht="24" x14ac:dyDescent="0.25">
      <c r="A18" s="2"/>
      <c r="B18" s="2"/>
      <c r="C18" s="59">
        <v>3</v>
      </c>
      <c r="D18" s="59">
        <f t="shared" si="0"/>
        <v>35</v>
      </c>
      <c r="E18" s="59" t="s">
        <v>90</v>
      </c>
      <c r="F18" s="62" t="s">
        <v>91</v>
      </c>
      <c r="G18" s="61" t="s">
        <v>92</v>
      </c>
      <c r="H18" s="12">
        <v>2</v>
      </c>
      <c r="I18" s="123"/>
      <c r="J18" s="123"/>
      <c r="K18" s="123"/>
      <c r="L18" s="123"/>
      <c r="M18" s="123"/>
    </row>
    <row r="19" spans="1:13" customFormat="1" ht="24" x14ac:dyDescent="0.25">
      <c r="A19" s="2"/>
      <c r="B19" s="2"/>
      <c r="C19" s="59">
        <v>3</v>
      </c>
      <c r="D19" s="59">
        <f t="shared" si="0"/>
        <v>36</v>
      </c>
      <c r="E19" s="59" t="s">
        <v>93</v>
      </c>
      <c r="F19" s="62" t="s">
        <v>76</v>
      </c>
      <c r="G19" s="61" t="s">
        <v>33</v>
      </c>
      <c r="H19" s="12">
        <v>5</v>
      </c>
      <c r="I19" s="123"/>
      <c r="J19" s="123"/>
      <c r="K19" s="123"/>
      <c r="L19" s="123"/>
      <c r="M19" s="123"/>
    </row>
    <row r="20" spans="1:13" customFormat="1" ht="24" x14ac:dyDescent="0.25">
      <c r="A20" s="2"/>
      <c r="B20" s="2"/>
      <c r="C20" s="59">
        <v>3</v>
      </c>
      <c r="D20" s="59">
        <f t="shared" si="0"/>
        <v>37</v>
      </c>
      <c r="E20" s="59" t="s">
        <v>93</v>
      </c>
      <c r="F20" s="62" t="s">
        <v>78</v>
      </c>
      <c r="G20" s="61" t="s">
        <v>33</v>
      </c>
      <c r="H20" s="12">
        <v>1</v>
      </c>
      <c r="I20" s="123"/>
      <c r="J20" s="123"/>
      <c r="K20" s="123"/>
      <c r="L20" s="123"/>
      <c r="M20" s="123"/>
    </row>
    <row r="21" spans="1:13" customFormat="1" ht="24" x14ac:dyDescent="0.25">
      <c r="A21" s="2"/>
      <c r="B21" s="2"/>
      <c r="C21" s="59">
        <v>3</v>
      </c>
      <c r="D21" s="59">
        <f t="shared" si="0"/>
        <v>38</v>
      </c>
      <c r="E21" s="59" t="s">
        <v>93</v>
      </c>
      <c r="F21" s="62" t="s">
        <v>190</v>
      </c>
      <c r="G21" s="61" t="s">
        <v>33</v>
      </c>
      <c r="H21" s="12">
        <v>2</v>
      </c>
      <c r="I21" s="123"/>
      <c r="J21" s="123"/>
      <c r="K21" s="123"/>
      <c r="L21" s="123"/>
      <c r="M21" s="123"/>
    </row>
    <row r="22" spans="1:13" customFormat="1" ht="57" customHeight="1" x14ac:dyDescent="0.25">
      <c r="A22" s="2"/>
      <c r="B22" s="2"/>
      <c r="C22" s="59">
        <v>3</v>
      </c>
      <c r="D22" s="59">
        <f t="shared" si="0"/>
        <v>39</v>
      </c>
      <c r="E22" s="59" t="s">
        <v>93</v>
      </c>
      <c r="F22" s="62" t="s">
        <v>94</v>
      </c>
      <c r="G22" s="61" t="s">
        <v>33</v>
      </c>
      <c r="H22" s="12">
        <v>2</v>
      </c>
      <c r="I22" s="123"/>
      <c r="J22" s="123"/>
      <c r="K22" s="123"/>
      <c r="L22" s="123"/>
      <c r="M22" s="123"/>
    </row>
    <row r="23" spans="1:13" customFormat="1" ht="24" x14ac:dyDescent="0.25">
      <c r="A23" s="2"/>
      <c r="B23" s="2"/>
      <c r="C23" s="59">
        <v>3</v>
      </c>
      <c r="D23" s="59">
        <f t="shared" si="0"/>
        <v>40</v>
      </c>
      <c r="E23" s="59" t="s">
        <v>93</v>
      </c>
      <c r="F23" s="62" t="s">
        <v>95</v>
      </c>
      <c r="G23" s="61" t="s">
        <v>33</v>
      </c>
      <c r="H23" s="12">
        <v>13</v>
      </c>
      <c r="I23" s="123"/>
      <c r="J23" s="123"/>
      <c r="K23" s="123"/>
      <c r="L23" s="123"/>
      <c r="M23" s="123"/>
    </row>
    <row r="24" spans="1:13" customFormat="1" ht="36" x14ac:dyDescent="0.25">
      <c r="A24" s="2"/>
      <c r="B24" s="2"/>
      <c r="C24" s="59">
        <v>3</v>
      </c>
      <c r="D24" s="59">
        <f t="shared" si="0"/>
        <v>41</v>
      </c>
      <c r="E24" s="59" t="s">
        <v>96</v>
      </c>
      <c r="F24" s="62" t="s">
        <v>97</v>
      </c>
      <c r="G24" s="61" t="s">
        <v>33</v>
      </c>
      <c r="H24" s="12">
        <v>44</v>
      </c>
      <c r="I24" s="123"/>
      <c r="J24" s="123"/>
      <c r="K24" s="123"/>
      <c r="L24" s="123"/>
      <c r="M24" s="123"/>
    </row>
    <row r="25" spans="1:13" customFormat="1" ht="36" x14ac:dyDescent="0.25">
      <c r="A25" s="2"/>
      <c r="B25" s="2"/>
      <c r="C25" s="59">
        <v>3</v>
      </c>
      <c r="D25" s="59">
        <f t="shared" si="0"/>
        <v>42</v>
      </c>
      <c r="E25" s="59" t="s">
        <v>98</v>
      </c>
      <c r="F25" s="62" t="s">
        <v>99</v>
      </c>
      <c r="G25" s="61" t="s">
        <v>33</v>
      </c>
      <c r="H25" s="12">
        <v>20</v>
      </c>
      <c r="I25" s="123"/>
      <c r="J25" s="123"/>
      <c r="K25" s="123"/>
      <c r="L25" s="123"/>
      <c r="M25" s="123"/>
    </row>
    <row r="26" spans="1:13" customFormat="1" ht="36" x14ac:dyDescent="0.25">
      <c r="A26" s="2"/>
      <c r="B26" s="2"/>
      <c r="C26" s="59">
        <v>3</v>
      </c>
      <c r="D26" s="59">
        <f t="shared" si="0"/>
        <v>43</v>
      </c>
      <c r="E26" s="59" t="s">
        <v>98</v>
      </c>
      <c r="F26" s="62" t="s">
        <v>80</v>
      </c>
      <c r="G26" s="61" t="s">
        <v>33</v>
      </c>
      <c r="H26" s="12">
        <v>36</v>
      </c>
      <c r="I26" s="123"/>
      <c r="J26" s="123"/>
      <c r="K26" s="123"/>
      <c r="L26" s="123"/>
      <c r="M26" s="123"/>
    </row>
    <row r="27" spans="1:13" customFormat="1" ht="36" x14ac:dyDescent="0.25">
      <c r="A27" s="2"/>
      <c r="B27" s="2"/>
      <c r="C27" s="59">
        <v>3</v>
      </c>
      <c r="D27" s="59">
        <f t="shared" si="0"/>
        <v>44</v>
      </c>
      <c r="E27" s="59" t="s">
        <v>98</v>
      </c>
      <c r="F27" s="62" t="s">
        <v>94</v>
      </c>
      <c r="G27" s="61" t="s">
        <v>33</v>
      </c>
      <c r="H27" s="12">
        <v>15</v>
      </c>
      <c r="I27" s="123"/>
      <c r="J27" s="123"/>
      <c r="K27" s="123"/>
      <c r="L27" s="123"/>
      <c r="M27" s="123"/>
    </row>
    <row r="28" spans="1:13" customFormat="1" ht="36" x14ac:dyDescent="0.25">
      <c r="A28" s="2"/>
      <c r="B28" s="2"/>
      <c r="C28" s="59">
        <v>3</v>
      </c>
      <c r="D28" s="59">
        <f t="shared" si="0"/>
        <v>45</v>
      </c>
      <c r="E28" s="59" t="s">
        <v>96</v>
      </c>
      <c r="F28" s="62" t="s">
        <v>100</v>
      </c>
      <c r="G28" s="61" t="s">
        <v>33</v>
      </c>
      <c r="H28" s="12">
        <v>20</v>
      </c>
      <c r="I28" s="123"/>
      <c r="J28" s="123"/>
      <c r="K28" s="123"/>
      <c r="L28" s="123"/>
      <c r="M28" s="123"/>
    </row>
    <row r="29" spans="1:13" customFormat="1" ht="36" x14ac:dyDescent="0.25">
      <c r="A29" s="2"/>
      <c r="B29" s="2"/>
      <c r="C29" s="59">
        <v>3</v>
      </c>
      <c r="D29" s="59">
        <f t="shared" si="0"/>
        <v>46</v>
      </c>
      <c r="E29" s="59" t="s">
        <v>98</v>
      </c>
      <c r="F29" s="62" t="s">
        <v>101</v>
      </c>
      <c r="G29" s="61" t="s">
        <v>33</v>
      </c>
      <c r="H29" s="12">
        <v>4</v>
      </c>
      <c r="I29" s="123"/>
      <c r="J29" s="123"/>
      <c r="K29" s="123"/>
      <c r="L29" s="123"/>
      <c r="M29" s="123"/>
    </row>
    <row r="30" spans="1:13" customFormat="1" ht="36" x14ac:dyDescent="0.25">
      <c r="A30" s="2"/>
      <c r="B30" s="2"/>
      <c r="C30" s="59">
        <v>3</v>
      </c>
      <c r="D30" s="59">
        <f t="shared" si="0"/>
        <v>47</v>
      </c>
      <c r="E30" s="59" t="s">
        <v>98</v>
      </c>
      <c r="F30" s="62" t="s">
        <v>102</v>
      </c>
      <c r="G30" s="61" t="s">
        <v>33</v>
      </c>
      <c r="H30" s="12">
        <v>4</v>
      </c>
      <c r="I30" s="123"/>
      <c r="J30" s="123"/>
      <c r="K30" s="123"/>
      <c r="L30" s="123"/>
      <c r="M30" s="123"/>
    </row>
    <row r="31" spans="1:13" customFormat="1" ht="48" x14ac:dyDescent="0.25">
      <c r="A31" s="2"/>
      <c r="B31" s="2"/>
      <c r="C31" s="59">
        <v>3</v>
      </c>
      <c r="D31" s="59">
        <f t="shared" si="0"/>
        <v>48</v>
      </c>
      <c r="E31" s="59" t="s">
        <v>103</v>
      </c>
      <c r="F31" s="62" t="s">
        <v>104</v>
      </c>
      <c r="G31" s="61" t="s">
        <v>33</v>
      </c>
      <c r="H31" s="12">
        <v>1</v>
      </c>
      <c r="I31" s="123"/>
      <c r="J31" s="123"/>
      <c r="K31" s="123"/>
      <c r="L31" s="123"/>
      <c r="M31" s="123"/>
    </row>
    <row r="32" spans="1:13" customFormat="1" ht="72" customHeight="1" x14ac:dyDescent="0.25">
      <c r="A32" s="2"/>
      <c r="B32" s="2"/>
      <c r="C32" s="59">
        <v>3</v>
      </c>
      <c r="D32" s="59">
        <f t="shared" si="0"/>
        <v>49</v>
      </c>
      <c r="E32" s="59" t="s">
        <v>105</v>
      </c>
      <c r="F32" s="62" t="s">
        <v>106</v>
      </c>
      <c r="G32" s="61" t="s">
        <v>33</v>
      </c>
      <c r="H32" s="12">
        <v>8</v>
      </c>
      <c r="I32" s="123"/>
      <c r="J32" s="123"/>
      <c r="K32" s="123"/>
      <c r="L32" s="123"/>
      <c r="M32" s="123"/>
    </row>
    <row r="33" spans="1:13" customFormat="1" ht="61.5" customHeight="1" x14ac:dyDescent="0.25">
      <c r="A33" s="2"/>
      <c r="B33" s="2"/>
      <c r="C33" s="59">
        <v>3</v>
      </c>
      <c r="D33" s="59">
        <f t="shared" si="0"/>
        <v>50</v>
      </c>
      <c r="E33" s="59" t="s">
        <v>105</v>
      </c>
      <c r="F33" s="62" t="s">
        <v>107</v>
      </c>
      <c r="G33" s="61" t="s">
        <v>33</v>
      </c>
      <c r="H33" s="12">
        <v>9</v>
      </c>
      <c r="I33" s="123"/>
      <c r="J33" s="123"/>
      <c r="K33" s="123"/>
      <c r="L33" s="123"/>
      <c r="M33" s="123"/>
    </row>
    <row r="34" spans="1:13" customFormat="1" ht="47.25" customHeight="1" x14ac:dyDescent="0.25">
      <c r="A34" s="2"/>
      <c r="B34" s="2"/>
      <c r="C34" s="59">
        <v>3</v>
      </c>
      <c r="D34" s="59">
        <f t="shared" si="0"/>
        <v>51</v>
      </c>
      <c r="E34" s="59" t="s">
        <v>108</v>
      </c>
      <c r="F34" s="62" t="s">
        <v>107</v>
      </c>
      <c r="G34" s="61" t="s">
        <v>48</v>
      </c>
      <c r="H34" s="12">
        <v>14</v>
      </c>
      <c r="I34" s="123"/>
      <c r="J34" s="123"/>
      <c r="K34" s="123"/>
      <c r="L34" s="123"/>
      <c r="M34" s="123"/>
    </row>
    <row r="35" spans="1:13" customFormat="1" ht="50.25" customHeight="1" x14ac:dyDescent="0.25">
      <c r="A35" s="2"/>
      <c r="B35" s="2"/>
      <c r="C35" s="59">
        <v>3</v>
      </c>
      <c r="D35" s="59">
        <f t="shared" si="0"/>
        <v>52</v>
      </c>
      <c r="E35" s="59" t="s">
        <v>105</v>
      </c>
      <c r="F35" s="62" t="s">
        <v>109</v>
      </c>
      <c r="G35" s="61" t="s">
        <v>33</v>
      </c>
      <c r="H35" s="12">
        <v>22</v>
      </c>
      <c r="I35" s="123"/>
      <c r="J35" s="123"/>
      <c r="K35" s="123"/>
      <c r="L35" s="123"/>
      <c r="M35" s="123"/>
    </row>
    <row r="36" spans="1:13" customFormat="1" ht="36" x14ac:dyDescent="0.25">
      <c r="A36" s="2"/>
      <c r="B36" s="2"/>
      <c r="C36" s="59">
        <v>3</v>
      </c>
      <c r="D36" s="59">
        <f t="shared" si="0"/>
        <v>53</v>
      </c>
      <c r="E36" s="59" t="s">
        <v>108</v>
      </c>
      <c r="F36" s="62" t="s">
        <v>109</v>
      </c>
      <c r="G36" s="61" t="s">
        <v>33</v>
      </c>
      <c r="H36" s="12">
        <v>1</v>
      </c>
      <c r="I36" s="123"/>
      <c r="J36" s="123"/>
      <c r="K36" s="123"/>
      <c r="L36" s="123"/>
      <c r="M36" s="123"/>
    </row>
    <row r="37" spans="1:13" customFormat="1" ht="54" customHeight="1" x14ac:dyDescent="0.25">
      <c r="A37" s="2"/>
      <c r="B37" s="2"/>
      <c r="C37" s="59">
        <v>3</v>
      </c>
      <c r="D37" s="59">
        <f t="shared" si="0"/>
        <v>54</v>
      </c>
      <c r="E37" s="59" t="s">
        <v>105</v>
      </c>
      <c r="F37" s="62" t="s">
        <v>110</v>
      </c>
      <c r="G37" s="61" t="s">
        <v>33</v>
      </c>
      <c r="H37" s="12">
        <v>14</v>
      </c>
      <c r="I37" s="123"/>
      <c r="J37" s="123"/>
      <c r="K37" s="123"/>
      <c r="L37" s="123"/>
      <c r="M37" s="123"/>
    </row>
    <row r="38" spans="1:13" customFormat="1" ht="36" x14ac:dyDescent="0.25">
      <c r="A38" s="2"/>
      <c r="B38" s="2"/>
      <c r="C38" s="59">
        <v>3</v>
      </c>
      <c r="D38" s="59">
        <f t="shared" si="0"/>
        <v>55</v>
      </c>
      <c r="E38" s="59" t="s">
        <v>108</v>
      </c>
      <c r="F38" s="62" t="s">
        <v>110</v>
      </c>
      <c r="G38" s="61" t="s">
        <v>33</v>
      </c>
      <c r="H38" s="12">
        <v>9</v>
      </c>
      <c r="I38" s="123"/>
      <c r="J38" s="123"/>
      <c r="K38" s="123"/>
      <c r="L38" s="123"/>
      <c r="M38" s="123"/>
    </row>
    <row r="39" spans="1:13" customFormat="1" ht="57" customHeight="1" x14ac:dyDescent="0.25">
      <c r="A39" s="2"/>
      <c r="B39" s="2"/>
      <c r="C39" s="59">
        <v>3</v>
      </c>
      <c r="D39" s="59">
        <f t="shared" si="0"/>
        <v>56</v>
      </c>
      <c r="E39" s="59" t="s">
        <v>105</v>
      </c>
      <c r="F39" s="62" t="s">
        <v>111</v>
      </c>
      <c r="G39" s="61" t="s">
        <v>33</v>
      </c>
      <c r="H39" s="12">
        <v>25</v>
      </c>
      <c r="I39" s="123"/>
      <c r="J39" s="123"/>
      <c r="K39" s="123"/>
      <c r="L39" s="123"/>
      <c r="M39" s="123"/>
    </row>
    <row r="40" spans="1:13" customFormat="1" ht="66" customHeight="1" x14ac:dyDescent="0.25">
      <c r="A40" s="2"/>
      <c r="B40" s="2"/>
      <c r="C40" s="59">
        <v>3</v>
      </c>
      <c r="D40" s="59">
        <f t="shared" si="0"/>
        <v>57</v>
      </c>
      <c r="E40" s="59" t="s">
        <v>108</v>
      </c>
      <c r="F40" s="62" t="s">
        <v>111</v>
      </c>
      <c r="G40" s="61" t="s">
        <v>33</v>
      </c>
      <c r="H40" s="12">
        <v>3</v>
      </c>
      <c r="I40" s="123"/>
      <c r="J40" s="123"/>
      <c r="K40" s="123"/>
      <c r="L40" s="123"/>
      <c r="M40" s="123"/>
    </row>
    <row r="41" spans="1:13" customFormat="1" ht="51" customHeight="1" x14ac:dyDescent="0.25">
      <c r="A41" s="2"/>
      <c r="B41" s="2"/>
      <c r="C41" s="59">
        <v>3</v>
      </c>
      <c r="D41" s="59">
        <f t="shared" si="0"/>
        <v>58</v>
      </c>
      <c r="E41" s="59" t="s">
        <v>105</v>
      </c>
      <c r="F41" s="62" t="s">
        <v>112</v>
      </c>
      <c r="G41" s="61" t="s">
        <v>33</v>
      </c>
      <c r="H41" s="12">
        <v>6</v>
      </c>
      <c r="I41" s="123"/>
      <c r="J41" s="123"/>
      <c r="K41" s="123"/>
      <c r="L41" s="123"/>
      <c r="M41" s="123"/>
    </row>
    <row r="42" spans="1:13" customFormat="1" ht="55.5" customHeight="1" x14ac:dyDescent="0.25">
      <c r="A42" s="2"/>
      <c r="B42" s="2"/>
      <c r="C42" s="59">
        <v>3</v>
      </c>
      <c r="D42" s="59">
        <f t="shared" si="0"/>
        <v>59</v>
      </c>
      <c r="E42" s="59" t="s">
        <v>105</v>
      </c>
      <c r="F42" s="62" t="s">
        <v>113</v>
      </c>
      <c r="G42" s="61" t="s">
        <v>33</v>
      </c>
      <c r="H42" s="12">
        <v>2</v>
      </c>
      <c r="I42" s="123"/>
      <c r="J42" s="123"/>
      <c r="K42" s="123"/>
      <c r="L42" s="123"/>
      <c r="M42" s="123"/>
    </row>
    <row r="43" spans="1:13" customFormat="1" ht="24" x14ac:dyDescent="0.25">
      <c r="A43" s="2"/>
      <c r="B43" s="2"/>
      <c r="C43" s="59">
        <v>3</v>
      </c>
      <c r="D43" s="59">
        <f t="shared" si="0"/>
        <v>60</v>
      </c>
      <c r="E43" s="59" t="s">
        <v>114</v>
      </c>
      <c r="F43" s="62" t="s">
        <v>64</v>
      </c>
      <c r="G43" s="61" t="s">
        <v>33</v>
      </c>
      <c r="H43" s="12">
        <v>6</v>
      </c>
      <c r="I43" s="123"/>
      <c r="J43" s="123"/>
      <c r="K43" s="123"/>
      <c r="L43" s="123"/>
      <c r="M43" s="123"/>
    </row>
    <row r="44" spans="1:13" customFormat="1" ht="24" x14ac:dyDescent="0.25">
      <c r="A44" s="2"/>
      <c r="B44" s="2"/>
      <c r="C44" s="59">
        <v>3</v>
      </c>
      <c r="D44" s="59">
        <f t="shared" si="0"/>
        <v>61</v>
      </c>
      <c r="E44" s="59" t="s">
        <v>115</v>
      </c>
      <c r="F44" s="62" t="s">
        <v>80</v>
      </c>
      <c r="G44" s="61" t="s">
        <v>36</v>
      </c>
      <c r="H44" s="12">
        <v>1</v>
      </c>
      <c r="I44" s="123"/>
      <c r="J44" s="123"/>
      <c r="K44" s="123"/>
      <c r="L44" s="123"/>
      <c r="M44" s="123"/>
    </row>
    <row r="45" spans="1:13" ht="47.25" customHeight="1" x14ac:dyDescent="0.25">
      <c r="A45" s="9"/>
      <c r="B45" s="9"/>
      <c r="C45" s="59">
        <v>3</v>
      </c>
      <c r="D45" s="59">
        <f t="shared" si="0"/>
        <v>62</v>
      </c>
      <c r="E45" s="59" t="s">
        <v>116</v>
      </c>
      <c r="F45" s="62" t="s">
        <v>101</v>
      </c>
      <c r="G45" s="61" t="s">
        <v>48</v>
      </c>
      <c r="H45" s="12">
        <v>2</v>
      </c>
      <c r="I45" s="120"/>
      <c r="J45" s="120"/>
      <c r="K45" s="120"/>
      <c r="L45" s="120"/>
      <c r="M45" s="120"/>
    </row>
    <row r="46" spans="1:13" ht="24" x14ac:dyDescent="0.25">
      <c r="A46" s="9"/>
      <c r="B46" s="11"/>
      <c r="C46" s="59">
        <v>3</v>
      </c>
      <c r="D46" s="59">
        <f t="shared" si="0"/>
        <v>63</v>
      </c>
      <c r="E46" s="59" t="s">
        <v>117</v>
      </c>
      <c r="F46" s="62" t="s">
        <v>196</v>
      </c>
      <c r="G46" s="61" t="s">
        <v>33</v>
      </c>
      <c r="H46" s="12">
        <v>20</v>
      </c>
      <c r="I46" s="120"/>
      <c r="J46" s="120"/>
      <c r="K46" s="120"/>
      <c r="L46" s="120"/>
      <c r="M46" s="120"/>
    </row>
    <row r="47" spans="1:13" ht="24" x14ac:dyDescent="0.25">
      <c r="A47" s="9"/>
      <c r="B47" s="11"/>
      <c r="C47" s="59">
        <v>3</v>
      </c>
      <c r="D47" s="59">
        <f t="shared" si="0"/>
        <v>64</v>
      </c>
      <c r="E47" s="59" t="s">
        <v>118</v>
      </c>
      <c r="F47" s="62" t="s">
        <v>119</v>
      </c>
      <c r="G47" s="61" t="s">
        <v>33</v>
      </c>
      <c r="H47" s="12">
        <v>10</v>
      </c>
      <c r="I47" s="120"/>
      <c r="J47" s="120"/>
      <c r="K47" s="120"/>
      <c r="L47" s="120"/>
      <c r="M47" s="120"/>
    </row>
    <row r="48" spans="1:13" ht="53.25" customHeight="1" x14ac:dyDescent="0.25">
      <c r="A48" s="9"/>
      <c r="B48" s="11"/>
      <c r="C48" s="59">
        <v>3</v>
      </c>
      <c r="D48" s="59">
        <f t="shared" si="0"/>
        <v>65</v>
      </c>
      <c r="E48" s="59" t="s">
        <v>120</v>
      </c>
      <c r="F48" s="62" t="s">
        <v>197</v>
      </c>
      <c r="G48" s="61" t="s">
        <v>33</v>
      </c>
      <c r="H48" s="12">
        <v>10</v>
      </c>
      <c r="I48" s="120"/>
      <c r="J48" s="120"/>
      <c r="K48" s="120"/>
      <c r="L48" s="120"/>
      <c r="M48" s="120"/>
    </row>
    <row r="49" spans="1:13" customFormat="1" ht="76.5" customHeight="1" x14ac:dyDescent="0.25">
      <c r="A49" s="2"/>
      <c r="B49" s="2"/>
      <c r="C49" s="59">
        <v>3</v>
      </c>
      <c r="D49" s="59">
        <f t="shared" si="0"/>
        <v>66</v>
      </c>
      <c r="E49" s="59" t="s">
        <v>121</v>
      </c>
      <c r="F49" s="62" t="s">
        <v>122</v>
      </c>
      <c r="G49" s="61" t="s">
        <v>33</v>
      </c>
      <c r="H49" s="12">
        <v>1</v>
      </c>
      <c r="I49" s="123"/>
      <c r="J49" s="123"/>
      <c r="K49" s="123"/>
      <c r="L49" s="123"/>
      <c r="M49" s="123"/>
    </row>
    <row r="50" spans="1:13" customFormat="1" ht="64.5" customHeight="1" x14ac:dyDescent="0.25">
      <c r="A50" s="2"/>
      <c r="B50" s="2"/>
      <c r="C50" s="59">
        <v>3</v>
      </c>
      <c r="D50" s="59">
        <f t="shared" si="0"/>
        <v>67</v>
      </c>
      <c r="E50" s="59" t="s">
        <v>123</v>
      </c>
      <c r="F50" s="62" t="s">
        <v>124</v>
      </c>
      <c r="G50" s="61" t="s">
        <v>33</v>
      </c>
      <c r="H50" s="12">
        <v>29</v>
      </c>
      <c r="I50" s="123"/>
      <c r="J50" s="123"/>
      <c r="K50" s="123"/>
      <c r="L50" s="123"/>
      <c r="M50" s="123"/>
    </row>
    <row r="51" spans="1:13" customFormat="1" ht="56.25" customHeight="1" x14ac:dyDescent="0.25">
      <c r="A51" s="2"/>
      <c r="B51" s="2"/>
      <c r="C51" s="59">
        <v>3</v>
      </c>
      <c r="D51" s="59">
        <f t="shared" si="0"/>
        <v>68</v>
      </c>
      <c r="E51" s="59" t="s">
        <v>125</v>
      </c>
      <c r="F51" s="62" t="s">
        <v>126</v>
      </c>
      <c r="G51" s="61" t="s">
        <v>33</v>
      </c>
      <c r="H51" s="12">
        <v>12</v>
      </c>
      <c r="I51" s="123"/>
      <c r="J51" s="123"/>
      <c r="K51" s="123"/>
      <c r="L51" s="123"/>
      <c r="M51" s="123"/>
    </row>
    <row r="52" spans="1:13" customFormat="1" ht="24.75" customHeight="1" x14ac:dyDescent="0.25">
      <c r="A52" s="2"/>
      <c r="B52" s="2"/>
      <c r="C52" s="1"/>
      <c r="D52" s="1"/>
      <c r="E52" s="10"/>
      <c r="F52" s="1"/>
      <c r="G52" s="1"/>
      <c r="H52" s="27"/>
    </row>
    <row r="53" spans="1:13" customFormat="1" ht="15" x14ac:dyDescent="0.25">
      <c r="A53" s="2"/>
      <c r="B53" s="2"/>
      <c r="C53" s="1"/>
      <c r="D53" s="1"/>
      <c r="E53" s="138" t="s">
        <v>251</v>
      </c>
      <c r="F53" s="83">
        <v>42281800</v>
      </c>
      <c r="G53" s="1"/>
      <c r="H53" s="27"/>
    </row>
    <row r="54" spans="1:13" customFormat="1" ht="15" x14ac:dyDescent="0.25">
      <c r="A54" s="2"/>
      <c r="B54" s="2"/>
      <c r="C54" s="1"/>
      <c r="D54" s="1"/>
      <c r="E54" s="139"/>
      <c r="F54" s="83">
        <v>24112600</v>
      </c>
      <c r="G54" s="1"/>
      <c r="H54" s="27"/>
    </row>
    <row r="55" spans="1:13" customFormat="1" ht="15" x14ac:dyDescent="0.25">
      <c r="A55" s="2"/>
      <c r="B55" s="2"/>
      <c r="C55" s="1"/>
      <c r="D55" s="1"/>
      <c r="E55" s="139"/>
      <c r="F55" s="83">
        <v>40161500</v>
      </c>
      <c r="G55" s="1"/>
      <c r="H55" s="27"/>
    </row>
    <row r="56" spans="1:13" customFormat="1" ht="15" x14ac:dyDescent="0.25">
      <c r="A56" s="2"/>
      <c r="B56" s="2"/>
      <c r="C56" s="1"/>
      <c r="D56" s="1"/>
      <c r="E56" s="139"/>
      <c r="F56" s="83">
        <v>41104900</v>
      </c>
      <c r="G56" s="1"/>
      <c r="H56" s="27"/>
    </row>
    <row r="57" spans="1:13" customFormat="1" ht="15" x14ac:dyDescent="0.25">
      <c r="A57" s="2"/>
      <c r="B57" s="2"/>
      <c r="C57" s="1"/>
      <c r="D57" s="1"/>
      <c r="E57" s="139"/>
      <c r="F57" s="83">
        <v>41121800</v>
      </c>
      <c r="G57" s="1"/>
      <c r="H57" s="27"/>
    </row>
    <row r="58" spans="1:13" customFormat="1" ht="15" x14ac:dyDescent="0.25">
      <c r="A58" s="2"/>
      <c r="B58" s="2"/>
      <c r="C58" s="1"/>
      <c r="D58" s="1"/>
      <c r="E58" s="139"/>
      <c r="F58" s="83">
        <v>41122400</v>
      </c>
      <c r="G58" s="1"/>
      <c r="H58" s="27"/>
    </row>
    <row r="59" spans="1:13" x14ac:dyDescent="0.25">
      <c r="E59" s="139"/>
      <c r="F59" s="83">
        <v>41111600</v>
      </c>
    </row>
    <row r="60" spans="1:13" x14ac:dyDescent="0.25">
      <c r="E60" s="139"/>
      <c r="F60" s="83">
        <v>41104800</v>
      </c>
    </row>
    <row r="61" spans="1:13" x14ac:dyDescent="0.25">
      <c r="E61" s="140"/>
      <c r="F61" s="83">
        <v>41121700</v>
      </c>
    </row>
    <row r="62" spans="1:13" ht="22.5" x14ac:dyDescent="0.2">
      <c r="E62" s="87" t="s">
        <v>252</v>
      </c>
      <c r="F62" s="85" t="s">
        <v>281</v>
      </c>
    </row>
    <row r="63" spans="1:13" x14ac:dyDescent="0.2">
      <c r="E63" s="87" t="s">
        <v>253</v>
      </c>
      <c r="F63" s="86" t="s">
        <v>261</v>
      </c>
    </row>
  </sheetData>
  <autoFilter ref="C1:E1048492" xr:uid="{00000000-0009-0000-0000-000002000000}"/>
  <mergeCells count="13">
    <mergeCell ref="E53:E61"/>
    <mergeCell ref="C4:C6"/>
    <mergeCell ref="D4:D6"/>
    <mergeCell ref="E4:E6"/>
    <mergeCell ref="F4:F6"/>
    <mergeCell ref="C2:M2"/>
    <mergeCell ref="I4:I6"/>
    <mergeCell ref="J4:J6"/>
    <mergeCell ref="K4:K6"/>
    <mergeCell ref="L4:L6"/>
    <mergeCell ref="M4:M6"/>
    <mergeCell ref="H4:H6"/>
    <mergeCell ref="G4:G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6"/>
  <sheetViews>
    <sheetView topLeftCell="B1" workbookViewId="0">
      <selection activeCell="C1" sqref="C1:N1"/>
    </sheetView>
  </sheetViews>
  <sheetFormatPr baseColWidth="10" defaultColWidth="11.42578125" defaultRowHeight="12" x14ac:dyDescent="0.25"/>
  <cols>
    <col min="1" max="1" width="11.42578125" style="2" hidden="1" customWidth="1"/>
    <col min="2" max="2" width="7.140625" style="2" customWidth="1"/>
    <col min="3" max="3" width="7.85546875" style="1" customWidth="1"/>
    <col min="4" max="4" width="8.28515625" style="1" customWidth="1"/>
    <col min="5" max="5" width="43.28515625" style="10" customWidth="1"/>
    <col min="6" max="6" width="23.28515625" style="38" customWidth="1"/>
    <col min="7" max="7" width="15.42578125" style="13" customWidth="1"/>
    <col min="8" max="8" width="12.140625" style="13" customWidth="1"/>
    <col min="9" max="9" width="14.42578125" style="27" customWidth="1"/>
    <col min="10" max="10" width="16.7109375" style="2" customWidth="1"/>
    <col min="11" max="11" width="16.85546875" style="2" customWidth="1"/>
    <col min="12" max="12" width="16" style="2" customWidth="1"/>
    <col min="13" max="13" width="24.140625" style="2" customWidth="1"/>
    <col min="14" max="14" width="27.42578125" style="2" customWidth="1"/>
    <col min="15" max="16384" width="11.42578125" style="2"/>
  </cols>
  <sheetData>
    <row r="1" spans="1:14" ht="58.5" customHeight="1" thickBot="1" x14ac:dyDescent="0.3">
      <c r="C1" s="142" t="s">
        <v>291</v>
      </c>
      <c r="D1" s="152"/>
      <c r="E1" s="152"/>
      <c r="F1" s="152"/>
      <c r="G1" s="152"/>
      <c r="H1" s="152"/>
      <c r="I1" s="152"/>
      <c r="J1" s="152"/>
      <c r="K1" s="152"/>
      <c r="L1" s="152"/>
      <c r="M1" s="152"/>
      <c r="N1" s="153"/>
    </row>
    <row r="2" spans="1:14" ht="18" customHeight="1" x14ac:dyDescent="0.25"/>
    <row r="3" spans="1:14" s="17" customFormat="1" ht="47.25" customHeight="1" x14ac:dyDescent="0.15">
      <c r="A3" s="14" t="s">
        <v>0</v>
      </c>
      <c r="B3" s="14"/>
      <c r="C3" s="157" t="s">
        <v>1</v>
      </c>
      <c r="D3" s="158" t="s">
        <v>280</v>
      </c>
      <c r="E3" s="137" t="s">
        <v>277</v>
      </c>
      <c r="F3" s="137" t="s">
        <v>276</v>
      </c>
      <c r="G3" s="137" t="s">
        <v>266</v>
      </c>
      <c r="H3" s="137" t="s">
        <v>254</v>
      </c>
      <c r="I3" s="137" t="s">
        <v>15</v>
      </c>
      <c r="J3" s="143" t="s">
        <v>285</v>
      </c>
      <c r="K3" s="143" t="s">
        <v>288</v>
      </c>
      <c r="L3" s="143" t="s">
        <v>289</v>
      </c>
      <c r="M3" s="143" t="s">
        <v>286</v>
      </c>
      <c r="N3" s="143" t="s">
        <v>287</v>
      </c>
    </row>
    <row r="4" spans="1:14" s="16" customFormat="1" ht="47.25" customHeight="1" x14ac:dyDescent="0.25">
      <c r="A4" s="14" t="s">
        <v>0</v>
      </c>
      <c r="B4" s="14"/>
      <c r="C4" s="157"/>
      <c r="D4" s="159"/>
      <c r="E4" s="137"/>
      <c r="F4" s="137"/>
      <c r="G4" s="161"/>
      <c r="H4" s="164"/>
      <c r="I4" s="137"/>
      <c r="J4" s="143"/>
      <c r="K4" s="143"/>
      <c r="L4" s="143"/>
      <c r="M4" s="143"/>
      <c r="N4" s="143"/>
    </row>
    <row r="5" spans="1:14" s="16" customFormat="1" ht="71.25" customHeight="1" x14ac:dyDescent="0.25">
      <c r="A5" s="18"/>
      <c r="B5" s="18"/>
      <c r="C5" s="157"/>
      <c r="D5" s="160"/>
      <c r="E5" s="137"/>
      <c r="F5" s="137"/>
      <c r="G5" s="161"/>
      <c r="H5" s="164"/>
      <c r="I5" s="137"/>
      <c r="J5" s="144"/>
      <c r="K5" s="144"/>
      <c r="L5" s="144"/>
      <c r="M5" s="144"/>
      <c r="N5" s="144"/>
    </row>
    <row r="6" spans="1:14" customFormat="1" ht="112.5" customHeight="1" x14ac:dyDescent="0.25">
      <c r="A6" s="2"/>
      <c r="B6" s="2"/>
      <c r="C6" s="77">
        <v>4</v>
      </c>
      <c r="D6" s="77">
        <f>1+'LOTE 3'!D51</f>
        <v>69</v>
      </c>
      <c r="E6" s="77" t="s">
        <v>127</v>
      </c>
      <c r="F6" s="39" t="s">
        <v>128</v>
      </c>
      <c r="G6" s="40" t="s">
        <v>129</v>
      </c>
      <c r="H6" s="39" t="s">
        <v>255</v>
      </c>
      <c r="I6" s="78">
        <v>80</v>
      </c>
      <c r="J6" s="123"/>
      <c r="K6" s="123"/>
      <c r="L6" s="123"/>
      <c r="M6" s="123"/>
      <c r="N6" s="123"/>
    </row>
    <row r="7" spans="1:14" ht="61.5" customHeight="1" x14ac:dyDescent="0.25"/>
    <row r="8" spans="1:14" ht="12.75" customHeight="1" x14ac:dyDescent="0.25">
      <c r="E8" s="150" t="s">
        <v>251</v>
      </c>
      <c r="F8" s="167">
        <v>24112600</v>
      </c>
      <c r="G8" s="167"/>
    </row>
    <row r="9" spans="1:14" customFormat="1" ht="12.75" customHeight="1" x14ac:dyDescent="0.25">
      <c r="A9" s="2"/>
      <c r="B9" s="2"/>
      <c r="C9" s="1"/>
      <c r="D9" s="1"/>
      <c r="E9" s="150"/>
      <c r="F9" s="167">
        <v>40161500</v>
      </c>
      <c r="G9" s="167"/>
      <c r="H9" s="13"/>
      <c r="I9" s="27"/>
    </row>
    <row r="10" spans="1:14" customFormat="1" ht="15" x14ac:dyDescent="0.25">
      <c r="A10" s="2"/>
      <c r="B10" s="2"/>
      <c r="C10" s="1"/>
      <c r="D10" s="1"/>
      <c r="E10" s="150"/>
      <c r="F10" s="167">
        <v>41104900</v>
      </c>
      <c r="G10" s="167"/>
      <c r="H10" s="13"/>
      <c r="I10" s="27"/>
    </row>
    <row r="11" spans="1:14" customFormat="1" ht="15" x14ac:dyDescent="0.25">
      <c r="A11" s="2"/>
      <c r="B11" s="2"/>
      <c r="C11" s="1"/>
      <c r="D11" s="1"/>
      <c r="E11" s="150"/>
      <c r="F11" s="167">
        <v>41121800</v>
      </c>
      <c r="G11" s="167"/>
      <c r="H11" s="13"/>
      <c r="I11" s="27"/>
    </row>
    <row r="12" spans="1:14" customFormat="1" ht="15" x14ac:dyDescent="0.25">
      <c r="A12" s="2"/>
      <c r="B12" s="2"/>
      <c r="C12" s="1"/>
      <c r="D12" s="1"/>
      <c r="E12" s="150"/>
      <c r="F12" s="167">
        <v>41122400</v>
      </c>
      <c r="G12" s="167"/>
      <c r="H12" s="13"/>
      <c r="I12" s="27"/>
    </row>
    <row r="13" spans="1:14" customFormat="1" ht="15" x14ac:dyDescent="0.25">
      <c r="A13" s="2"/>
      <c r="B13" s="2"/>
      <c r="C13" s="1"/>
      <c r="D13" s="1"/>
      <c r="E13" s="150"/>
      <c r="F13" s="167">
        <v>41104800</v>
      </c>
      <c r="G13" s="167"/>
      <c r="H13" s="13"/>
      <c r="I13" s="27"/>
    </row>
    <row r="14" spans="1:14" ht="12.75" customHeight="1" x14ac:dyDescent="0.25">
      <c r="E14" s="150"/>
      <c r="F14" s="167">
        <v>41121700</v>
      </c>
      <c r="G14" s="167"/>
    </row>
    <row r="15" spans="1:14" ht="19.5" customHeight="1" x14ac:dyDescent="0.2">
      <c r="E15" s="82" t="s">
        <v>252</v>
      </c>
      <c r="F15" s="162" t="s">
        <v>262</v>
      </c>
      <c r="G15" s="163"/>
    </row>
    <row r="16" spans="1:14" x14ac:dyDescent="0.2">
      <c r="E16" s="84" t="s">
        <v>253</v>
      </c>
      <c r="F16" s="165" t="s">
        <v>260</v>
      </c>
      <c r="G16" s="166"/>
    </row>
  </sheetData>
  <autoFilter ref="C1:E1048448" xr:uid="{00000000-0009-0000-0000-000003000000}"/>
  <mergeCells count="23">
    <mergeCell ref="F15:G15"/>
    <mergeCell ref="H3:H5"/>
    <mergeCell ref="F16:G16"/>
    <mergeCell ref="E8:E14"/>
    <mergeCell ref="F8:G8"/>
    <mergeCell ref="F9:G9"/>
    <mergeCell ref="F10:G10"/>
    <mergeCell ref="F11:G11"/>
    <mergeCell ref="F12:G12"/>
    <mergeCell ref="F13:G13"/>
    <mergeCell ref="F14:G14"/>
    <mergeCell ref="C1:N1"/>
    <mergeCell ref="J3:J5"/>
    <mergeCell ref="K3:K5"/>
    <mergeCell ref="L3:L5"/>
    <mergeCell ref="M3:M5"/>
    <mergeCell ref="N3:N5"/>
    <mergeCell ref="C3:C5"/>
    <mergeCell ref="D3:D5"/>
    <mergeCell ref="E3:E5"/>
    <mergeCell ref="F3:F5"/>
    <mergeCell ref="G3:G5"/>
    <mergeCell ref="I3:I5"/>
  </mergeCells>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D36"/>
  <sheetViews>
    <sheetView topLeftCell="B1" workbookViewId="0">
      <selection activeCell="C1" sqref="C1:AD1"/>
    </sheetView>
  </sheetViews>
  <sheetFormatPr baseColWidth="10" defaultColWidth="11.42578125" defaultRowHeight="12" x14ac:dyDescent="0.25"/>
  <cols>
    <col min="1" max="1" width="11.42578125" style="2" hidden="1" customWidth="1"/>
    <col min="2" max="2" width="7.140625" style="2" customWidth="1"/>
    <col min="3" max="3" width="7.85546875" style="1" customWidth="1"/>
    <col min="4" max="4" width="8.28515625" style="1" customWidth="1"/>
    <col min="5" max="5" width="40.7109375" style="10" customWidth="1"/>
    <col min="6" max="6" width="17.85546875" style="38" customWidth="1"/>
    <col min="7" max="7" width="12.42578125" style="13" customWidth="1"/>
    <col min="8" max="8" width="12.42578125" style="13" hidden="1" customWidth="1"/>
    <col min="9" max="24" width="14" style="1" hidden="1" customWidth="1"/>
    <col min="25" max="25" width="9.42578125" style="27" customWidth="1"/>
    <col min="26" max="26" width="16.5703125" style="2" customWidth="1"/>
    <col min="27" max="27" width="18" style="2" customWidth="1"/>
    <col min="28" max="28" width="20.28515625" style="2" customWidth="1"/>
    <col min="29" max="29" width="20.140625" style="2" customWidth="1"/>
    <col min="30" max="30" width="18.5703125" style="2" customWidth="1"/>
    <col min="31" max="16384" width="11.42578125" style="2"/>
  </cols>
  <sheetData>
    <row r="1" spans="1:30" ht="54" customHeight="1" thickBot="1" x14ac:dyDescent="0.3">
      <c r="C1" s="142" t="s">
        <v>291</v>
      </c>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9"/>
    </row>
    <row r="2" spans="1:30" ht="27" customHeight="1" x14ac:dyDescent="0.25"/>
    <row r="3" spans="1:30" s="17" customFormat="1" ht="47.25" customHeight="1" x14ac:dyDescent="0.15">
      <c r="A3" s="14" t="s">
        <v>0</v>
      </c>
      <c r="B3" s="14"/>
      <c r="C3" s="145" t="s">
        <v>1</v>
      </c>
      <c r="D3" s="170" t="s">
        <v>280</v>
      </c>
      <c r="E3" s="147" t="s">
        <v>277</v>
      </c>
      <c r="F3" s="147" t="s">
        <v>276</v>
      </c>
      <c r="G3" s="147" t="s">
        <v>267</v>
      </c>
      <c r="H3" s="147" t="s">
        <v>3</v>
      </c>
      <c r="I3" s="175" t="s">
        <v>4</v>
      </c>
      <c r="J3" s="175"/>
      <c r="K3" s="176" t="s">
        <v>5</v>
      </c>
      <c r="L3" s="175" t="s">
        <v>6</v>
      </c>
      <c r="M3" s="175"/>
      <c r="N3" s="176" t="s">
        <v>7</v>
      </c>
      <c r="O3" s="177" t="s">
        <v>8</v>
      </c>
      <c r="P3" s="177"/>
      <c r="Q3" s="179" t="s">
        <v>9</v>
      </c>
      <c r="R3" s="177" t="s">
        <v>10</v>
      </c>
      <c r="S3" s="177"/>
      <c r="T3" s="182"/>
      <c r="U3" s="179" t="s">
        <v>11</v>
      </c>
      <c r="V3" s="178" t="s">
        <v>13</v>
      </c>
      <c r="W3" s="178"/>
      <c r="X3" s="176" t="s">
        <v>14</v>
      </c>
      <c r="Y3" s="136" t="s">
        <v>15</v>
      </c>
      <c r="Z3" s="143" t="s">
        <v>285</v>
      </c>
      <c r="AA3" s="143" t="s">
        <v>288</v>
      </c>
      <c r="AB3" s="143" t="s">
        <v>289</v>
      </c>
      <c r="AC3" s="143" t="s">
        <v>286</v>
      </c>
      <c r="AD3" s="143" t="s">
        <v>287</v>
      </c>
    </row>
    <row r="4" spans="1:30" s="16" customFormat="1" ht="47.25" customHeight="1" x14ac:dyDescent="0.25">
      <c r="A4" s="14" t="s">
        <v>0</v>
      </c>
      <c r="B4" s="14"/>
      <c r="C4" s="145"/>
      <c r="D4" s="171"/>
      <c r="E4" s="147"/>
      <c r="F4" s="147"/>
      <c r="G4" s="147"/>
      <c r="H4" s="174"/>
      <c r="I4" s="136" t="s">
        <v>17</v>
      </c>
      <c r="J4" s="136" t="s">
        <v>19</v>
      </c>
      <c r="K4" s="176"/>
      <c r="L4" s="154" t="s">
        <v>18</v>
      </c>
      <c r="M4" s="154" t="s">
        <v>19</v>
      </c>
      <c r="N4" s="176"/>
      <c r="O4" s="136" t="s">
        <v>19</v>
      </c>
      <c r="P4" s="154" t="s">
        <v>24</v>
      </c>
      <c r="Q4" s="180"/>
      <c r="R4" s="177" t="s">
        <v>20</v>
      </c>
      <c r="S4" s="177"/>
      <c r="T4" s="154" t="s">
        <v>21</v>
      </c>
      <c r="U4" s="180"/>
      <c r="V4" s="36" t="s">
        <v>22</v>
      </c>
      <c r="W4" s="15" t="s">
        <v>23</v>
      </c>
      <c r="X4" s="176"/>
      <c r="Y4" s="136"/>
      <c r="Z4" s="143"/>
      <c r="AA4" s="143"/>
      <c r="AB4" s="143"/>
      <c r="AC4" s="143"/>
      <c r="AD4" s="143"/>
    </row>
    <row r="5" spans="1:30" s="16" customFormat="1" ht="18" x14ac:dyDescent="0.25">
      <c r="A5" s="18"/>
      <c r="B5" s="18"/>
      <c r="C5" s="145"/>
      <c r="D5" s="172"/>
      <c r="E5" s="147"/>
      <c r="F5" s="147"/>
      <c r="G5" s="147"/>
      <c r="H5" s="174"/>
      <c r="I5" s="136"/>
      <c r="J5" s="136"/>
      <c r="K5" s="176"/>
      <c r="L5" s="156"/>
      <c r="M5" s="156"/>
      <c r="N5" s="176"/>
      <c r="O5" s="136"/>
      <c r="P5" s="156"/>
      <c r="Q5" s="181"/>
      <c r="R5" s="35" t="s">
        <v>17</v>
      </c>
      <c r="S5" s="35" t="s">
        <v>19</v>
      </c>
      <c r="T5" s="156"/>
      <c r="U5" s="181"/>
      <c r="V5" s="19" t="s">
        <v>19</v>
      </c>
      <c r="W5" s="15"/>
      <c r="X5" s="176"/>
      <c r="Y5" s="136"/>
      <c r="Z5" s="144"/>
      <c r="AA5" s="144"/>
      <c r="AB5" s="144"/>
      <c r="AC5" s="144"/>
      <c r="AD5" s="144"/>
    </row>
    <row r="6" spans="1:30" customFormat="1" ht="27.75" customHeight="1" x14ac:dyDescent="0.25">
      <c r="A6" s="2"/>
      <c r="B6" s="2"/>
      <c r="C6" s="65">
        <v>5</v>
      </c>
      <c r="D6" s="65">
        <f>1+'LOTE 4'!D6</f>
        <v>70</v>
      </c>
      <c r="E6" s="65" t="s">
        <v>130</v>
      </c>
      <c r="F6" s="6" t="s">
        <v>35</v>
      </c>
      <c r="G6" s="61" t="s">
        <v>131</v>
      </c>
      <c r="H6" s="3" t="s">
        <v>28</v>
      </c>
      <c r="I6" s="7">
        <v>0</v>
      </c>
      <c r="J6" s="7" t="s">
        <v>0</v>
      </c>
      <c r="K6" s="21">
        <f>SUM(I6:J6)</f>
        <v>0</v>
      </c>
      <c r="L6" s="25" t="s">
        <v>0</v>
      </c>
      <c r="M6" s="24">
        <v>6</v>
      </c>
      <c r="N6" s="22">
        <f t="shared" ref="N6:N31" si="0">SUM(L6:M6)</f>
        <v>6</v>
      </c>
      <c r="O6" s="79" t="s">
        <v>0</v>
      </c>
      <c r="P6" s="80">
        <f>SUM(O6:O6)</f>
        <v>0</v>
      </c>
      <c r="Q6" s="22">
        <f>+P6</f>
        <v>0</v>
      </c>
      <c r="R6" s="3" t="s">
        <v>0</v>
      </c>
      <c r="S6" s="3" t="s">
        <v>0</v>
      </c>
      <c r="T6" s="4">
        <f>SUM(R6:S6)</f>
        <v>0</v>
      </c>
      <c r="U6" s="26">
        <f t="shared" ref="U6:U30" si="1">SUM(T6)</f>
        <v>0</v>
      </c>
      <c r="V6" s="3" t="s">
        <v>0</v>
      </c>
      <c r="W6" s="4">
        <f>SUM(V6:V6)</f>
        <v>0</v>
      </c>
      <c r="X6" s="20">
        <f>+W6</f>
        <v>0</v>
      </c>
      <c r="Y6" s="12">
        <f>+X6+U6+Q6+N6+K6</f>
        <v>6</v>
      </c>
      <c r="Z6" s="123"/>
      <c r="AA6" s="123"/>
      <c r="AB6" s="123"/>
      <c r="AC6" s="123"/>
      <c r="AD6" s="123"/>
    </row>
    <row r="7" spans="1:30" customFormat="1" ht="27.75" customHeight="1" x14ac:dyDescent="0.25">
      <c r="A7" s="2"/>
      <c r="B7" s="2"/>
      <c r="C7" s="65">
        <v>5</v>
      </c>
      <c r="D7" s="65">
        <f>1+D6</f>
        <v>71</v>
      </c>
      <c r="E7" s="65" t="s">
        <v>132</v>
      </c>
      <c r="F7" s="6" t="s">
        <v>133</v>
      </c>
      <c r="G7" s="61" t="s">
        <v>33</v>
      </c>
      <c r="H7" s="3" t="s">
        <v>28</v>
      </c>
      <c r="I7" s="7"/>
      <c r="J7" s="7"/>
      <c r="K7" s="21"/>
      <c r="L7" s="25"/>
      <c r="M7" s="24"/>
      <c r="N7" s="22">
        <f t="shared" si="0"/>
        <v>0</v>
      </c>
      <c r="O7" s="25">
        <v>3</v>
      </c>
      <c r="P7" s="28">
        <f>SUM(O7:O7)</f>
        <v>3</v>
      </c>
      <c r="Q7" s="22">
        <f t="shared" ref="Q7:Q31" si="2">+P7</f>
        <v>3</v>
      </c>
      <c r="R7" s="3"/>
      <c r="S7" s="3"/>
      <c r="T7" s="4">
        <f>SUM(R7:S7)</f>
        <v>0</v>
      </c>
      <c r="U7" s="26">
        <f t="shared" si="1"/>
        <v>0</v>
      </c>
      <c r="V7" s="3"/>
      <c r="W7" s="4"/>
      <c r="X7" s="20">
        <f t="shared" ref="X7:X31" si="3">+W7</f>
        <v>0</v>
      </c>
      <c r="Y7" s="12">
        <f t="shared" ref="Y7:Y31" si="4">+X7+U7+Q7+N7+K7</f>
        <v>3</v>
      </c>
      <c r="Z7" s="123"/>
      <c r="AA7" s="123"/>
      <c r="AB7" s="123"/>
      <c r="AC7" s="123"/>
      <c r="AD7" s="123"/>
    </row>
    <row r="8" spans="1:30" customFormat="1" ht="27.75" customHeight="1" x14ac:dyDescent="0.25">
      <c r="A8" s="2"/>
      <c r="B8" s="2"/>
      <c r="C8" s="65">
        <v>5</v>
      </c>
      <c r="D8" s="65">
        <f t="shared" ref="D8:D31" si="5">1+D7</f>
        <v>72</v>
      </c>
      <c r="E8" s="65" t="s">
        <v>134</v>
      </c>
      <c r="F8" s="6" t="s">
        <v>135</v>
      </c>
      <c r="G8" s="61" t="s">
        <v>33</v>
      </c>
      <c r="H8" s="3" t="s">
        <v>28</v>
      </c>
      <c r="I8" s="7">
        <v>0</v>
      </c>
      <c r="J8" s="7" t="s">
        <v>0</v>
      </c>
      <c r="K8" s="21">
        <f t="shared" ref="K8:K31" si="6">SUM(I8:J8)</f>
        <v>0</v>
      </c>
      <c r="L8" s="25" t="s">
        <v>0</v>
      </c>
      <c r="M8" s="25">
        <v>4</v>
      </c>
      <c r="N8" s="22">
        <f t="shared" si="0"/>
        <v>4</v>
      </c>
      <c r="O8" s="25" t="s">
        <v>0</v>
      </c>
      <c r="P8" s="28">
        <f>SUM(O8:O8)</f>
        <v>0</v>
      </c>
      <c r="Q8" s="22">
        <f t="shared" si="2"/>
        <v>0</v>
      </c>
      <c r="R8" s="24">
        <v>2</v>
      </c>
      <c r="S8" s="3" t="s">
        <v>0</v>
      </c>
      <c r="T8" s="4">
        <f>SUM(R8:S8)</f>
        <v>2</v>
      </c>
      <c r="U8" s="26">
        <f t="shared" si="1"/>
        <v>2</v>
      </c>
      <c r="V8" s="3" t="s">
        <v>0</v>
      </c>
      <c r="W8" s="4">
        <f t="shared" ref="W8:W25" si="7">SUM(V8:V8)</f>
        <v>0</v>
      </c>
      <c r="X8" s="20">
        <f t="shared" si="3"/>
        <v>0</v>
      </c>
      <c r="Y8" s="12">
        <f t="shared" si="4"/>
        <v>6</v>
      </c>
      <c r="Z8" s="123"/>
      <c r="AA8" s="123"/>
      <c r="AB8" s="123"/>
      <c r="AC8" s="123"/>
      <c r="AD8" s="123"/>
    </row>
    <row r="9" spans="1:30" customFormat="1" ht="27.75" customHeight="1" x14ac:dyDescent="0.25">
      <c r="A9" s="2"/>
      <c r="B9" s="2"/>
      <c r="C9" s="65">
        <v>5</v>
      </c>
      <c r="D9" s="65">
        <f t="shared" si="5"/>
        <v>73</v>
      </c>
      <c r="E9" s="65" t="s">
        <v>136</v>
      </c>
      <c r="F9" s="6" t="s">
        <v>137</v>
      </c>
      <c r="G9" s="61" t="s">
        <v>33</v>
      </c>
      <c r="H9" s="3" t="s">
        <v>28</v>
      </c>
      <c r="I9" s="7">
        <v>0</v>
      </c>
      <c r="J9" s="7">
        <v>20</v>
      </c>
      <c r="K9" s="21">
        <f t="shared" si="6"/>
        <v>20</v>
      </c>
      <c r="L9" s="25" t="s">
        <v>0</v>
      </c>
      <c r="M9" s="25">
        <v>10</v>
      </c>
      <c r="N9" s="22">
        <f t="shared" si="0"/>
        <v>10</v>
      </c>
      <c r="O9" s="25">
        <v>20</v>
      </c>
      <c r="P9" s="28">
        <f>SUM(O9:O9)</f>
        <v>20</v>
      </c>
      <c r="Q9" s="22">
        <f t="shared" si="2"/>
        <v>20</v>
      </c>
      <c r="R9" s="3" t="s">
        <v>0</v>
      </c>
      <c r="S9" s="3" t="s">
        <v>0</v>
      </c>
      <c r="T9" s="4">
        <f>SUM(R9:S9)</f>
        <v>0</v>
      </c>
      <c r="U9" s="26">
        <f t="shared" si="1"/>
        <v>0</v>
      </c>
      <c r="V9" s="3" t="s">
        <v>0</v>
      </c>
      <c r="W9" s="4">
        <f t="shared" si="7"/>
        <v>0</v>
      </c>
      <c r="X9" s="20">
        <f t="shared" si="3"/>
        <v>0</v>
      </c>
      <c r="Y9" s="12">
        <f t="shared" si="4"/>
        <v>50</v>
      </c>
      <c r="Z9" s="123"/>
      <c r="AA9" s="123"/>
      <c r="AB9" s="123"/>
      <c r="AC9" s="123"/>
      <c r="AD9" s="123"/>
    </row>
    <row r="10" spans="1:30" customFormat="1" ht="36" x14ac:dyDescent="0.25">
      <c r="A10" s="2"/>
      <c r="B10" s="2"/>
      <c r="C10" s="65">
        <v>5</v>
      </c>
      <c r="D10" s="65">
        <f t="shared" si="5"/>
        <v>74</v>
      </c>
      <c r="E10" s="65" t="s">
        <v>187</v>
      </c>
      <c r="F10" s="6" t="s">
        <v>138</v>
      </c>
      <c r="G10" s="61" t="s">
        <v>33</v>
      </c>
      <c r="H10" s="3" t="s">
        <v>28</v>
      </c>
      <c r="I10" s="7">
        <v>0</v>
      </c>
      <c r="J10" s="7">
        <v>20</v>
      </c>
      <c r="K10" s="21">
        <f t="shared" si="6"/>
        <v>20</v>
      </c>
      <c r="L10" s="25" t="s">
        <v>0</v>
      </c>
      <c r="M10" s="25">
        <v>10</v>
      </c>
      <c r="N10" s="22">
        <f t="shared" si="0"/>
        <v>10</v>
      </c>
      <c r="O10" s="25">
        <v>25</v>
      </c>
      <c r="P10" s="28">
        <f>SUM(O10:O10)</f>
        <v>25</v>
      </c>
      <c r="Q10" s="22">
        <f t="shared" si="2"/>
        <v>25</v>
      </c>
      <c r="R10" s="3" t="s">
        <v>0</v>
      </c>
      <c r="S10" s="3" t="s">
        <v>0</v>
      </c>
      <c r="T10" s="4">
        <f>SUM(R10:S10)</f>
        <v>0</v>
      </c>
      <c r="U10" s="26">
        <f t="shared" si="1"/>
        <v>0</v>
      </c>
      <c r="V10" s="3" t="s">
        <v>0</v>
      </c>
      <c r="W10" s="4">
        <f t="shared" si="7"/>
        <v>0</v>
      </c>
      <c r="X10" s="20">
        <f t="shared" si="3"/>
        <v>0</v>
      </c>
      <c r="Y10" s="12">
        <f t="shared" si="4"/>
        <v>55</v>
      </c>
      <c r="Z10" s="123"/>
      <c r="AA10" s="123"/>
      <c r="AB10" s="123"/>
      <c r="AC10" s="123"/>
      <c r="AD10" s="123"/>
    </row>
    <row r="11" spans="1:30" customFormat="1" ht="27.75" customHeight="1" x14ac:dyDescent="0.25">
      <c r="A11" s="2"/>
      <c r="B11" s="2"/>
      <c r="C11" s="65">
        <v>5</v>
      </c>
      <c r="D11" s="65">
        <f t="shared" si="5"/>
        <v>75</v>
      </c>
      <c r="E11" s="65" t="s">
        <v>139</v>
      </c>
      <c r="F11" s="6" t="s">
        <v>140</v>
      </c>
      <c r="G11" s="23" t="s">
        <v>141</v>
      </c>
      <c r="H11" s="3" t="s">
        <v>28</v>
      </c>
      <c r="I11" s="7">
        <v>0</v>
      </c>
      <c r="J11" s="7">
        <v>30</v>
      </c>
      <c r="K11" s="21">
        <f t="shared" si="6"/>
        <v>30</v>
      </c>
      <c r="L11" s="25" t="s">
        <v>0</v>
      </c>
      <c r="M11" s="25">
        <v>15</v>
      </c>
      <c r="N11" s="22">
        <f t="shared" si="0"/>
        <v>15</v>
      </c>
      <c r="O11" s="25">
        <v>20</v>
      </c>
      <c r="P11" s="28">
        <f t="shared" ref="P11:P25" si="8">SUM(O11:O11)</f>
        <v>20</v>
      </c>
      <c r="Q11" s="22">
        <f t="shared" si="2"/>
        <v>20</v>
      </c>
      <c r="R11" s="3" t="s">
        <v>0</v>
      </c>
      <c r="S11" s="3">
        <v>7</v>
      </c>
      <c r="T11" s="4">
        <f t="shared" ref="T11:T25" si="9">SUM(R11:S11)</f>
        <v>7</v>
      </c>
      <c r="U11" s="26">
        <f t="shared" si="1"/>
        <v>7</v>
      </c>
      <c r="V11" s="3">
        <v>20</v>
      </c>
      <c r="W11" s="4">
        <f t="shared" si="7"/>
        <v>20</v>
      </c>
      <c r="X11" s="20">
        <f t="shared" si="3"/>
        <v>20</v>
      </c>
      <c r="Y11" s="12">
        <f t="shared" si="4"/>
        <v>92</v>
      </c>
      <c r="Z11" s="123"/>
      <c r="AA11" s="123"/>
      <c r="AB11" s="123"/>
      <c r="AC11" s="123"/>
      <c r="AD11" s="123"/>
    </row>
    <row r="12" spans="1:30" customFormat="1" ht="35.25" customHeight="1" x14ac:dyDescent="0.25">
      <c r="A12" s="2"/>
      <c r="B12" s="2"/>
      <c r="C12" s="65">
        <v>5</v>
      </c>
      <c r="D12" s="65">
        <f t="shared" si="5"/>
        <v>76</v>
      </c>
      <c r="E12" s="65" t="s">
        <v>142</v>
      </c>
      <c r="F12" s="6" t="s">
        <v>143</v>
      </c>
      <c r="G12" s="61" t="s">
        <v>33</v>
      </c>
      <c r="H12" s="3" t="s">
        <v>28</v>
      </c>
      <c r="I12" s="7">
        <v>0</v>
      </c>
      <c r="J12" s="7">
        <v>0</v>
      </c>
      <c r="K12" s="21">
        <f t="shared" si="6"/>
        <v>0</v>
      </c>
      <c r="L12" s="25" t="s">
        <v>0</v>
      </c>
      <c r="M12" s="25">
        <v>4</v>
      </c>
      <c r="N12" s="22">
        <f t="shared" si="0"/>
        <v>4</v>
      </c>
      <c r="O12" s="25" t="s">
        <v>0</v>
      </c>
      <c r="P12" s="28">
        <f t="shared" si="8"/>
        <v>0</v>
      </c>
      <c r="Q12" s="22">
        <f t="shared" si="2"/>
        <v>0</v>
      </c>
      <c r="R12" s="3" t="s">
        <v>0</v>
      </c>
      <c r="S12" s="3">
        <v>4</v>
      </c>
      <c r="T12" s="4">
        <f t="shared" si="9"/>
        <v>4</v>
      </c>
      <c r="U12" s="26">
        <f t="shared" si="1"/>
        <v>4</v>
      </c>
      <c r="V12" s="3" t="s">
        <v>0</v>
      </c>
      <c r="W12" s="4">
        <f t="shared" si="7"/>
        <v>0</v>
      </c>
      <c r="X12" s="20">
        <f t="shared" si="3"/>
        <v>0</v>
      </c>
      <c r="Y12" s="12">
        <f t="shared" si="4"/>
        <v>8</v>
      </c>
      <c r="Z12" s="123"/>
      <c r="AA12" s="123"/>
      <c r="AB12" s="123"/>
      <c r="AC12" s="123"/>
      <c r="AD12" s="123"/>
    </row>
    <row r="13" spans="1:30" customFormat="1" ht="27.75" customHeight="1" x14ac:dyDescent="0.25">
      <c r="A13" s="2"/>
      <c r="B13" s="2"/>
      <c r="C13" s="65">
        <v>5</v>
      </c>
      <c r="D13" s="65">
        <f t="shared" si="5"/>
        <v>77</v>
      </c>
      <c r="E13" s="65" t="s">
        <v>144</v>
      </c>
      <c r="F13" s="6" t="s">
        <v>145</v>
      </c>
      <c r="G13" s="23" t="s">
        <v>141</v>
      </c>
      <c r="H13" s="3" t="s">
        <v>28</v>
      </c>
      <c r="I13" s="7">
        <v>0</v>
      </c>
      <c r="J13" s="7">
        <v>4</v>
      </c>
      <c r="K13" s="21">
        <f t="shared" si="6"/>
        <v>4</v>
      </c>
      <c r="L13" s="25">
        <v>5</v>
      </c>
      <c r="M13" s="25">
        <v>5</v>
      </c>
      <c r="N13" s="22">
        <f t="shared" si="0"/>
        <v>10</v>
      </c>
      <c r="O13" s="25" t="s">
        <v>0</v>
      </c>
      <c r="P13" s="28">
        <f t="shared" si="8"/>
        <v>0</v>
      </c>
      <c r="Q13" s="22">
        <f t="shared" si="2"/>
        <v>0</v>
      </c>
      <c r="R13" s="3" t="s">
        <v>0</v>
      </c>
      <c r="S13" s="3">
        <v>2</v>
      </c>
      <c r="T13" s="4">
        <f t="shared" si="9"/>
        <v>2</v>
      </c>
      <c r="U13" s="26">
        <f t="shared" si="1"/>
        <v>2</v>
      </c>
      <c r="V13" s="3" t="s">
        <v>0</v>
      </c>
      <c r="W13" s="4">
        <f t="shared" si="7"/>
        <v>0</v>
      </c>
      <c r="X13" s="20">
        <f t="shared" si="3"/>
        <v>0</v>
      </c>
      <c r="Y13" s="12">
        <f t="shared" si="4"/>
        <v>16</v>
      </c>
      <c r="Z13" s="123"/>
      <c r="AA13" s="123"/>
      <c r="AB13" s="123"/>
      <c r="AC13" s="123"/>
      <c r="AD13" s="123"/>
    </row>
    <row r="14" spans="1:30" customFormat="1" ht="36" x14ac:dyDescent="0.25">
      <c r="A14" s="2"/>
      <c r="B14" s="2"/>
      <c r="C14" s="65">
        <v>5</v>
      </c>
      <c r="D14" s="65">
        <f t="shared" si="5"/>
        <v>78</v>
      </c>
      <c r="E14" s="65" t="s">
        <v>146</v>
      </c>
      <c r="F14" s="6" t="s">
        <v>147</v>
      </c>
      <c r="G14" s="23" t="s">
        <v>141</v>
      </c>
      <c r="H14" s="6" t="s">
        <v>148</v>
      </c>
      <c r="I14" s="7">
        <v>0</v>
      </c>
      <c r="J14" s="7">
        <v>1</v>
      </c>
      <c r="K14" s="21">
        <f t="shared" si="6"/>
        <v>1</v>
      </c>
      <c r="L14" s="25" t="s">
        <v>0</v>
      </c>
      <c r="M14" s="25">
        <v>2</v>
      </c>
      <c r="N14" s="22">
        <f t="shared" si="0"/>
        <v>2</v>
      </c>
      <c r="O14" s="25" t="s">
        <v>0</v>
      </c>
      <c r="P14" s="28">
        <f t="shared" si="8"/>
        <v>0</v>
      </c>
      <c r="Q14" s="22">
        <f t="shared" si="2"/>
        <v>0</v>
      </c>
      <c r="R14" s="3" t="s">
        <v>0</v>
      </c>
      <c r="S14" s="3">
        <v>1</v>
      </c>
      <c r="T14" s="4">
        <f t="shared" si="9"/>
        <v>1</v>
      </c>
      <c r="U14" s="26">
        <f t="shared" si="1"/>
        <v>1</v>
      </c>
      <c r="V14" s="3" t="s">
        <v>0</v>
      </c>
      <c r="W14" s="4">
        <f t="shared" si="7"/>
        <v>0</v>
      </c>
      <c r="X14" s="20">
        <f t="shared" si="3"/>
        <v>0</v>
      </c>
      <c r="Y14" s="12">
        <f t="shared" si="4"/>
        <v>4</v>
      </c>
      <c r="Z14" s="123"/>
      <c r="AA14" s="123"/>
      <c r="AB14" s="123"/>
      <c r="AC14" s="123"/>
      <c r="AD14" s="123"/>
    </row>
    <row r="15" spans="1:30" customFormat="1" ht="36" x14ac:dyDescent="0.25">
      <c r="A15" s="2"/>
      <c r="B15" s="2"/>
      <c r="C15" s="65">
        <v>5</v>
      </c>
      <c r="D15" s="65">
        <f t="shared" si="5"/>
        <v>79</v>
      </c>
      <c r="E15" s="65" t="s">
        <v>149</v>
      </c>
      <c r="F15" s="6" t="s">
        <v>147</v>
      </c>
      <c r="G15" s="23" t="s">
        <v>141</v>
      </c>
      <c r="H15" s="6" t="s">
        <v>148</v>
      </c>
      <c r="I15" s="7">
        <v>0</v>
      </c>
      <c r="J15" s="7">
        <v>0</v>
      </c>
      <c r="K15" s="21">
        <f t="shared" si="6"/>
        <v>0</v>
      </c>
      <c r="L15" s="25" t="s">
        <v>0</v>
      </c>
      <c r="M15" s="24">
        <v>6</v>
      </c>
      <c r="N15" s="22">
        <f t="shared" si="0"/>
        <v>6</v>
      </c>
      <c r="O15" s="25">
        <v>1</v>
      </c>
      <c r="P15" s="28">
        <f t="shared" si="8"/>
        <v>1</v>
      </c>
      <c r="Q15" s="22">
        <f t="shared" si="2"/>
        <v>1</v>
      </c>
      <c r="R15" s="3" t="s">
        <v>0</v>
      </c>
      <c r="S15" s="3" t="s">
        <v>0</v>
      </c>
      <c r="T15" s="4">
        <f t="shared" si="9"/>
        <v>0</v>
      </c>
      <c r="U15" s="26">
        <f t="shared" si="1"/>
        <v>0</v>
      </c>
      <c r="V15" s="3" t="s">
        <v>0</v>
      </c>
      <c r="W15" s="4">
        <f t="shared" si="7"/>
        <v>0</v>
      </c>
      <c r="X15" s="20">
        <f t="shared" si="3"/>
        <v>0</v>
      </c>
      <c r="Y15" s="12">
        <f t="shared" si="4"/>
        <v>7</v>
      </c>
      <c r="Z15" s="123"/>
      <c r="AA15" s="123"/>
      <c r="AB15" s="123"/>
      <c r="AC15" s="123"/>
      <c r="AD15" s="123"/>
    </row>
    <row r="16" spans="1:30" customFormat="1" ht="36" x14ac:dyDescent="0.25">
      <c r="A16" s="2"/>
      <c r="B16" s="2"/>
      <c r="C16" s="65">
        <v>5</v>
      </c>
      <c r="D16" s="65">
        <f t="shared" si="5"/>
        <v>80</v>
      </c>
      <c r="E16" s="65" t="s">
        <v>150</v>
      </c>
      <c r="F16" s="6" t="s">
        <v>151</v>
      </c>
      <c r="G16" s="23" t="s">
        <v>141</v>
      </c>
      <c r="H16" s="6" t="s">
        <v>148</v>
      </c>
      <c r="I16" s="7">
        <v>0</v>
      </c>
      <c r="J16" s="7">
        <v>2</v>
      </c>
      <c r="K16" s="21">
        <f t="shared" si="6"/>
        <v>2</v>
      </c>
      <c r="L16" s="25" t="s">
        <v>0</v>
      </c>
      <c r="M16" s="25">
        <v>3</v>
      </c>
      <c r="N16" s="22">
        <f t="shared" si="0"/>
        <v>3</v>
      </c>
      <c r="O16" s="25" t="s">
        <v>0</v>
      </c>
      <c r="P16" s="28">
        <f t="shared" si="8"/>
        <v>0</v>
      </c>
      <c r="Q16" s="22">
        <f t="shared" si="2"/>
        <v>0</v>
      </c>
      <c r="R16" s="3" t="s">
        <v>0</v>
      </c>
      <c r="S16" s="3">
        <v>2</v>
      </c>
      <c r="T16" s="4">
        <f t="shared" si="9"/>
        <v>2</v>
      </c>
      <c r="U16" s="26">
        <f t="shared" si="1"/>
        <v>2</v>
      </c>
      <c r="V16" s="3" t="s">
        <v>0</v>
      </c>
      <c r="W16" s="4">
        <f t="shared" si="7"/>
        <v>0</v>
      </c>
      <c r="X16" s="20">
        <f t="shared" si="3"/>
        <v>0</v>
      </c>
      <c r="Y16" s="12">
        <f t="shared" si="4"/>
        <v>7</v>
      </c>
      <c r="Z16" s="123"/>
      <c r="AA16" s="123"/>
      <c r="AB16" s="123"/>
      <c r="AC16" s="123"/>
      <c r="AD16" s="123"/>
    </row>
    <row r="17" spans="1:30" customFormat="1" ht="36" x14ac:dyDescent="0.25">
      <c r="A17" s="2"/>
      <c r="B17" s="2"/>
      <c r="C17" s="65">
        <v>5</v>
      </c>
      <c r="D17" s="65">
        <f t="shared" si="5"/>
        <v>81</v>
      </c>
      <c r="E17" s="65" t="s">
        <v>152</v>
      </c>
      <c r="F17" s="6" t="s">
        <v>153</v>
      </c>
      <c r="G17" s="23" t="s">
        <v>141</v>
      </c>
      <c r="H17" s="6" t="s">
        <v>148</v>
      </c>
      <c r="I17" s="7">
        <v>0</v>
      </c>
      <c r="J17" s="7">
        <v>2</v>
      </c>
      <c r="K17" s="21">
        <f t="shared" si="6"/>
        <v>2</v>
      </c>
      <c r="L17" s="25" t="s">
        <v>0</v>
      </c>
      <c r="M17" s="25">
        <v>2</v>
      </c>
      <c r="N17" s="22">
        <f t="shared" si="0"/>
        <v>2</v>
      </c>
      <c r="O17" s="25" t="s">
        <v>0</v>
      </c>
      <c r="P17" s="28">
        <f t="shared" si="8"/>
        <v>0</v>
      </c>
      <c r="Q17" s="22">
        <f t="shared" si="2"/>
        <v>0</v>
      </c>
      <c r="R17" s="3" t="s">
        <v>0</v>
      </c>
      <c r="S17" s="3" t="s">
        <v>0</v>
      </c>
      <c r="T17" s="4">
        <f t="shared" si="9"/>
        <v>0</v>
      </c>
      <c r="U17" s="26">
        <f t="shared" si="1"/>
        <v>0</v>
      </c>
      <c r="V17" s="3" t="s">
        <v>0</v>
      </c>
      <c r="W17" s="4">
        <f t="shared" si="7"/>
        <v>0</v>
      </c>
      <c r="X17" s="20">
        <f t="shared" si="3"/>
        <v>0</v>
      </c>
      <c r="Y17" s="12">
        <f t="shared" si="4"/>
        <v>4</v>
      </c>
      <c r="Z17" s="123"/>
      <c r="AA17" s="123"/>
      <c r="AB17" s="123"/>
      <c r="AC17" s="123"/>
      <c r="AD17" s="123"/>
    </row>
    <row r="18" spans="1:30" customFormat="1" ht="39" customHeight="1" x14ac:dyDescent="0.25">
      <c r="A18" s="2"/>
      <c r="B18" s="2"/>
      <c r="C18" s="65">
        <v>5</v>
      </c>
      <c r="D18" s="65">
        <f t="shared" si="5"/>
        <v>82</v>
      </c>
      <c r="E18" s="65" t="s">
        <v>154</v>
      </c>
      <c r="F18" s="6" t="s">
        <v>155</v>
      </c>
      <c r="G18" s="23" t="s">
        <v>141</v>
      </c>
      <c r="H18" s="6" t="s">
        <v>148</v>
      </c>
      <c r="I18" s="7">
        <v>0</v>
      </c>
      <c r="J18" s="7">
        <v>0</v>
      </c>
      <c r="K18" s="21">
        <f t="shared" si="6"/>
        <v>0</v>
      </c>
      <c r="L18" s="25" t="s">
        <v>0</v>
      </c>
      <c r="M18" s="25">
        <v>2</v>
      </c>
      <c r="N18" s="22">
        <f t="shared" si="0"/>
        <v>2</v>
      </c>
      <c r="O18" s="25" t="s">
        <v>0</v>
      </c>
      <c r="P18" s="28">
        <f t="shared" si="8"/>
        <v>0</v>
      </c>
      <c r="Q18" s="22">
        <f t="shared" si="2"/>
        <v>0</v>
      </c>
      <c r="R18" s="3" t="s">
        <v>0</v>
      </c>
      <c r="S18" s="3">
        <v>1</v>
      </c>
      <c r="T18" s="4">
        <f t="shared" si="9"/>
        <v>1</v>
      </c>
      <c r="U18" s="26">
        <f t="shared" si="1"/>
        <v>1</v>
      </c>
      <c r="V18" s="3" t="s">
        <v>0</v>
      </c>
      <c r="W18" s="4">
        <f t="shared" si="7"/>
        <v>0</v>
      </c>
      <c r="X18" s="20">
        <f t="shared" si="3"/>
        <v>0</v>
      </c>
      <c r="Y18" s="12">
        <f t="shared" si="4"/>
        <v>3</v>
      </c>
      <c r="Z18" s="123"/>
      <c r="AA18" s="123"/>
      <c r="AB18" s="123"/>
      <c r="AC18" s="123"/>
      <c r="AD18" s="123"/>
    </row>
    <row r="19" spans="1:30" customFormat="1" ht="34.5" customHeight="1" x14ac:dyDescent="0.25">
      <c r="A19" s="2"/>
      <c r="B19" s="2"/>
      <c r="C19" s="65">
        <v>5</v>
      </c>
      <c r="D19" s="65">
        <f t="shared" si="5"/>
        <v>83</v>
      </c>
      <c r="E19" s="65" t="s">
        <v>156</v>
      </c>
      <c r="F19" s="6" t="s">
        <v>157</v>
      </c>
      <c r="G19" s="61" t="s">
        <v>158</v>
      </c>
      <c r="H19" s="6" t="s">
        <v>28</v>
      </c>
      <c r="I19" s="7">
        <v>0</v>
      </c>
      <c r="J19" s="7">
        <v>0</v>
      </c>
      <c r="K19" s="21">
        <f t="shared" si="6"/>
        <v>0</v>
      </c>
      <c r="L19" s="25" t="s">
        <v>0</v>
      </c>
      <c r="M19" s="24">
        <v>0</v>
      </c>
      <c r="N19" s="22">
        <f t="shared" si="0"/>
        <v>0</v>
      </c>
      <c r="O19" s="25" t="s">
        <v>0</v>
      </c>
      <c r="P19" s="28">
        <f t="shared" si="8"/>
        <v>0</v>
      </c>
      <c r="Q19" s="22">
        <f t="shared" si="2"/>
        <v>0</v>
      </c>
      <c r="R19" s="3" t="s">
        <v>0</v>
      </c>
      <c r="S19" s="3">
        <v>2</v>
      </c>
      <c r="T19" s="4">
        <f t="shared" si="9"/>
        <v>2</v>
      </c>
      <c r="U19" s="26">
        <f t="shared" si="1"/>
        <v>2</v>
      </c>
      <c r="V19" s="3" t="s">
        <v>0</v>
      </c>
      <c r="W19" s="4">
        <f t="shared" si="7"/>
        <v>0</v>
      </c>
      <c r="X19" s="20">
        <f t="shared" si="3"/>
        <v>0</v>
      </c>
      <c r="Y19" s="12">
        <f t="shared" si="4"/>
        <v>2</v>
      </c>
      <c r="Z19" s="123"/>
      <c r="AA19" s="123"/>
      <c r="AB19" s="123"/>
      <c r="AC19" s="123"/>
      <c r="AD19" s="123"/>
    </row>
    <row r="20" spans="1:30" customFormat="1" ht="43.5" customHeight="1" x14ac:dyDescent="0.25">
      <c r="A20" s="2"/>
      <c r="B20" s="2"/>
      <c r="C20" s="65">
        <v>5</v>
      </c>
      <c r="D20" s="65">
        <f t="shared" si="5"/>
        <v>84</v>
      </c>
      <c r="E20" s="65" t="s">
        <v>159</v>
      </c>
      <c r="F20" s="6" t="s">
        <v>147</v>
      </c>
      <c r="G20" s="23" t="s">
        <v>141</v>
      </c>
      <c r="H20" s="6" t="s">
        <v>148</v>
      </c>
      <c r="I20" s="7">
        <v>0</v>
      </c>
      <c r="J20" s="7">
        <v>2</v>
      </c>
      <c r="K20" s="21">
        <f t="shared" si="6"/>
        <v>2</v>
      </c>
      <c r="L20" s="25" t="s">
        <v>0</v>
      </c>
      <c r="M20" s="25">
        <v>1</v>
      </c>
      <c r="N20" s="22">
        <f t="shared" si="0"/>
        <v>1</v>
      </c>
      <c r="O20" s="25" t="s">
        <v>0</v>
      </c>
      <c r="P20" s="28">
        <f t="shared" si="8"/>
        <v>0</v>
      </c>
      <c r="Q20" s="22">
        <f t="shared" si="2"/>
        <v>0</v>
      </c>
      <c r="R20" s="3" t="s">
        <v>0</v>
      </c>
      <c r="S20" s="3" t="s">
        <v>0</v>
      </c>
      <c r="T20" s="4">
        <f t="shared" si="9"/>
        <v>0</v>
      </c>
      <c r="U20" s="26">
        <f t="shared" si="1"/>
        <v>0</v>
      </c>
      <c r="V20" s="3" t="s">
        <v>0</v>
      </c>
      <c r="W20" s="4">
        <f t="shared" si="7"/>
        <v>0</v>
      </c>
      <c r="X20" s="20">
        <f t="shared" si="3"/>
        <v>0</v>
      </c>
      <c r="Y20" s="12">
        <f t="shared" si="4"/>
        <v>3</v>
      </c>
      <c r="Z20" s="123"/>
      <c r="AA20" s="123"/>
      <c r="AB20" s="123"/>
      <c r="AC20" s="123"/>
      <c r="AD20" s="123"/>
    </row>
    <row r="21" spans="1:30" customFormat="1" ht="44.25" customHeight="1" x14ac:dyDescent="0.25">
      <c r="A21" s="2"/>
      <c r="B21" s="2"/>
      <c r="C21" s="65">
        <v>5</v>
      </c>
      <c r="D21" s="65">
        <f t="shared" si="5"/>
        <v>85</v>
      </c>
      <c r="E21" s="65" t="s">
        <v>160</v>
      </c>
      <c r="F21" s="6" t="s">
        <v>147</v>
      </c>
      <c r="G21" s="23" t="s">
        <v>141</v>
      </c>
      <c r="H21" s="6" t="s">
        <v>148</v>
      </c>
      <c r="I21" s="7">
        <v>0</v>
      </c>
      <c r="J21" s="7">
        <v>2</v>
      </c>
      <c r="K21" s="21">
        <f t="shared" si="6"/>
        <v>2</v>
      </c>
      <c r="L21" s="25" t="s">
        <v>0</v>
      </c>
      <c r="M21" s="25">
        <v>1</v>
      </c>
      <c r="N21" s="22">
        <f t="shared" si="0"/>
        <v>1</v>
      </c>
      <c r="O21" s="25" t="s">
        <v>0</v>
      </c>
      <c r="P21" s="28">
        <f t="shared" si="8"/>
        <v>0</v>
      </c>
      <c r="Q21" s="22">
        <f t="shared" si="2"/>
        <v>0</v>
      </c>
      <c r="R21" s="3" t="s">
        <v>0</v>
      </c>
      <c r="S21" s="3" t="s">
        <v>0</v>
      </c>
      <c r="T21" s="4">
        <f t="shared" si="9"/>
        <v>0</v>
      </c>
      <c r="U21" s="26">
        <f t="shared" si="1"/>
        <v>0</v>
      </c>
      <c r="V21" s="3" t="s">
        <v>0</v>
      </c>
      <c r="W21" s="4">
        <f t="shared" si="7"/>
        <v>0</v>
      </c>
      <c r="X21" s="20">
        <f t="shared" si="3"/>
        <v>0</v>
      </c>
      <c r="Y21" s="12">
        <f t="shared" si="4"/>
        <v>3</v>
      </c>
      <c r="Z21" s="123"/>
      <c r="AA21" s="123"/>
      <c r="AB21" s="123"/>
      <c r="AC21" s="123"/>
      <c r="AD21" s="123"/>
    </row>
    <row r="22" spans="1:30" customFormat="1" ht="39.75" customHeight="1" x14ac:dyDescent="0.25">
      <c r="A22" s="2"/>
      <c r="B22" s="2"/>
      <c r="C22" s="65">
        <v>5</v>
      </c>
      <c r="D22" s="65">
        <f t="shared" si="5"/>
        <v>86</v>
      </c>
      <c r="E22" s="65" t="s">
        <v>161</v>
      </c>
      <c r="F22" s="6" t="s">
        <v>147</v>
      </c>
      <c r="G22" s="23" t="s">
        <v>141</v>
      </c>
      <c r="H22" s="6" t="s">
        <v>148</v>
      </c>
      <c r="I22" s="7">
        <v>0</v>
      </c>
      <c r="J22" s="7">
        <v>1</v>
      </c>
      <c r="K22" s="21">
        <f t="shared" si="6"/>
        <v>1</v>
      </c>
      <c r="L22" s="25" t="s">
        <v>0</v>
      </c>
      <c r="M22" s="25">
        <v>1</v>
      </c>
      <c r="N22" s="22">
        <f t="shared" si="0"/>
        <v>1</v>
      </c>
      <c r="O22" s="25" t="s">
        <v>0</v>
      </c>
      <c r="P22" s="28">
        <f t="shared" si="8"/>
        <v>0</v>
      </c>
      <c r="Q22" s="22">
        <f t="shared" si="2"/>
        <v>0</v>
      </c>
      <c r="R22" s="3" t="s">
        <v>0</v>
      </c>
      <c r="S22" s="3" t="s">
        <v>0</v>
      </c>
      <c r="T22" s="4">
        <f t="shared" si="9"/>
        <v>0</v>
      </c>
      <c r="U22" s="26">
        <f t="shared" si="1"/>
        <v>0</v>
      </c>
      <c r="V22" s="3" t="s">
        <v>0</v>
      </c>
      <c r="W22" s="4">
        <f t="shared" si="7"/>
        <v>0</v>
      </c>
      <c r="X22" s="20">
        <f t="shared" si="3"/>
        <v>0</v>
      </c>
      <c r="Y22" s="12">
        <f t="shared" si="4"/>
        <v>2</v>
      </c>
      <c r="Z22" s="123"/>
      <c r="AA22" s="123"/>
      <c r="AB22" s="123"/>
      <c r="AC22" s="123"/>
      <c r="AD22" s="123"/>
    </row>
    <row r="23" spans="1:30" customFormat="1" ht="47.25" customHeight="1" x14ac:dyDescent="0.25">
      <c r="A23" s="2"/>
      <c r="B23" s="2"/>
      <c r="C23" s="65">
        <v>5</v>
      </c>
      <c r="D23" s="65">
        <f t="shared" si="5"/>
        <v>87</v>
      </c>
      <c r="E23" s="65" t="s">
        <v>162</v>
      </c>
      <c r="F23" s="6" t="s">
        <v>163</v>
      </c>
      <c r="G23" s="61" t="s">
        <v>164</v>
      </c>
      <c r="H23" s="6" t="s">
        <v>28</v>
      </c>
      <c r="I23" s="7">
        <v>3</v>
      </c>
      <c r="J23" s="7">
        <v>2</v>
      </c>
      <c r="K23" s="21">
        <f t="shared" si="6"/>
        <v>5</v>
      </c>
      <c r="L23" s="25" t="s">
        <v>0</v>
      </c>
      <c r="M23" s="25">
        <v>1</v>
      </c>
      <c r="N23" s="22">
        <f t="shared" si="0"/>
        <v>1</v>
      </c>
      <c r="O23" s="25" t="s">
        <v>0</v>
      </c>
      <c r="P23" s="28">
        <f t="shared" si="8"/>
        <v>0</v>
      </c>
      <c r="Q23" s="22">
        <f t="shared" si="2"/>
        <v>0</v>
      </c>
      <c r="R23" s="3" t="s">
        <v>0</v>
      </c>
      <c r="S23" s="3">
        <v>2</v>
      </c>
      <c r="T23" s="4">
        <f t="shared" si="9"/>
        <v>2</v>
      </c>
      <c r="U23" s="26">
        <f t="shared" si="1"/>
        <v>2</v>
      </c>
      <c r="V23" s="3" t="s">
        <v>0</v>
      </c>
      <c r="W23" s="4">
        <f t="shared" si="7"/>
        <v>0</v>
      </c>
      <c r="X23" s="20">
        <f t="shared" si="3"/>
        <v>0</v>
      </c>
      <c r="Y23" s="12">
        <f t="shared" si="4"/>
        <v>8</v>
      </c>
      <c r="Z23" s="123"/>
      <c r="AA23" s="123"/>
      <c r="AB23" s="123"/>
      <c r="AC23" s="123"/>
      <c r="AD23" s="123"/>
    </row>
    <row r="24" spans="1:30" customFormat="1" ht="50.25" customHeight="1" x14ac:dyDescent="0.25">
      <c r="A24" s="2"/>
      <c r="B24" s="2"/>
      <c r="C24" s="65">
        <v>5</v>
      </c>
      <c r="D24" s="65">
        <f t="shared" si="5"/>
        <v>88</v>
      </c>
      <c r="E24" s="65" t="s">
        <v>165</v>
      </c>
      <c r="F24" s="6" t="s">
        <v>166</v>
      </c>
      <c r="G24" s="61" t="s">
        <v>164</v>
      </c>
      <c r="H24" s="6" t="s">
        <v>28</v>
      </c>
      <c r="I24" s="7">
        <v>3</v>
      </c>
      <c r="J24" s="7">
        <v>2</v>
      </c>
      <c r="K24" s="21">
        <f t="shared" si="6"/>
        <v>5</v>
      </c>
      <c r="L24" s="25" t="s">
        <v>0</v>
      </c>
      <c r="M24" s="25">
        <v>1</v>
      </c>
      <c r="N24" s="22">
        <f t="shared" si="0"/>
        <v>1</v>
      </c>
      <c r="O24" s="25" t="s">
        <v>0</v>
      </c>
      <c r="P24" s="28">
        <f t="shared" si="8"/>
        <v>0</v>
      </c>
      <c r="Q24" s="22">
        <f t="shared" si="2"/>
        <v>0</v>
      </c>
      <c r="R24" s="3" t="s">
        <v>0</v>
      </c>
      <c r="S24" s="3">
        <v>2</v>
      </c>
      <c r="T24" s="4">
        <f t="shared" si="9"/>
        <v>2</v>
      </c>
      <c r="U24" s="26">
        <f t="shared" si="1"/>
        <v>2</v>
      </c>
      <c r="V24" s="3" t="s">
        <v>0</v>
      </c>
      <c r="W24" s="4">
        <f t="shared" si="7"/>
        <v>0</v>
      </c>
      <c r="X24" s="20">
        <f t="shared" si="3"/>
        <v>0</v>
      </c>
      <c r="Y24" s="12">
        <f t="shared" si="4"/>
        <v>8</v>
      </c>
      <c r="Z24" s="123"/>
      <c r="AA24" s="123"/>
      <c r="AB24" s="123"/>
      <c r="AC24" s="123"/>
      <c r="AD24" s="123"/>
    </row>
    <row r="25" spans="1:30" customFormat="1" ht="36" x14ac:dyDescent="0.25">
      <c r="A25" s="2"/>
      <c r="B25" s="2"/>
      <c r="C25" s="65">
        <v>5</v>
      </c>
      <c r="D25" s="65">
        <f t="shared" si="5"/>
        <v>89</v>
      </c>
      <c r="E25" s="65" t="s">
        <v>167</v>
      </c>
      <c r="F25" s="6" t="s">
        <v>168</v>
      </c>
      <c r="G25" s="23" t="s">
        <v>141</v>
      </c>
      <c r="H25" s="6" t="s">
        <v>148</v>
      </c>
      <c r="I25" s="7" t="s">
        <v>0</v>
      </c>
      <c r="J25" s="7">
        <v>0</v>
      </c>
      <c r="K25" s="21">
        <f t="shared" si="6"/>
        <v>0</v>
      </c>
      <c r="L25" s="25" t="s">
        <v>0</v>
      </c>
      <c r="M25" s="25">
        <v>0</v>
      </c>
      <c r="N25" s="22">
        <f t="shared" si="0"/>
        <v>0</v>
      </c>
      <c r="O25" s="25" t="s">
        <v>0</v>
      </c>
      <c r="P25" s="28">
        <f t="shared" si="8"/>
        <v>0</v>
      </c>
      <c r="Q25" s="22">
        <f t="shared" si="2"/>
        <v>0</v>
      </c>
      <c r="R25" s="3" t="s">
        <v>0</v>
      </c>
      <c r="S25" s="3">
        <v>1</v>
      </c>
      <c r="T25" s="4">
        <f t="shared" si="9"/>
        <v>1</v>
      </c>
      <c r="U25" s="26">
        <f t="shared" si="1"/>
        <v>1</v>
      </c>
      <c r="V25" s="3" t="s">
        <v>0</v>
      </c>
      <c r="W25" s="4">
        <f t="shared" si="7"/>
        <v>0</v>
      </c>
      <c r="X25" s="20">
        <f t="shared" si="3"/>
        <v>0</v>
      </c>
      <c r="Y25" s="12">
        <f t="shared" si="4"/>
        <v>1</v>
      </c>
      <c r="Z25" s="123"/>
      <c r="AA25" s="123"/>
      <c r="AB25" s="123"/>
      <c r="AC25" s="123"/>
      <c r="AD25" s="123"/>
    </row>
    <row r="26" spans="1:30" customFormat="1" ht="60" customHeight="1" x14ac:dyDescent="0.25">
      <c r="A26" s="2"/>
      <c r="B26" s="2"/>
      <c r="C26" s="65">
        <v>5</v>
      </c>
      <c r="D26" s="65">
        <f t="shared" si="5"/>
        <v>90</v>
      </c>
      <c r="E26" s="65" t="s">
        <v>169</v>
      </c>
      <c r="F26" s="6" t="s">
        <v>147</v>
      </c>
      <c r="G26" s="7" t="s">
        <v>48</v>
      </c>
      <c r="H26" s="6" t="s">
        <v>148</v>
      </c>
      <c r="I26" s="7"/>
      <c r="J26" s="7"/>
      <c r="K26" s="21">
        <f t="shared" si="6"/>
        <v>0</v>
      </c>
      <c r="L26" s="25"/>
      <c r="M26" s="25">
        <v>20</v>
      </c>
      <c r="N26" s="22">
        <f t="shared" si="0"/>
        <v>20</v>
      </c>
      <c r="O26" s="25"/>
      <c r="P26" s="28"/>
      <c r="Q26" s="22">
        <f t="shared" si="2"/>
        <v>0</v>
      </c>
      <c r="R26" s="3"/>
      <c r="S26" s="3"/>
      <c r="T26" s="4"/>
      <c r="U26" s="26">
        <f t="shared" si="1"/>
        <v>0</v>
      </c>
      <c r="V26" s="3"/>
      <c r="W26" s="4"/>
      <c r="X26" s="20">
        <f t="shared" si="3"/>
        <v>0</v>
      </c>
      <c r="Y26" s="12">
        <f t="shared" si="4"/>
        <v>20</v>
      </c>
      <c r="Z26" s="123"/>
      <c r="AA26" s="123"/>
      <c r="AB26" s="123"/>
      <c r="AC26" s="123"/>
      <c r="AD26" s="123"/>
    </row>
    <row r="27" spans="1:30" customFormat="1" ht="54" customHeight="1" x14ac:dyDescent="0.25">
      <c r="A27" s="2"/>
      <c r="B27" s="2"/>
      <c r="C27" s="65">
        <v>5</v>
      </c>
      <c r="D27" s="65">
        <f t="shared" si="5"/>
        <v>91</v>
      </c>
      <c r="E27" s="65" t="s">
        <v>170</v>
      </c>
      <c r="F27" s="6" t="s">
        <v>171</v>
      </c>
      <c r="G27" s="8" t="s">
        <v>33</v>
      </c>
      <c r="H27" s="3" t="s">
        <v>28</v>
      </c>
      <c r="I27" s="7"/>
      <c r="J27" s="7">
        <v>1</v>
      </c>
      <c r="K27" s="21">
        <f t="shared" si="6"/>
        <v>1</v>
      </c>
      <c r="L27" s="25"/>
      <c r="M27" s="25"/>
      <c r="N27" s="22">
        <f t="shared" si="0"/>
        <v>0</v>
      </c>
      <c r="O27" s="25"/>
      <c r="P27" s="28">
        <f>SUM(O27:O27)</f>
        <v>0</v>
      </c>
      <c r="Q27" s="22">
        <f t="shared" si="2"/>
        <v>0</v>
      </c>
      <c r="R27" s="3"/>
      <c r="S27" s="3"/>
      <c r="T27" s="4">
        <f>SUM(R27:S27)</f>
        <v>0</v>
      </c>
      <c r="U27" s="26">
        <f t="shared" si="1"/>
        <v>0</v>
      </c>
      <c r="V27" s="3"/>
      <c r="W27" s="4">
        <f>SUM(V27:V27)</f>
        <v>0</v>
      </c>
      <c r="X27" s="20">
        <f t="shared" si="3"/>
        <v>0</v>
      </c>
      <c r="Y27" s="12">
        <f t="shared" si="4"/>
        <v>1</v>
      </c>
      <c r="Z27" s="123"/>
      <c r="AA27" s="123"/>
      <c r="AB27" s="123"/>
      <c r="AC27" s="123"/>
      <c r="AD27" s="123"/>
    </row>
    <row r="28" spans="1:30" customFormat="1" ht="46.5" customHeight="1" x14ac:dyDescent="0.25">
      <c r="A28" s="2"/>
      <c r="B28" s="2"/>
      <c r="C28" s="65">
        <v>5</v>
      </c>
      <c r="D28" s="65">
        <f t="shared" si="5"/>
        <v>92</v>
      </c>
      <c r="E28" s="65" t="s">
        <v>172</v>
      </c>
      <c r="F28" s="6" t="s">
        <v>173</v>
      </c>
      <c r="G28" s="8" t="s">
        <v>257</v>
      </c>
      <c r="H28" s="3" t="s">
        <v>28</v>
      </c>
      <c r="I28" s="7"/>
      <c r="J28" s="7">
        <v>3</v>
      </c>
      <c r="K28" s="21">
        <f t="shared" si="6"/>
        <v>3</v>
      </c>
      <c r="L28" s="25"/>
      <c r="M28" s="25"/>
      <c r="N28" s="22">
        <f t="shared" si="0"/>
        <v>0</v>
      </c>
      <c r="O28" s="25"/>
      <c r="P28" s="28">
        <f>SUM(O28:O28)</f>
        <v>0</v>
      </c>
      <c r="Q28" s="22">
        <f t="shared" si="2"/>
        <v>0</v>
      </c>
      <c r="R28" s="3"/>
      <c r="S28" s="3"/>
      <c r="T28" s="4">
        <f>SUM(R28:S28)</f>
        <v>0</v>
      </c>
      <c r="U28" s="26">
        <f t="shared" si="1"/>
        <v>0</v>
      </c>
      <c r="V28" s="3"/>
      <c r="W28" s="4">
        <f>SUM(V28:V28)</f>
        <v>0</v>
      </c>
      <c r="X28" s="20">
        <f t="shared" si="3"/>
        <v>0</v>
      </c>
      <c r="Y28" s="12">
        <f t="shared" si="4"/>
        <v>3</v>
      </c>
      <c r="Z28" s="123"/>
      <c r="AA28" s="123"/>
      <c r="AB28" s="123"/>
      <c r="AC28" s="123"/>
      <c r="AD28" s="123"/>
    </row>
    <row r="29" spans="1:30" customFormat="1" ht="27.75" customHeight="1" x14ac:dyDescent="0.25">
      <c r="A29" s="2"/>
      <c r="B29" s="2"/>
      <c r="C29" s="65">
        <v>5</v>
      </c>
      <c r="D29" s="65">
        <f t="shared" si="5"/>
        <v>93</v>
      </c>
      <c r="E29" s="65" t="s">
        <v>174</v>
      </c>
      <c r="F29" s="6" t="s">
        <v>175</v>
      </c>
      <c r="G29" s="8" t="s">
        <v>33</v>
      </c>
      <c r="H29" s="3" t="s">
        <v>28</v>
      </c>
      <c r="I29" s="7"/>
      <c r="J29" s="7">
        <v>2</v>
      </c>
      <c r="K29" s="21">
        <f t="shared" si="6"/>
        <v>2</v>
      </c>
      <c r="L29" s="25"/>
      <c r="M29" s="25"/>
      <c r="N29" s="22">
        <f t="shared" si="0"/>
        <v>0</v>
      </c>
      <c r="O29" s="25"/>
      <c r="P29" s="28">
        <f>SUM(O29:O29)</f>
        <v>0</v>
      </c>
      <c r="Q29" s="22">
        <f t="shared" si="2"/>
        <v>0</v>
      </c>
      <c r="R29" s="3"/>
      <c r="S29" s="3"/>
      <c r="T29" s="4">
        <f>SUM(R29:S29)</f>
        <v>0</v>
      </c>
      <c r="U29" s="26">
        <f t="shared" si="1"/>
        <v>0</v>
      </c>
      <c r="V29" s="3"/>
      <c r="W29" s="4">
        <f>SUM(V29:V29)</f>
        <v>0</v>
      </c>
      <c r="X29" s="20">
        <f t="shared" si="3"/>
        <v>0</v>
      </c>
      <c r="Y29" s="12">
        <f t="shared" si="4"/>
        <v>2</v>
      </c>
      <c r="Z29" s="123"/>
      <c r="AA29" s="123"/>
      <c r="AB29" s="123"/>
      <c r="AC29" s="123"/>
      <c r="AD29" s="123"/>
    </row>
    <row r="30" spans="1:30" customFormat="1" ht="24" x14ac:dyDescent="0.25">
      <c r="A30" s="2"/>
      <c r="B30" s="2"/>
      <c r="C30" s="65">
        <v>5</v>
      </c>
      <c r="D30" s="65">
        <f t="shared" si="5"/>
        <v>94</v>
      </c>
      <c r="E30" s="65" t="s">
        <v>176</v>
      </c>
      <c r="F30" s="6" t="s">
        <v>177</v>
      </c>
      <c r="G30" s="7" t="s">
        <v>33</v>
      </c>
      <c r="H30" s="3" t="s">
        <v>28</v>
      </c>
      <c r="I30" s="7"/>
      <c r="J30" s="7">
        <v>1</v>
      </c>
      <c r="K30" s="21">
        <f t="shared" si="6"/>
        <v>1</v>
      </c>
      <c r="L30" s="25"/>
      <c r="M30" s="25"/>
      <c r="N30" s="22">
        <f t="shared" si="0"/>
        <v>0</v>
      </c>
      <c r="O30" s="25"/>
      <c r="P30" s="28">
        <f>SUM(O30:O30)</f>
        <v>0</v>
      </c>
      <c r="Q30" s="22">
        <f t="shared" si="2"/>
        <v>0</v>
      </c>
      <c r="R30" s="3"/>
      <c r="S30" s="3"/>
      <c r="T30" s="4">
        <f>SUM(R30:S30)</f>
        <v>0</v>
      </c>
      <c r="U30" s="26">
        <f t="shared" si="1"/>
        <v>0</v>
      </c>
      <c r="V30" s="3"/>
      <c r="W30" s="4">
        <f>SUM(V30:V30)</f>
        <v>0</v>
      </c>
      <c r="X30" s="20">
        <f t="shared" si="3"/>
        <v>0</v>
      </c>
      <c r="Y30" s="12">
        <f t="shared" si="4"/>
        <v>1</v>
      </c>
      <c r="Z30" s="123"/>
      <c r="AA30" s="123"/>
      <c r="AB30" s="123"/>
      <c r="AC30" s="123"/>
      <c r="AD30" s="123"/>
    </row>
    <row r="31" spans="1:30" customFormat="1" ht="70.5" customHeight="1" x14ac:dyDescent="0.25">
      <c r="A31" s="2"/>
      <c r="B31" s="2"/>
      <c r="C31" s="65">
        <v>5</v>
      </c>
      <c r="D31" s="65">
        <f t="shared" si="5"/>
        <v>95</v>
      </c>
      <c r="E31" s="65" t="s">
        <v>178</v>
      </c>
      <c r="F31" s="6" t="s">
        <v>179</v>
      </c>
      <c r="G31" s="7" t="s">
        <v>33</v>
      </c>
      <c r="H31" s="3" t="s">
        <v>28</v>
      </c>
      <c r="I31" s="7"/>
      <c r="J31" s="7">
        <v>2</v>
      </c>
      <c r="K31" s="21">
        <f t="shared" si="6"/>
        <v>2</v>
      </c>
      <c r="L31" s="25"/>
      <c r="M31" s="25"/>
      <c r="N31" s="22">
        <f t="shared" si="0"/>
        <v>0</v>
      </c>
      <c r="O31" s="25"/>
      <c r="P31" s="28">
        <f>SUM(O31:O31)</f>
        <v>0</v>
      </c>
      <c r="Q31" s="22">
        <f t="shared" si="2"/>
        <v>0</v>
      </c>
      <c r="R31" s="3"/>
      <c r="S31" s="3"/>
      <c r="T31" s="4">
        <f>SUM(R31:S31)</f>
        <v>0</v>
      </c>
      <c r="U31" s="26">
        <f t="shared" ref="U31" si="10">SUM(T31)</f>
        <v>0</v>
      </c>
      <c r="V31" s="3"/>
      <c r="W31" s="4">
        <f>SUM(V31:V31)</f>
        <v>0</v>
      </c>
      <c r="X31" s="20">
        <f t="shared" si="3"/>
        <v>0</v>
      </c>
      <c r="Y31" s="12">
        <f t="shared" si="4"/>
        <v>2</v>
      </c>
      <c r="Z31" s="123"/>
      <c r="AA31" s="123"/>
      <c r="AB31" s="123"/>
      <c r="AC31" s="123"/>
      <c r="AD31" s="123"/>
    </row>
    <row r="32" spans="1:30" ht="26.25" customHeight="1" x14ac:dyDescent="0.25"/>
    <row r="33" spans="5:7" ht="15" customHeight="1" x14ac:dyDescent="0.25">
      <c r="E33" s="150" t="s">
        <v>251</v>
      </c>
      <c r="F33" s="173">
        <v>41116100</v>
      </c>
      <c r="G33" s="173"/>
    </row>
    <row r="34" spans="5:7" x14ac:dyDescent="0.25">
      <c r="E34" s="150"/>
      <c r="F34" s="173">
        <v>46151700</v>
      </c>
      <c r="G34" s="173"/>
    </row>
    <row r="35" spans="5:7" ht="45" customHeight="1" x14ac:dyDescent="0.25">
      <c r="E35" s="88" t="s">
        <v>252</v>
      </c>
      <c r="F35" s="173" t="s">
        <v>282</v>
      </c>
      <c r="G35" s="173"/>
    </row>
    <row r="36" spans="5:7" x14ac:dyDescent="0.25">
      <c r="E36" s="88" t="s">
        <v>253</v>
      </c>
      <c r="F36" s="173" t="s">
        <v>256</v>
      </c>
      <c r="G36" s="173"/>
    </row>
  </sheetData>
  <autoFilter ref="C1:E1048445" xr:uid="{00000000-0009-0000-0000-000004000000}"/>
  <mergeCells count="36">
    <mergeCell ref="E33:E34"/>
    <mergeCell ref="F33:G33"/>
    <mergeCell ref="F34:G34"/>
    <mergeCell ref="X3:X5"/>
    <mergeCell ref="Y3:Y5"/>
    <mergeCell ref="V3:W3"/>
    <mergeCell ref="R4:S4"/>
    <mergeCell ref="T4:T5"/>
    <mergeCell ref="Q3:Q5"/>
    <mergeCell ref="R3:T3"/>
    <mergeCell ref="U3:U5"/>
    <mergeCell ref="F35:G35"/>
    <mergeCell ref="F36:G36"/>
    <mergeCell ref="O4:O5"/>
    <mergeCell ref="P4:P5"/>
    <mergeCell ref="H3:H5"/>
    <mergeCell ref="I3:J3"/>
    <mergeCell ref="K3:K5"/>
    <mergeCell ref="L3:M3"/>
    <mergeCell ref="N3:N5"/>
    <mergeCell ref="M4:M5"/>
    <mergeCell ref="O3:P3"/>
    <mergeCell ref="I4:I5"/>
    <mergeCell ref="J4:J5"/>
    <mergeCell ref="L4:L5"/>
    <mergeCell ref="C1:AD1"/>
    <mergeCell ref="Z3:Z5"/>
    <mergeCell ref="AA3:AA5"/>
    <mergeCell ref="AB3:AB5"/>
    <mergeCell ref="AC3:AC5"/>
    <mergeCell ref="AD3:AD5"/>
    <mergeCell ref="C3:C5"/>
    <mergeCell ref="D3:D5"/>
    <mergeCell ref="E3:E5"/>
    <mergeCell ref="F3:F5"/>
    <mergeCell ref="G3:G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17"/>
  <sheetViews>
    <sheetView topLeftCell="B1" workbookViewId="0">
      <selection activeCell="S5" sqref="S5"/>
    </sheetView>
  </sheetViews>
  <sheetFormatPr baseColWidth="10" defaultColWidth="11.42578125" defaultRowHeight="12" x14ac:dyDescent="0.25"/>
  <cols>
    <col min="1" max="1" width="11.42578125" style="2" hidden="1" customWidth="1"/>
    <col min="2" max="2" width="7.140625" style="2" customWidth="1"/>
    <col min="3" max="3" width="7.85546875" style="1" customWidth="1"/>
    <col min="4" max="4" width="8.28515625" style="1" customWidth="1"/>
    <col min="5" max="5" width="44.140625" style="10" customWidth="1"/>
    <col min="6" max="6" width="23.28515625" style="38" customWidth="1"/>
    <col min="7" max="7" width="15.42578125" style="13" customWidth="1"/>
    <col min="8" max="8" width="12.140625" style="13" hidden="1" customWidth="1"/>
    <col min="9" max="9" width="13.7109375" style="1" hidden="1" customWidth="1"/>
    <col min="10" max="10" width="10" style="1" hidden="1" customWidth="1"/>
    <col min="11" max="11" width="14.42578125" style="27" customWidth="1"/>
    <col min="12" max="12" width="16.7109375" style="2" customWidth="1"/>
    <col min="13" max="13" width="14.5703125" style="2" customWidth="1"/>
    <col min="14" max="14" width="14" style="2" customWidth="1"/>
    <col min="15" max="16384" width="11.42578125" style="2"/>
  </cols>
  <sheetData>
    <row r="1" spans="1:16" ht="60.75" customHeight="1" thickBot="1" x14ac:dyDescent="0.3">
      <c r="C1" s="142" t="s">
        <v>291</v>
      </c>
      <c r="D1" s="152"/>
      <c r="E1" s="152"/>
      <c r="F1" s="152"/>
      <c r="G1" s="152"/>
      <c r="H1" s="152"/>
      <c r="I1" s="152"/>
      <c r="J1" s="152"/>
      <c r="K1" s="152"/>
      <c r="L1" s="152"/>
      <c r="M1" s="152"/>
      <c r="N1" s="152"/>
      <c r="O1" s="152"/>
      <c r="P1" s="153"/>
    </row>
    <row r="2" spans="1:16" ht="18" customHeight="1" x14ac:dyDescent="0.25"/>
    <row r="3" spans="1:16" s="17" customFormat="1" ht="47.25" customHeight="1" x14ac:dyDescent="0.15">
      <c r="A3" s="14" t="s">
        <v>0</v>
      </c>
      <c r="B3" s="14"/>
      <c r="C3" s="134" t="s">
        <v>1</v>
      </c>
      <c r="D3" s="187" t="s">
        <v>280</v>
      </c>
      <c r="E3" s="136" t="s">
        <v>277</v>
      </c>
      <c r="F3" s="137" t="s">
        <v>276</v>
      </c>
      <c r="G3" s="136" t="s">
        <v>268</v>
      </c>
      <c r="H3" s="136" t="s">
        <v>254</v>
      </c>
      <c r="I3" s="37" t="s">
        <v>185</v>
      </c>
      <c r="J3" s="176" t="s">
        <v>184</v>
      </c>
      <c r="K3" s="136" t="s">
        <v>15</v>
      </c>
      <c r="L3" s="143" t="s">
        <v>285</v>
      </c>
      <c r="M3" s="143" t="s">
        <v>288</v>
      </c>
      <c r="N3" s="143" t="s">
        <v>289</v>
      </c>
      <c r="O3" s="143" t="s">
        <v>286</v>
      </c>
      <c r="P3" s="143" t="s">
        <v>287</v>
      </c>
    </row>
    <row r="4" spans="1:16" s="16" customFormat="1" ht="47.25" customHeight="1" x14ac:dyDescent="0.25">
      <c r="A4" s="14" t="s">
        <v>0</v>
      </c>
      <c r="B4" s="14"/>
      <c r="C4" s="134"/>
      <c r="D4" s="188"/>
      <c r="E4" s="136"/>
      <c r="F4" s="137"/>
      <c r="G4" s="135"/>
      <c r="H4" s="141"/>
      <c r="I4" s="183" t="s">
        <v>16</v>
      </c>
      <c r="J4" s="176"/>
      <c r="K4" s="136"/>
      <c r="L4" s="143"/>
      <c r="M4" s="143"/>
      <c r="N4" s="143"/>
      <c r="O4" s="143"/>
      <c r="P4" s="143"/>
    </row>
    <row r="5" spans="1:16" s="16" customFormat="1" ht="71.25" customHeight="1" x14ac:dyDescent="0.25">
      <c r="A5" s="18"/>
      <c r="B5" s="18"/>
      <c r="C5" s="134"/>
      <c r="D5" s="189"/>
      <c r="E5" s="136"/>
      <c r="F5" s="137"/>
      <c r="G5" s="135"/>
      <c r="H5" s="141"/>
      <c r="I5" s="183"/>
      <c r="J5" s="176"/>
      <c r="K5" s="136"/>
      <c r="L5" s="144"/>
      <c r="M5" s="144"/>
      <c r="N5" s="144"/>
      <c r="O5" s="144"/>
      <c r="P5" s="144"/>
    </row>
    <row r="6" spans="1:16" customFormat="1" ht="55.5" customHeight="1" x14ac:dyDescent="0.25">
      <c r="A6" s="2"/>
      <c r="B6" s="2"/>
      <c r="C6" s="95">
        <v>6</v>
      </c>
      <c r="D6" s="95">
        <f>+'LOTE 5'!D31+1</f>
        <v>96</v>
      </c>
      <c r="E6" s="95" t="s">
        <v>188</v>
      </c>
      <c r="F6" s="39" t="s">
        <v>181</v>
      </c>
      <c r="G6" s="31" t="s">
        <v>180</v>
      </c>
      <c r="H6" s="31" t="s">
        <v>255</v>
      </c>
      <c r="I6" s="66">
        <v>3</v>
      </c>
      <c r="J6" s="33">
        <f t="shared" ref="J6:J7" si="0">SUM(I6:I6)</f>
        <v>3</v>
      </c>
      <c r="K6" s="12">
        <f>+J6</f>
        <v>3</v>
      </c>
      <c r="L6" s="123"/>
      <c r="M6" s="123"/>
      <c r="N6" s="123"/>
      <c r="O6" s="123"/>
      <c r="P6" s="123"/>
    </row>
    <row r="7" spans="1:16" customFormat="1" ht="68.25" customHeight="1" x14ac:dyDescent="0.25">
      <c r="A7" s="2"/>
      <c r="B7" s="2"/>
      <c r="C7" s="95">
        <v>6</v>
      </c>
      <c r="D7" s="95">
        <f>1+D6</f>
        <v>97</v>
      </c>
      <c r="E7" s="95" t="s">
        <v>189</v>
      </c>
      <c r="F7" s="41" t="s">
        <v>181</v>
      </c>
      <c r="G7" s="32" t="s">
        <v>180</v>
      </c>
      <c r="H7" s="32" t="s">
        <v>255</v>
      </c>
      <c r="I7" s="67">
        <v>5</v>
      </c>
      <c r="J7" s="33">
        <f t="shared" si="0"/>
        <v>5</v>
      </c>
      <c r="K7" s="12">
        <f>+J7</f>
        <v>5</v>
      </c>
      <c r="L7" s="123"/>
      <c r="M7" s="123"/>
      <c r="N7" s="123"/>
      <c r="O7" s="123"/>
      <c r="P7" s="123"/>
    </row>
    <row r="8" spans="1:16" ht="38.25" customHeight="1" thickBot="1" x14ac:dyDescent="0.3"/>
    <row r="9" spans="1:16" ht="12" customHeight="1" x14ac:dyDescent="0.25">
      <c r="E9" s="184" t="s">
        <v>251</v>
      </c>
      <c r="F9" s="89">
        <v>41121700</v>
      </c>
    </row>
    <row r="10" spans="1:16" x14ac:dyDescent="0.25">
      <c r="E10" s="185"/>
      <c r="F10" s="90">
        <v>41121800</v>
      </c>
    </row>
    <row r="11" spans="1:16" customFormat="1" ht="24.75" customHeight="1" thickBot="1" x14ac:dyDescent="0.3">
      <c r="A11" s="2"/>
      <c r="B11" s="2"/>
      <c r="C11" s="1"/>
      <c r="D11" s="1"/>
      <c r="E11" s="186"/>
      <c r="F11" s="90"/>
      <c r="G11" s="13"/>
      <c r="H11" s="13"/>
      <c r="I11" s="1"/>
      <c r="J11" s="1"/>
      <c r="K11" s="27"/>
    </row>
    <row r="12" spans="1:16" customFormat="1" ht="15.75" thickBot="1" x14ac:dyDescent="0.3">
      <c r="A12" s="2"/>
      <c r="B12" s="2"/>
      <c r="C12" s="1"/>
      <c r="D12" s="1"/>
      <c r="E12" s="91" t="s">
        <v>252</v>
      </c>
      <c r="F12" s="92" t="s">
        <v>262</v>
      </c>
      <c r="G12" s="13"/>
      <c r="H12" s="13"/>
      <c r="I12" s="1"/>
      <c r="J12" s="1"/>
      <c r="K12" s="27"/>
    </row>
    <row r="13" spans="1:16" customFormat="1" ht="15.75" thickBot="1" x14ac:dyDescent="0.3">
      <c r="A13" s="2"/>
      <c r="B13" s="2"/>
      <c r="C13" s="1"/>
      <c r="D13" s="1"/>
      <c r="E13" s="93" t="s">
        <v>253</v>
      </c>
      <c r="F13" s="94" t="s">
        <v>260</v>
      </c>
      <c r="G13" s="13"/>
      <c r="H13" s="13"/>
      <c r="I13" s="1"/>
      <c r="J13" s="1"/>
      <c r="K13" s="27"/>
    </row>
    <row r="14" spans="1:16" customFormat="1" ht="15" x14ac:dyDescent="0.25">
      <c r="A14" s="2"/>
      <c r="B14" s="2"/>
      <c r="C14" s="1"/>
      <c r="D14" s="1"/>
      <c r="E14" s="10"/>
      <c r="F14" s="38"/>
      <c r="G14" s="13"/>
      <c r="H14" s="13"/>
      <c r="I14" s="1"/>
      <c r="J14" s="1"/>
      <c r="K14" s="27"/>
    </row>
    <row r="15" spans="1:16" customFormat="1" ht="15" x14ac:dyDescent="0.25">
      <c r="A15" s="2"/>
      <c r="B15" s="2"/>
      <c r="C15" s="1"/>
      <c r="D15" s="1"/>
      <c r="E15" s="10"/>
      <c r="F15" s="38"/>
      <c r="G15" s="13"/>
      <c r="H15" s="13"/>
      <c r="I15" s="1"/>
      <c r="J15" s="1"/>
      <c r="K15" s="27"/>
    </row>
    <row r="16" spans="1:16" customFormat="1" ht="15" x14ac:dyDescent="0.25">
      <c r="A16" s="2"/>
      <c r="B16" s="2"/>
      <c r="C16" s="1"/>
      <c r="D16" s="1"/>
      <c r="E16" s="10"/>
      <c r="F16" s="38"/>
      <c r="G16" s="13"/>
      <c r="H16" s="13"/>
      <c r="I16" s="1"/>
      <c r="J16" s="1"/>
      <c r="K16" s="27"/>
    </row>
    <row r="17" spans="1:11" customFormat="1" ht="15" x14ac:dyDescent="0.25">
      <c r="A17" s="2"/>
      <c r="B17" s="2"/>
      <c r="C17" s="1"/>
      <c r="D17" s="1"/>
      <c r="E17" s="10"/>
      <c r="F17" s="38"/>
      <c r="G17" s="13"/>
      <c r="H17" s="13"/>
      <c r="I17" s="1"/>
      <c r="J17" s="1"/>
      <c r="K17" s="27"/>
    </row>
  </sheetData>
  <autoFilter ref="C1:D1048452" xr:uid="{00000000-0009-0000-0000-000005000000}"/>
  <mergeCells count="16">
    <mergeCell ref="E9:E11"/>
    <mergeCell ref="K3:K5"/>
    <mergeCell ref="C3:C5"/>
    <mergeCell ref="D3:D5"/>
    <mergeCell ref="E3:E5"/>
    <mergeCell ref="F3:F5"/>
    <mergeCell ref="G3:G5"/>
    <mergeCell ref="H3:H5"/>
    <mergeCell ref="J3:J5"/>
    <mergeCell ref="C1:P1"/>
    <mergeCell ref="L3:L5"/>
    <mergeCell ref="M3:M5"/>
    <mergeCell ref="N3:N5"/>
    <mergeCell ref="O3:O5"/>
    <mergeCell ref="P3:P5"/>
    <mergeCell ref="I4:I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B21"/>
  <sheetViews>
    <sheetView topLeftCell="C2" workbookViewId="0">
      <selection activeCell="X3" sqref="X3:AB3"/>
    </sheetView>
  </sheetViews>
  <sheetFormatPr baseColWidth="10" defaultColWidth="11.42578125" defaultRowHeight="12.75" x14ac:dyDescent="0.2"/>
  <cols>
    <col min="1" max="1" width="6.7109375" style="68" customWidth="1"/>
    <col min="2" max="2" width="8.7109375" style="57" customWidth="1"/>
    <col min="3" max="3" width="9.140625" style="57" customWidth="1"/>
    <col min="4" max="4" width="33.85546875" style="57" customWidth="1"/>
    <col min="5" max="6" width="13.85546875" style="57" customWidth="1"/>
    <col min="7" max="21" width="11.42578125" style="57" hidden="1" customWidth="1"/>
    <col min="22" max="22" width="15.7109375" style="57" customWidth="1"/>
    <col min="23" max="23" width="11.42578125" style="57" bestFit="1" customWidth="1"/>
    <col min="24" max="24" width="15" style="57" customWidth="1"/>
    <col min="25" max="25" width="16" style="57" customWidth="1"/>
    <col min="26" max="26" width="17.85546875" style="68" customWidth="1"/>
    <col min="27" max="27" width="31.140625" style="68" customWidth="1"/>
    <col min="28" max="28" width="25.85546875" style="68" customWidth="1"/>
    <col min="29" max="16384" width="11.42578125" style="68"/>
  </cols>
  <sheetData>
    <row r="1" spans="2:28" x14ac:dyDescent="0.2">
      <c r="W1" s="113"/>
    </row>
    <row r="2" spans="2:28" ht="108" customHeight="1" x14ac:dyDescent="0.2">
      <c r="C2" s="190" t="s">
        <v>291</v>
      </c>
      <c r="D2" s="191"/>
      <c r="E2" s="191"/>
      <c r="F2" s="191"/>
      <c r="G2" s="191"/>
      <c r="H2" s="191"/>
      <c r="I2" s="191"/>
      <c r="J2" s="191"/>
      <c r="K2" s="191"/>
      <c r="L2" s="191"/>
      <c r="M2" s="191"/>
      <c r="N2" s="191"/>
      <c r="O2" s="191"/>
      <c r="P2" s="191"/>
      <c r="Q2" s="191"/>
      <c r="R2" s="191"/>
      <c r="S2" s="191"/>
      <c r="T2" s="191"/>
      <c r="U2" s="191"/>
      <c r="V2" s="191"/>
      <c r="W2" s="191"/>
      <c r="X2" s="191"/>
      <c r="Y2" s="191"/>
      <c r="Z2" s="191"/>
      <c r="AA2" s="191"/>
      <c r="AB2" s="191"/>
    </row>
    <row r="3" spans="2:28" s="100" customFormat="1" ht="72" customHeight="1" x14ac:dyDescent="0.2">
      <c r="B3" s="34" t="s">
        <v>1</v>
      </c>
      <c r="C3" s="34" t="s">
        <v>280</v>
      </c>
      <c r="D3" s="34" t="s">
        <v>278</v>
      </c>
      <c r="E3" s="34" t="s">
        <v>198</v>
      </c>
      <c r="F3" s="34" t="s">
        <v>272</v>
      </c>
      <c r="G3" s="34" t="s">
        <v>199</v>
      </c>
      <c r="H3" s="34" t="s">
        <v>200</v>
      </c>
      <c r="I3" s="34" t="s">
        <v>201</v>
      </c>
      <c r="J3" s="34" t="s">
        <v>202</v>
      </c>
      <c r="K3" s="34" t="s">
        <v>203</v>
      </c>
      <c r="L3" s="34" t="s">
        <v>204</v>
      </c>
      <c r="M3" s="34" t="s">
        <v>205</v>
      </c>
      <c r="N3" s="34" t="s">
        <v>206</v>
      </c>
      <c r="O3" s="34" t="s">
        <v>207</v>
      </c>
      <c r="P3" s="34" t="s">
        <v>208</v>
      </c>
      <c r="Q3" s="34" t="s">
        <v>209</v>
      </c>
      <c r="R3" s="34" t="s">
        <v>210</v>
      </c>
      <c r="S3" s="34" t="s">
        <v>211</v>
      </c>
      <c r="T3" s="34" t="s">
        <v>212</v>
      </c>
      <c r="U3" s="34" t="s">
        <v>213</v>
      </c>
      <c r="V3" s="34" t="s">
        <v>214</v>
      </c>
      <c r="W3" s="34" t="s">
        <v>215</v>
      </c>
      <c r="X3" s="125" t="s">
        <v>285</v>
      </c>
      <c r="Y3" s="125" t="s">
        <v>288</v>
      </c>
      <c r="Z3" s="126" t="s">
        <v>289</v>
      </c>
      <c r="AA3" s="126" t="s">
        <v>286</v>
      </c>
      <c r="AB3" s="126" t="s">
        <v>287</v>
      </c>
    </row>
    <row r="4" spans="2:28" s="100" customFormat="1" ht="105.75" customHeight="1" x14ac:dyDescent="0.2">
      <c r="B4" s="43">
        <v>7</v>
      </c>
      <c r="C4" s="43">
        <v>98</v>
      </c>
      <c r="D4" s="112" t="s">
        <v>273</v>
      </c>
      <c r="E4" s="112" t="s">
        <v>216</v>
      </c>
      <c r="F4" s="112" t="s">
        <v>270</v>
      </c>
      <c r="G4" s="101">
        <v>0</v>
      </c>
      <c r="H4" s="101">
        <v>14</v>
      </c>
      <c r="I4" s="101">
        <v>15</v>
      </c>
      <c r="J4" s="101">
        <v>15</v>
      </c>
      <c r="K4" s="101">
        <v>66</v>
      </c>
      <c r="L4" s="101">
        <v>20</v>
      </c>
      <c r="M4" s="101">
        <v>25</v>
      </c>
      <c r="N4" s="101">
        <v>70</v>
      </c>
      <c r="O4" s="102">
        <v>225</v>
      </c>
      <c r="P4" s="101"/>
      <c r="Q4" s="101"/>
      <c r="R4" s="101"/>
      <c r="S4" s="101"/>
      <c r="T4" s="101"/>
      <c r="U4" s="101"/>
      <c r="V4" s="102">
        <v>0</v>
      </c>
      <c r="W4" s="101">
        <v>225</v>
      </c>
      <c r="X4" s="119"/>
      <c r="Y4" s="119"/>
      <c r="Z4" s="119"/>
      <c r="AA4" s="119"/>
      <c r="AB4" s="119"/>
    </row>
    <row r="5" spans="2:28" s="100" customFormat="1" ht="96.75" customHeight="1" x14ac:dyDescent="0.2">
      <c r="B5" s="43">
        <v>7</v>
      </c>
      <c r="C5" s="43">
        <v>99</v>
      </c>
      <c r="D5" s="112" t="s">
        <v>274</v>
      </c>
      <c r="E5" s="112" t="s">
        <v>275</v>
      </c>
      <c r="F5" s="112" t="s">
        <v>270</v>
      </c>
      <c r="G5" s="101">
        <v>0</v>
      </c>
      <c r="H5" s="101">
        <v>24</v>
      </c>
      <c r="I5" s="101">
        <v>0</v>
      </c>
      <c r="J5" s="101">
        <v>12</v>
      </c>
      <c r="K5" s="101">
        <v>30</v>
      </c>
      <c r="L5" s="101">
        <v>20</v>
      </c>
      <c r="M5" s="101">
        <v>25</v>
      </c>
      <c r="N5" s="101">
        <v>70</v>
      </c>
      <c r="O5" s="102">
        <v>181</v>
      </c>
      <c r="P5" s="101">
        <v>5</v>
      </c>
      <c r="Q5" s="101">
        <v>5</v>
      </c>
      <c r="R5" s="101">
        <v>5</v>
      </c>
      <c r="S5" s="101">
        <v>3</v>
      </c>
      <c r="T5" s="101">
        <v>2</v>
      </c>
      <c r="U5" s="101">
        <v>5</v>
      </c>
      <c r="V5" s="102">
        <v>25</v>
      </c>
      <c r="W5" s="101">
        <v>206</v>
      </c>
      <c r="X5" s="119"/>
      <c r="Y5" s="119"/>
      <c r="Z5" s="119"/>
      <c r="AA5" s="119"/>
      <c r="AB5" s="119"/>
    </row>
    <row r="6" spans="2:28" ht="27" customHeight="1" x14ac:dyDescent="0.2">
      <c r="W6" s="114"/>
      <c r="X6" s="68"/>
      <c r="Y6" s="68"/>
    </row>
    <row r="7" spans="2:28" ht="37.5" customHeight="1" x14ac:dyDescent="0.2">
      <c r="D7" s="192" t="s">
        <v>251</v>
      </c>
      <c r="E7" s="116">
        <v>41121800</v>
      </c>
      <c r="F7" s="117"/>
      <c r="X7" s="68"/>
      <c r="Y7" s="68"/>
    </row>
    <row r="8" spans="2:28" x14ac:dyDescent="0.2">
      <c r="D8" s="192"/>
      <c r="E8" s="116">
        <v>41104100</v>
      </c>
      <c r="F8" s="117"/>
      <c r="X8" s="68"/>
      <c r="Y8" s="68"/>
    </row>
    <row r="9" spans="2:28" ht="22.5" x14ac:dyDescent="0.2">
      <c r="D9" s="118" t="s">
        <v>252</v>
      </c>
      <c r="E9" s="116" t="s">
        <v>263</v>
      </c>
      <c r="F9" s="117"/>
      <c r="X9" s="68"/>
      <c r="Y9" s="68"/>
    </row>
    <row r="10" spans="2:28" ht="33.75" x14ac:dyDescent="0.2">
      <c r="D10" s="115" t="s">
        <v>253</v>
      </c>
      <c r="E10" s="116" t="s">
        <v>258</v>
      </c>
      <c r="F10" s="117"/>
      <c r="X10" s="68"/>
      <c r="Y10" s="68"/>
    </row>
    <row r="11" spans="2:28" x14ac:dyDescent="0.2">
      <c r="X11" s="68"/>
      <c r="Y11" s="68"/>
    </row>
    <row r="12" spans="2:28" x14ac:dyDescent="0.2">
      <c r="X12" s="68"/>
      <c r="Y12" s="68"/>
    </row>
    <row r="13" spans="2:28" x14ac:dyDescent="0.2">
      <c r="X13" s="68"/>
      <c r="Y13" s="68"/>
    </row>
    <row r="14" spans="2:28" x14ac:dyDescent="0.2">
      <c r="X14" s="68"/>
      <c r="Y14" s="68"/>
    </row>
    <row r="15" spans="2:28" x14ac:dyDescent="0.2">
      <c r="X15" s="68"/>
      <c r="Y15" s="68"/>
    </row>
    <row r="16" spans="2:28" x14ac:dyDescent="0.2">
      <c r="X16" s="68"/>
      <c r="Y16" s="68"/>
    </row>
    <row r="17" spans="24:25" x14ac:dyDescent="0.2">
      <c r="X17" s="68"/>
      <c r="Y17" s="68"/>
    </row>
    <row r="18" spans="24:25" x14ac:dyDescent="0.2">
      <c r="X18" s="68"/>
      <c r="Y18" s="68"/>
    </row>
    <row r="19" spans="24:25" x14ac:dyDescent="0.2">
      <c r="X19" s="68"/>
      <c r="Y19" s="68"/>
    </row>
    <row r="20" spans="24:25" x14ac:dyDescent="0.2">
      <c r="X20" s="68"/>
      <c r="Y20" s="68"/>
    </row>
    <row r="21" spans="24:25" x14ac:dyDescent="0.2">
      <c r="X21" s="68"/>
      <c r="Y21" s="68"/>
    </row>
  </sheetData>
  <mergeCells count="2">
    <mergeCell ref="C2:AB2"/>
    <mergeCell ref="D7:D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T26"/>
  <sheetViews>
    <sheetView topLeftCell="B1" workbookViewId="0">
      <selection activeCell="V3" sqref="V3"/>
    </sheetView>
  </sheetViews>
  <sheetFormatPr baseColWidth="10" defaultColWidth="11.42578125" defaultRowHeight="12.75" x14ac:dyDescent="0.2"/>
  <cols>
    <col min="1" max="1" width="11.42578125" style="68"/>
    <col min="2" max="2" width="9.7109375" style="1" customWidth="1"/>
    <col min="3" max="3" width="7.42578125" style="55" customWidth="1"/>
    <col min="4" max="4" width="53.7109375" style="55" customWidth="1"/>
    <col min="5" max="5" width="25" style="55" customWidth="1"/>
    <col min="6" max="14" width="11.42578125" style="55" hidden="1" customWidth="1"/>
    <col min="15" max="15" width="11.42578125" style="55" bestFit="1" customWidth="1"/>
    <col min="16" max="16" width="16.85546875" style="68" customWidth="1"/>
    <col min="17" max="17" width="20.7109375" style="68" customWidth="1"/>
    <col min="18" max="18" width="19.5703125" style="68" customWidth="1"/>
    <col min="19" max="19" width="25.5703125" style="68" customWidth="1"/>
    <col min="20" max="20" width="26.42578125" style="68" customWidth="1"/>
    <col min="21" max="16384" width="11.42578125" style="68"/>
  </cols>
  <sheetData>
    <row r="1" spans="2:20" ht="59.25" customHeight="1" thickBot="1" x14ac:dyDescent="0.25">
      <c r="B1" s="142" t="s">
        <v>291</v>
      </c>
      <c r="C1" s="168"/>
      <c r="D1" s="168"/>
      <c r="E1" s="168"/>
      <c r="F1" s="168"/>
      <c r="G1" s="168"/>
      <c r="H1" s="168"/>
      <c r="I1" s="168"/>
      <c r="J1" s="168"/>
      <c r="K1" s="168"/>
      <c r="L1" s="168"/>
      <c r="M1" s="168"/>
      <c r="N1" s="168"/>
      <c r="O1" s="168"/>
      <c r="P1" s="168"/>
      <c r="Q1" s="168"/>
      <c r="R1" s="168"/>
      <c r="S1" s="168"/>
      <c r="T1" s="169"/>
    </row>
    <row r="2" spans="2:20" ht="13.5" thickBot="1" x14ac:dyDescent="0.25"/>
    <row r="3" spans="2:20" ht="108.75" thickBot="1" x14ac:dyDescent="0.25">
      <c r="B3" s="71" t="s">
        <v>1</v>
      </c>
      <c r="C3" s="71" t="s">
        <v>283</v>
      </c>
      <c r="D3" s="70" t="s">
        <v>278</v>
      </c>
      <c r="E3" s="72" t="s">
        <v>198</v>
      </c>
      <c r="F3" s="70" t="s">
        <v>182</v>
      </c>
      <c r="G3" s="70" t="s">
        <v>217</v>
      </c>
      <c r="H3" s="70" t="s">
        <v>12</v>
      </c>
      <c r="I3" s="70" t="s">
        <v>183</v>
      </c>
      <c r="J3" s="70" t="s">
        <v>186</v>
      </c>
      <c r="K3" s="70" t="s">
        <v>218</v>
      </c>
      <c r="L3" s="70" t="s">
        <v>13</v>
      </c>
      <c r="M3" s="70" t="s">
        <v>219</v>
      </c>
      <c r="N3" s="70" t="s">
        <v>220</v>
      </c>
      <c r="O3" s="70" t="s">
        <v>215</v>
      </c>
      <c r="P3" s="125" t="s">
        <v>285</v>
      </c>
      <c r="Q3" s="125" t="s">
        <v>288</v>
      </c>
      <c r="R3" s="126" t="s">
        <v>289</v>
      </c>
      <c r="S3" s="126" t="s">
        <v>286</v>
      </c>
      <c r="T3" s="126" t="s">
        <v>287</v>
      </c>
    </row>
    <row r="4" spans="2:20" ht="48.75" thickBot="1" x14ac:dyDescent="0.25">
      <c r="B4" s="69">
        <v>8</v>
      </c>
      <c r="C4" s="76">
        <f>1+'LOTE 7'!C5</f>
        <v>100</v>
      </c>
      <c r="D4" s="109" t="s">
        <v>221</v>
      </c>
      <c r="E4" s="110" t="s">
        <v>222</v>
      </c>
      <c r="F4" s="111">
        <v>5</v>
      </c>
      <c r="G4" s="111">
        <v>7</v>
      </c>
      <c r="H4" s="111">
        <v>0</v>
      </c>
      <c r="I4" s="111">
        <v>5</v>
      </c>
      <c r="J4" s="111">
        <v>20</v>
      </c>
      <c r="K4" s="111">
        <v>0</v>
      </c>
      <c r="L4" s="111">
        <v>10</v>
      </c>
      <c r="M4" s="111">
        <v>20</v>
      </c>
      <c r="N4" s="111">
        <v>0</v>
      </c>
      <c r="O4" s="124">
        <f t="shared" ref="O4:O15" si="0">SUM(F4:N4)</f>
        <v>67</v>
      </c>
      <c r="P4" s="119"/>
      <c r="Q4" s="119"/>
      <c r="R4" s="119"/>
      <c r="S4" s="119"/>
      <c r="T4" s="119"/>
    </row>
    <row r="5" spans="2:20" ht="36.75" thickBot="1" x14ac:dyDescent="0.25">
      <c r="B5" s="69">
        <v>8</v>
      </c>
      <c r="C5" s="76">
        <f>1+C4</f>
        <v>101</v>
      </c>
      <c r="D5" s="109" t="s">
        <v>223</v>
      </c>
      <c r="E5" s="110" t="s">
        <v>222</v>
      </c>
      <c r="F5" s="111">
        <v>5</v>
      </c>
      <c r="G5" s="111">
        <v>7</v>
      </c>
      <c r="H5" s="111">
        <v>0</v>
      </c>
      <c r="I5" s="111">
        <v>5</v>
      </c>
      <c r="J5" s="111">
        <v>20</v>
      </c>
      <c r="K5" s="111">
        <v>0</v>
      </c>
      <c r="L5" s="111">
        <v>10</v>
      </c>
      <c r="M5" s="111">
        <v>20</v>
      </c>
      <c r="N5" s="111">
        <v>0</v>
      </c>
      <c r="O5" s="124">
        <f t="shared" si="0"/>
        <v>67</v>
      </c>
      <c r="P5" s="119"/>
      <c r="Q5" s="119"/>
      <c r="R5" s="119"/>
      <c r="S5" s="119"/>
      <c r="T5" s="119"/>
    </row>
    <row r="6" spans="2:20" ht="24.75" thickBot="1" x14ac:dyDescent="0.25">
      <c r="B6" s="69">
        <v>8</v>
      </c>
      <c r="C6" s="76">
        <f t="shared" ref="C6:C15" si="1">1+C5</f>
        <v>102</v>
      </c>
      <c r="D6" s="109" t="s">
        <v>224</v>
      </c>
      <c r="E6" s="110" t="s">
        <v>225</v>
      </c>
      <c r="F6" s="111">
        <v>0</v>
      </c>
      <c r="G6" s="111">
        <v>50</v>
      </c>
      <c r="H6" s="111">
        <v>0</v>
      </c>
      <c r="I6" s="111">
        <v>50</v>
      </c>
      <c r="J6" s="111">
        <v>50</v>
      </c>
      <c r="K6" s="111">
        <v>0</v>
      </c>
      <c r="L6" s="111">
        <v>36</v>
      </c>
      <c r="M6" s="111">
        <v>50</v>
      </c>
      <c r="N6" s="111">
        <v>0</v>
      </c>
      <c r="O6" s="124">
        <f t="shared" si="0"/>
        <v>236</v>
      </c>
      <c r="P6" s="119"/>
      <c r="Q6" s="119"/>
      <c r="R6" s="119"/>
      <c r="S6" s="119"/>
      <c r="T6" s="119"/>
    </row>
    <row r="7" spans="2:20" ht="84.75" thickBot="1" x14ac:dyDescent="0.25">
      <c r="B7" s="69">
        <v>8</v>
      </c>
      <c r="C7" s="76">
        <f t="shared" si="1"/>
        <v>103</v>
      </c>
      <c r="D7" s="109" t="s">
        <v>248</v>
      </c>
      <c r="E7" s="110" t="s">
        <v>226</v>
      </c>
      <c r="F7" s="111">
        <v>0</v>
      </c>
      <c r="G7" s="111">
        <v>36</v>
      </c>
      <c r="H7" s="111">
        <v>0</v>
      </c>
      <c r="I7" s="111">
        <v>80</v>
      </c>
      <c r="J7" s="111">
        <v>50</v>
      </c>
      <c r="K7" s="111">
        <v>0</v>
      </c>
      <c r="L7" s="111">
        <v>20</v>
      </c>
      <c r="M7" s="111">
        <v>25</v>
      </c>
      <c r="N7" s="111">
        <v>0</v>
      </c>
      <c r="O7" s="124">
        <f t="shared" si="0"/>
        <v>211</v>
      </c>
      <c r="P7" s="119"/>
      <c r="Q7" s="119"/>
      <c r="R7" s="119"/>
      <c r="S7" s="119"/>
      <c r="T7" s="119"/>
    </row>
    <row r="8" spans="2:20" ht="84.75" thickBot="1" x14ac:dyDescent="0.25">
      <c r="B8" s="69">
        <v>8</v>
      </c>
      <c r="C8" s="76">
        <f t="shared" si="1"/>
        <v>104</v>
      </c>
      <c r="D8" s="109" t="s">
        <v>249</v>
      </c>
      <c r="E8" s="110" t="s">
        <v>227</v>
      </c>
      <c r="F8" s="111">
        <v>0</v>
      </c>
      <c r="G8" s="111">
        <v>25</v>
      </c>
      <c r="H8" s="111">
        <v>0</v>
      </c>
      <c r="I8" s="111">
        <v>40</v>
      </c>
      <c r="J8" s="111">
        <v>50</v>
      </c>
      <c r="K8" s="111">
        <v>0</v>
      </c>
      <c r="L8" s="111">
        <v>20</v>
      </c>
      <c r="M8" s="111">
        <v>20</v>
      </c>
      <c r="N8" s="111">
        <v>0</v>
      </c>
      <c r="O8" s="124">
        <f t="shared" si="0"/>
        <v>155</v>
      </c>
      <c r="P8" s="119"/>
      <c r="Q8" s="119"/>
      <c r="R8" s="119"/>
      <c r="S8" s="119"/>
      <c r="T8" s="119"/>
    </row>
    <row r="9" spans="2:20" ht="84.75" thickBot="1" x14ac:dyDescent="0.25">
      <c r="B9" s="69">
        <v>8</v>
      </c>
      <c r="C9" s="76">
        <f t="shared" si="1"/>
        <v>105</v>
      </c>
      <c r="D9" s="109" t="s">
        <v>250</v>
      </c>
      <c r="E9" s="110" t="s">
        <v>228</v>
      </c>
      <c r="F9" s="111">
        <v>0</v>
      </c>
      <c r="G9" s="111">
        <v>0</v>
      </c>
      <c r="H9" s="111">
        <v>0</v>
      </c>
      <c r="I9" s="111">
        <v>0</v>
      </c>
      <c r="J9" s="111">
        <v>0</v>
      </c>
      <c r="K9" s="111">
        <v>0</v>
      </c>
      <c r="L9" s="111">
        <v>5</v>
      </c>
      <c r="M9" s="111">
        <v>4</v>
      </c>
      <c r="N9" s="111">
        <v>0</v>
      </c>
      <c r="O9" s="124">
        <f t="shared" si="0"/>
        <v>9</v>
      </c>
      <c r="P9" s="119"/>
      <c r="Q9" s="119"/>
      <c r="R9" s="119"/>
      <c r="S9" s="119"/>
      <c r="T9" s="119"/>
    </row>
    <row r="10" spans="2:20" ht="36.75" thickBot="1" x14ac:dyDescent="0.25">
      <c r="B10" s="69">
        <v>8</v>
      </c>
      <c r="C10" s="76">
        <f t="shared" si="1"/>
        <v>106</v>
      </c>
      <c r="D10" s="109" t="s">
        <v>229</v>
      </c>
      <c r="E10" s="110" t="s">
        <v>230</v>
      </c>
      <c r="F10" s="111">
        <v>30000</v>
      </c>
      <c r="G10" s="111">
        <v>3800</v>
      </c>
      <c r="H10" s="111">
        <v>0</v>
      </c>
      <c r="I10" s="111">
        <v>1000</v>
      </c>
      <c r="J10" s="111">
        <v>1000</v>
      </c>
      <c r="K10" s="111">
        <v>400</v>
      </c>
      <c r="L10" s="111">
        <v>310</v>
      </c>
      <c r="M10" s="111">
        <v>850</v>
      </c>
      <c r="N10" s="111">
        <v>3000</v>
      </c>
      <c r="O10" s="124">
        <f t="shared" si="0"/>
        <v>40360</v>
      </c>
      <c r="P10" s="119"/>
      <c r="Q10" s="119"/>
      <c r="R10" s="119"/>
      <c r="S10" s="119"/>
      <c r="T10" s="119"/>
    </row>
    <row r="11" spans="2:20" ht="13.5" thickBot="1" x14ac:dyDescent="0.25">
      <c r="B11" s="69">
        <v>8</v>
      </c>
      <c r="C11" s="76">
        <f t="shared" si="1"/>
        <v>107</v>
      </c>
      <c r="D11" s="109" t="s">
        <v>231</v>
      </c>
      <c r="E11" s="110" t="s">
        <v>232</v>
      </c>
      <c r="F11" s="111">
        <v>0</v>
      </c>
      <c r="G11" s="111">
        <v>20</v>
      </c>
      <c r="H11" s="111">
        <v>0</v>
      </c>
      <c r="I11" s="111">
        <v>0</v>
      </c>
      <c r="J11" s="111">
        <v>20</v>
      </c>
      <c r="K11" s="111">
        <v>100</v>
      </c>
      <c r="L11" s="111">
        <v>45</v>
      </c>
      <c r="M11" s="111">
        <v>100</v>
      </c>
      <c r="N11" s="111">
        <v>100</v>
      </c>
      <c r="O11" s="124">
        <f t="shared" si="0"/>
        <v>385</v>
      </c>
      <c r="P11" s="119"/>
      <c r="Q11" s="119"/>
      <c r="R11" s="119"/>
      <c r="S11" s="119"/>
      <c r="T11" s="119"/>
    </row>
    <row r="12" spans="2:20" ht="13.5" thickBot="1" x14ac:dyDescent="0.25">
      <c r="B12" s="69">
        <v>8</v>
      </c>
      <c r="C12" s="76">
        <f t="shared" si="1"/>
        <v>108</v>
      </c>
      <c r="D12" s="109" t="s">
        <v>233</v>
      </c>
      <c r="E12" s="110" t="s">
        <v>234</v>
      </c>
      <c r="F12" s="111">
        <v>0</v>
      </c>
      <c r="G12" s="111">
        <v>35</v>
      </c>
      <c r="H12" s="111">
        <v>0</v>
      </c>
      <c r="I12" s="111">
        <v>10</v>
      </c>
      <c r="J12" s="111">
        <v>4</v>
      </c>
      <c r="K12" s="111">
        <v>0</v>
      </c>
      <c r="L12" s="111">
        <v>35</v>
      </c>
      <c r="M12" s="111">
        <v>165</v>
      </c>
      <c r="N12" s="111">
        <v>0</v>
      </c>
      <c r="O12" s="124">
        <f t="shared" si="0"/>
        <v>249</v>
      </c>
      <c r="P12" s="119"/>
      <c r="Q12" s="119"/>
      <c r="R12" s="119"/>
      <c r="S12" s="119"/>
      <c r="T12" s="119"/>
    </row>
    <row r="13" spans="2:20" ht="13.5" thickBot="1" x14ac:dyDescent="0.25">
      <c r="B13" s="69">
        <v>8</v>
      </c>
      <c r="C13" s="76">
        <f t="shared" si="1"/>
        <v>109</v>
      </c>
      <c r="D13" s="109" t="s">
        <v>235</v>
      </c>
      <c r="E13" s="110" t="s">
        <v>236</v>
      </c>
      <c r="F13" s="111">
        <v>2000</v>
      </c>
      <c r="G13" s="111"/>
      <c r="H13" s="111"/>
      <c r="I13" s="111"/>
      <c r="J13" s="111"/>
      <c r="K13" s="111"/>
      <c r="L13" s="111"/>
      <c r="M13" s="111"/>
      <c r="N13" s="111"/>
      <c r="O13" s="124">
        <f t="shared" si="0"/>
        <v>2000</v>
      </c>
      <c r="P13" s="119"/>
      <c r="Q13" s="119"/>
      <c r="R13" s="119"/>
      <c r="S13" s="119"/>
      <c r="T13" s="119"/>
    </row>
    <row r="14" spans="2:20" ht="36.75" thickBot="1" x14ac:dyDescent="0.25">
      <c r="B14" s="69">
        <v>8</v>
      </c>
      <c r="C14" s="76">
        <f t="shared" si="1"/>
        <v>110</v>
      </c>
      <c r="D14" s="109" t="s">
        <v>237</v>
      </c>
      <c r="E14" s="110" t="s">
        <v>238</v>
      </c>
      <c r="F14" s="111">
        <v>100</v>
      </c>
      <c r="G14" s="111">
        <v>50</v>
      </c>
      <c r="H14" s="111">
        <v>50</v>
      </c>
      <c r="I14" s="111">
        <v>100</v>
      </c>
      <c r="J14" s="111">
        <v>50</v>
      </c>
      <c r="K14" s="111">
        <v>100</v>
      </c>
      <c r="L14" s="111">
        <v>50</v>
      </c>
      <c r="M14" s="111">
        <v>50</v>
      </c>
      <c r="N14" s="111"/>
      <c r="O14" s="124">
        <f t="shared" si="0"/>
        <v>550</v>
      </c>
      <c r="P14" s="119"/>
      <c r="Q14" s="119"/>
      <c r="R14" s="119"/>
      <c r="S14" s="119"/>
      <c r="T14" s="119"/>
    </row>
    <row r="15" spans="2:20" ht="48.75" thickBot="1" x14ac:dyDescent="0.25">
      <c r="B15" s="69">
        <v>8</v>
      </c>
      <c r="C15" s="76">
        <f t="shared" si="1"/>
        <v>111</v>
      </c>
      <c r="D15" s="109" t="s">
        <v>239</v>
      </c>
      <c r="E15" s="110" t="s">
        <v>240</v>
      </c>
      <c r="F15" s="111"/>
      <c r="G15" s="111"/>
      <c r="H15" s="111"/>
      <c r="I15" s="111"/>
      <c r="J15" s="111">
        <v>1000</v>
      </c>
      <c r="K15" s="111"/>
      <c r="L15" s="111"/>
      <c r="M15" s="111"/>
      <c r="N15" s="111"/>
      <c r="O15" s="124">
        <f t="shared" si="0"/>
        <v>1000</v>
      </c>
      <c r="P15" s="119"/>
      <c r="Q15" s="119"/>
      <c r="R15" s="119"/>
      <c r="S15" s="119"/>
      <c r="T15" s="119"/>
    </row>
    <row r="16" spans="2:20" x14ac:dyDescent="0.2">
      <c r="F16" s="193"/>
      <c r="G16" s="193"/>
      <c r="H16" s="193"/>
      <c r="I16" s="193"/>
      <c r="J16" s="193"/>
      <c r="K16" s="193"/>
      <c r="L16" s="193"/>
      <c r="M16" s="193"/>
      <c r="N16" s="193"/>
      <c r="O16" s="193"/>
    </row>
    <row r="18" spans="4:9" ht="13.5" thickBot="1" x14ac:dyDescent="0.25"/>
    <row r="19" spans="4:9" ht="12.75" customHeight="1" x14ac:dyDescent="0.2">
      <c r="D19" s="184" t="s">
        <v>251</v>
      </c>
      <c r="E19" s="89">
        <v>42281900</v>
      </c>
    </row>
    <row r="20" spans="4:9" x14ac:dyDescent="0.2">
      <c r="D20" s="185"/>
      <c r="E20" s="90">
        <v>41121800</v>
      </c>
    </row>
    <row r="21" spans="4:9" x14ac:dyDescent="0.2">
      <c r="D21" s="185"/>
      <c r="E21" s="90">
        <v>41121700</v>
      </c>
    </row>
    <row r="22" spans="4:9" x14ac:dyDescent="0.2">
      <c r="D22" s="185"/>
      <c r="E22" s="90">
        <v>41122000</v>
      </c>
    </row>
    <row r="23" spans="4:9" x14ac:dyDescent="0.2">
      <c r="D23" s="185"/>
      <c r="E23" s="90">
        <v>41104100</v>
      </c>
    </row>
    <row r="24" spans="4:9" ht="13.5" thickBot="1" x14ac:dyDescent="0.25">
      <c r="D24" s="186"/>
      <c r="E24" s="97">
        <v>24112600</v>
      </c>
    </row>
    <row r="25" spans="4:9" ht="13.5" thickBot="1" x14ac:dyDescent="0.25">
      <c r="D25" s="98" t="s">
        <v>252</v>
      </c>
      <c r="E25" s="99" t="s">
        <v>263</v>
      </c>
    </row>
    <row r="26" spans="4:9" ht="237.75" customHeight="1" thickBot="1" x14ac:dyDescent="0.25">
      <c r="D26" s="96" t="s">
        <v>253</v>
      </c>
      <c r="E26" s="97" t="s">
        <v>259</v>
      </c>
      <c r="I26" s="68"/>
    </row>
  </sheetData>
  <protectedRanges>
    <protectedRange sqref="F10" name="Rango1_1_1_1"/>
    <protectedRange sqref="K10" name="Rango1_6_1"/>
    <protectedRange sqref="M10:N10" name="Rango1_2_1_1"/>
    <protectedRange sqref="G10" name="Rango1_3_1_1"/>
    <protectedRange sqref="L10" name="Rango1_4_1_1"/>
    <protectedRange sqref="I10" name="Rango1_5_1_1"/>
    <protectedRange sqref="F4:F9" name="Rango1_1_1_1_1"/>
    <protectedRange sqref="K4:K9" name="Rango1_6_1_1"/>
    <protectedRange sqref="M4:N9" name="Rango1_2_1_1_1"/>
    <protectedRange sqref="G4:G9" name="Rango1_3_1_1_1"/>
    <protectedRange sqref="L4:L9" name="Rango1_4_1_1_1"/>
    <protectedRange sqref="I4:I9" name="Rango1_5_1_1_1"/>
    <protectedRange sqref="F11" name="Rango1_1_1_1_2"/>
    <protectedRange sqref="K11" name="Rango1_6_1_2"/>
    <protectedRange sqref="M11:N11" name="Rango1_2_1_1_2"/>
    <protectedRange sqref="G11" name="Rango1_3_1_1_2"/>
    <protectedRange sqref="L11" name="Rango1_4_1_1_2"/>
    <protectedRange sqref="I11" name="Rango1_5_1_1_2"/>
    <protectedRange sqref="F12" name="Rango1_1_1_1_3"/>
    <protectedRange sqref="K12" name="Rango1_6_1_3"/>
    <protectedRange sqref="M12:N12" name="Rango1_2_1_1_3"/>
    <protectedRange sqref="G12" name="Rango1_3_1_1_3"/>
    <protectedRange sqref="L12" name="Rango1_4_1_1_3"/>
    <protectedRange sqref="I12" name="Rango1_5_1_1_3"/>
  </protectedRanges>
  <mergeCells count="3">
    <mergeCell ref="D19:D24"/>
    <mergeCell ref="F16:O16"/>
    <mergeCell ref="B1:T1"/>
  </mergeCells>
  <dataValidations count="1">
    <dataValidation operator="greaterThan" allowBlank="1" showInputMessage="1" showErrorMessage="1" sqref="F4:I12 K4:N12" xr:uid="{00000000-0002-0000-0700-000000000000}"/>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S11"/>
  <sheetViews>
    <sheetView workbookViewId="0">
      <selection activeCell="O3" sqref="O3:S3"/>
    </sheetView>
  </sheetViews>
  <sheetFormatPr baseColWidth="10" defaultRowHeight="15" x14ac:dyDescent="0.25"/>
  <cols>
    <col min="2" max="3" width="11.42578125" style="55"/>
    <col min="4" max="4" width="66.42578125" style="55" customWidth="1"/>
    <col min="5" max="5" width="11.42578125" style="55"/>
    <col min="6" max="13" width="0" style="55" hidden="1" customWidth="1"/>
    <col min="14" max="14" width="11.42578125" style="55"/>
    <col min="15" max="15" width="16" customWidth="1"/>
    <col min="16" max="16" width="18" customWidth="1"/>
    <col min="17" max="17" width="17.140625" customWidth="1"/>
    <col min="18" max="18" width="22.7109375" customWidth="1"/>
    <col min="19" max="19" width="23.140625" customWidth="1"/>
  </cols>
  <sheetData>
    <row r="1" spans="2:19" ht="54" customHeight="1" thickBot="1" x14ac:dyDescent="0.3">
      <c r="B1" s="194" t="s">
        <v>290</v>
      </c>
      <c r="C1" s="195"/>
      <c r="D1" s="195"/>
      <c r="E1" s="195"/>
      <c r="F1" s="195"/>
      <c r="G1" s="195"/>
      <c r="H1" s="195"/>
      <c r="I1" s="195"/>
      <c r="J1" s="195"/>
      <c r="K1" s="195"/>
      <c r="L1" s="195"/>
      <c r="M1" s="195"/>
      <c r="N1" s="195"/>
      <c r="O1" s="195"/>
      <c r="P1" s="195"/>
      <c r="Q1" s="195"/>
      <c r="R1" s="195"/>
      <c r="S1" s="196"/>
    </row>
    <row r="2" spans="2:19" ht="21.75" customHeight="1" x14ac:dyDescent="0.25"/>
    <row r="3" spans="2:19" ht="76.5" x14ac:dyDescent="0.25">
      <c r="B3" s="34" t="s">
        <v>1</v>
      </c>
      <c r="C3" s="34" t="s">
        <v>280</v>
      </c>
      <c r="D3" s="103" t="s">
        <v>278</v>
      </c>
      <c r="E3" s="103" t="s">
        <v>269</v>
      </c>
      <c r="F3" s="103" t="s">
        <v>182</v>
      </c>
      <c r="G3" s="103" t="s">
        <v>217</v>
      </c>
      <c r="H3" s="103" t="s">
        <v>12</v>
      </c>
      <c r="I3" s="103" t="s">
        <v>183</v>
      </c>
      <c r="J3" s="103" t="s">
        <v>186</v>
      </c>
      <c r="K3" s="103" t="s">
        <v>6</v>
      </c>
      <c r="L3" s="103" t="s">
        <v>13</v>
      </c>
      <c r="M3" s="103" t="s">
        <v>219</v>
      </c>
      <c r="N3" s="103" t="s">
        <v>15</v>
      </c>
      <c r="O3" s="125" t="s">
        <v>285</v>
      </c>
      <c r="P3" s="125" t="s">
        <v>288</v>
      </c>
      <c r="Q3" s="126" t="s">
        <v>289</v>
      </c>
      <c r="R3" s="126" t="s">
        <v>286</v>
      </c>
      <c r="S3" s="126" t="s">
        <v>287</v>
      </c>
    </row>
    <row r="4" spans="2:19" ht="48" x14ac:dyDescent="0.25">
      <c r="B4" s="29">
        <v>9</v>
      </c>
      <c r="C4" s="29">
        <f>1+'LOTE 8'!C15</f>
        <v>112</v>
      </c>
      <c r="D4" s="104" t="s">
        <v>241</v>
      </c>
      <c r="E4" s="105" t="s">
        <v>242</v>
      </c>
      <c r="F4" s="106">
        <v>50</v>
      </c>
      <c r="G4" s="106">
        <v>70</v>
      </c>
      <c r="H4" s="106">
        <v>30</v>
      </c>
      <c r="I4" s="106">
        <v>50</v>
      </c>
      <c r="J4" s="106">
        <v>150</v>
      </c>
      <c r="K4" s="106">
        <v>40</v>
      </c>
      <c r="L4" s="106">
        <v>150</v>
      </c>
      <c r="M4" s="106">
        <v>80</v>
      </c>
      <c r="N4" s="74">
        <f>SUM(F4:M4)</f>
        <v>620</v>
      </c>
      <c r="O4" s="123"/>
      <c r="P4" s="123"/>
      <c r="Q4" s="123"/>
      <c r="R4" s="123"/>
      <c r="S4" s="123"/>
    </row>
    <row r="5" spans="2:19" ht="36" x14ac:dyDescent="0.25">
      <c r="B5" s="29">
        <v>9</v>
      </c>
      <c r="C5" s="29">
        <f>1+C4</f>
        <v>113</v>
      </c>
      <c r="D5" s="107" t="s">
        <v>271</v>
      </c>
      <c r="E5" s="105" t="s">
        <v>243</v>
      </c>
      <c r="F5" s="106">
        <v>20</v>
      </c>
      <c r="G5" s="106">
        <v>5</v>
      </c>
      <c r="H5" s="106">
        <v>15</v>
      </c>
      <c r="I5" s="106">
        <v>0</v>
      </c>
      <c r="J5" s="106">
        <v>0</v>
      </c>
      <c r="K5" s="106">
        <v>20</v>
      </c>
      <c r="L5" s="106">
        <v>40</v>
      </c>
      <c r="M5" s="106">
        <v>20</v>
      </c>
      <c r="N5" s="74">
        <f>SUM(F5:M5)</f>
        <v>120</v>
      </c>
      <c r="O5" s="123"/>
      <c r="P5" s="123"/>
      <c r="Q5" s="123"/>
      <c r="R5" s="123"/>
      <c r="S5" s="123"/>
    </row>
    <row r="6" spans="2:19" ht="48" x14ac:dyDescent="0.25">
      <c r="B6" s="29">
        <v>9</v>
      </c>
      <c r="C6" s="29">
        <f>1+C5</f>
        <v>114</v>
      </c>
      <c r="D6" s="107" t="s">
        <v>244</v>
      </c>
      <c r="E6" s="101" t="s">
        <v>245</v>
      </c>
      <c r="F6" s="108">
        <v>3500</v>
      </c>
      <c r="G6" s="108">
        <v>3000</v>
      </c>
      <c r="H6" s="108">
        <v>2000</v>
      </c>
      <c r="I6" s="108">
        <v>3700</v>
      </c>
      <c r="J6" s="108">
        <v>3000</v>
      </c>
      <c r="K6" s="108">
        <v>2000</v>
      </c>
      <c r="L6" s="108">
        <v>3000</v>
      </c>
      <c r="M6" s="108">
        <v>3700</v>
      </c>
      <c r="N6" s="58">
        <f>SUM(F6:M6)</f>
        <v>23900</v>
      </c>
      <c r="O6" s="123"/>
      <c r="P6" s="123"/>
      <c r="Q6" s="123"/>
      <c r="R6" s="123"/>
      <c r="S6" s="123"/>
    </row>
    <row r="7" spans="2:19" x14ac:dyDescent="0.25">
      <c r="F7" s="193"/>
      <c r="G7" s="193"/>
      <c r="H7" s="193"/>
      <c r="I7" s="193"/>
      <c r="J7" s="193"/>
      <c r="K7" s="193"/>
      <c r="L7" s="193"/>
      <c r="M7" s="193"/>
      <c r="N7" s="193"/>
    </row>
    <row r="8" spans="2:19" x14ac:dyDescent="0.25">
      <c r="D8" s="150" t="s">
        <v>251</v>
      </c>
      <c r="E8" s="83">
        <v>41121700</v>
      </c>
    </row>
    <row r="9" spans="2:19" ht="32.25" customHeight="1" x14ac:dyDescent="0.25">
      <c r="D9" s="150"/>
      <c r="E9" s="83">
        <v>41121800</v>
      </c>
    </row>
    <row r="10" spans="2:19" ht="34.5" x14ac:dyDescent="0.25">
      <c r="D10" s="82" t="s">
        <v>252</v>
      </c>
      <c r="E10" s="85" t="s">
        <v>262</v>
      </c>
    </row>
    <row r="11" spans="2:19" x14ac:dyDescent="0.25">
      <c r="D11" s="84" t="s">
        <v>253</v>
      </c>
      <c r="E11" s="86" t="s">
        <v>260</v>
      </c>
    </row>
  </sheetData>
  <protectedRanges>
    <protectedRange sqref="F4:F5 J4:J5 N4:N6" name="Rango1_7"/>
    <protectedRange sqref="K4:K5" name="Rango1_1_2"/>
    <protectedRange sqref="M4:M5" name="Rango1_2_2"/>
    <protectedRange sqref="H4:H5" name="Rango1_3_1"/>
    <protectedRange sqref="G4:G5" name="Rango1_4_1"/>
    <protectedRange sqref="L4:L5" name="Rango1_5_1"/>
    <protectedRange sqref="I4:I5" name="Rango1_6_1"/>
    <protectedRange sqref="F6:M6" name="Rango2_2_2"/>
  </protectedRanges>
  <mergeCells count="3">
    <mergeCell ref="F7:N7"/>
    <mergeCell ref="D8:D9"/>
    <mergeCell ref="B1:S1"/>
  </mergeCells>
  <dataValidations count="1">
    <dataValidation operator="greaterThan" allowBlank="1" showInputMessage="1" showErrorMessage="1" sqref="F4:M5" xr:uid="{00000000-0002-0000-0800-000000000000}"/>
  </dataValidations>
  <pageMargins left="0.7" right="0.7" top="0.75" bottom="0.75" header="0.3" footer="0.3"/>
  <pageSetup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S10"/>
  <sheetViews>
    <sheetView workbookViewId="0">
      <selection activeCell="O3" sqref="O3:S3"/>
    </sheetView>
  </sheetViews>
  <sheetFormatPr baseColWidth="10" defaultColWidth="11.42578125" defaultRowHeight="14.25" x14ac:dyDescent="0.2"/>
  <cols>
    <col min="1" max="1" width="6.42578125" style="54" customWidth="1"/>
    <col min="2" max="2" width="5.28515625" style="55" bestFit="1" customWidth="1"/>
    <col min="3" max="3" width="4.85546875" style="55" bestFit="1" customWidth="1"/>
    <col min="4" max="4" width="40.42578125" style="55" customWidth="1"/>
    <col min="5" max="5" width="11.42578125" style="55"/>
    <col min="6" max="13" width="11.42578125" style="55" hidden="1" customWidth="1"/>
    <col min="14" max="14" width="11.42578125" style="55" bestFit="1" customWidth="1"/>
    <col min="15" max="16384" width="11.42578125" style="54"/>
  </cols>
  <sheetData>
    <row r="1" spans="2:19" ht="61.5" customHeight="1" x14ac:dyDescent="0.2">
      <c r="B1" s="197" t="s">
        <v>290</v>
      </c>
      <c r="C1" s="198"/>
      <c r="D1" s="198"/>
      <c r="E1" s="198"/>
      <c r="F1" s="198"/>
      <c r="G1" s="198"/>
      <c r="H1" s="198"/>
      <c r="I1" s="198"/>
      <c r="J1" s="198"/>
      <c r="K1" s="198"/>
      <c r="L1" s="198"/>
      <c r="M1" s="198"/>
      <c r="N1" s="198"/>
      <c r="O1" s="198"/>
      <c r="P1" s="198"/>
      <c r="Q1" s="198"/>
      <c r="R1" s="198"/>
      <c r="S1" s="198"/>
    </row>
    <row r="2" spans="2:19" ht="59.25" customHeight="1" x14ac:dyDescent="0.2"/>
    <row r="3" spans="2:19" ht="140.25" x14ac:dyDescent="0.2">
      <c r="B3" s="34" t="s">
        <v>1</v>
      </c>
      <c r="C3" s="34" t="s">
        <v>2</v>
      </c>
      <c r="D3" s="103" t="s">
        <v>278</v>
      </c>
      <c r="E3" s="103" t="s">
        <v>279</v>
      </c>
      <c r="F3" s="103" t="s">
        <v>182</v>
      </c>
      <c r="G3" s="103" t="s">
        <v>217</v>
      </c>
      <c r="H3" s="103" t="s">
        <v>12</v>
      </c>
      <c r="I3" s="103" t="s">
        <v>183</v>
      </c>
      <c r="J3" s="103" t="s">
        <v>186</v>
      </c>
      <c r="K3" s="103" t="s">
        <v>6</v>
      </c>
      <c r="L3" s="103" t="s">
        <v>13</v>
      </c>
      <c r="M3" s="103" t="s">
        <v>219</v>
      </c>
      <c r="N3" s="103" t="s">
        <v>246</v>
      </c>
      <c r="O3" s="125" t="s">
        <v>285</v>
      </c>
      <c r="P3" s="125" t="s">
        <v>288</v>
      </c>
      <c r="Q3" s="126" t="s">
        <v>289</v>
      </c>
      <c r="R3" s="126" t="s">
        <v>286</v>
      </c>
      <c r="S3" s="126" t="s">
        <v>287</v>
      </c>
    </row>
    <row r="4" spans="2:19" ht="84" x14ac:dyDescent="0.2">
      <c r="B4" s="29">
        <v>10</v>
      </c>
      <c r="C4" s="29">
        <f>1+'LOTE 9'!C6</f>
        <v>115</v>
      </c>
      <c r="D4" s="108" t="s">
        <v>247</v>
      </c>
      <c r="E4" s="101" t="s">
        <v>240</v>
      </c>
      <c r="F4" s="101">
        <v>2000</v>
      </c>
      <c r="G4" s="101">
        <v>1000</v>
      </c>
      <c r="H4" s="101">
        <v>500</v>
      </c>
      <c r="I4" s="101">
        <v>1000</v>
      </c>
      <c r="J4" s="101">
        <v>2500</v>
      </c>
      <c r="K4" s="101">
        <v>880</v>
      </c>
      <c r="L4" s="101">
        <v>1500</v>
      </c>
      <c r="M4" s="101">
        <v>4800</v>
      </c>
      <c r="N4" s="102">
        <f>SUM(F4:M4)</f>
        <v>14180</v>
      </c>
      <c r="O4" s="122"/>
      <c r="P4" s="122"/>
      <c r="Q4" s="122"/>
      <c r="R4" s="122"/>
      <c r="S4" s="122"/>
    </row>
    <row r="5" spans="2:19" x14ac:dyDescent="0.2">
      <c r="F5" s="193"/>
      <c r="G5" s="193"/>
      <c r="H5" s="193"/>
      <c r="I5" s="193"/>
      <c r="J5" s="193"/>
      <c r="K5" s="193"/>
      <c r="L5" s="193"/>
      <c r="M5" s="193"/>
      <c r="N5" s="193"/>
    </row>
    <row r="7" spans="2:19" x14ac:dyDescent="0.2">
      <c r="D7" s="150" t="s">
        <v>251</v>
      </c>
      <c r="E7" s="83">
        <v>41121700</v>
      </c>
    </row>
    <row r="8" spans="2:19" x14ac:dyDescent="0.2">
      <c r="D8" s="150"/>
      <c r="E8" s="83">
        <v>41121800</v>
      </c>
    </row>
    <row r="9" spans="2:19" ht="33.75" x14ac:dyDescent="0.2">
      <c r="D9" s="88" t="s">
        <v>252</v>
      </c>
      <c r="E9" s="85" t="s">
        <v>263</v>
      </c>
    </row>
    <row r="10" spans="2:19" x14ac:dyDescent="0.2">
      <c r="D10" s="87" t="s">
        <v>253</v>
      </c>
      <c r="E10" s="86" t="s">
        <v>260</v>
      </c>
    </row>
  </sheetData>
  <protectedRanges>
    <protectedRange sqref="F4:N4" name="Rango2_4"/>
  </protectedRanges>
  <mergeCells count="3">
    <mergeCell ref="F5:N5"/>
    <mergeCell ref="D7:D8"/>
    <mergeCell ref="B1:S1"/>
  </mergeCells>
  <dataValidations count="1">
    <dataValidation type="whole" operator="greaterThan" allowBlank="1" showInputMessage="1" showErrorMessage="1" sqref="F4 H4 J4:K4" xr:uid="{00000000-0002-0000-0900-000000000000}">
      <formula1>-1</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C222AEC803B1F4789B4243D71E0D7FC" ma:contentTypeVersion="10" ma:contentTypeDescription="Crear nuevo documento." ma:contentTypeScope="" ma:versionID="a234bd287f4fcfbecd2dbad50dd92852">
  <xsd:schema xmlns:xsd="http://www.w3.org/2001/XMLSchema" xmlns:xs="http://www.w3.org/2001/XMLSchema" xmlns:p="http://schemas.microsoft.com/office/2006/metadata/properties" xmlns:ns3="99902eb0-8fba-4f2a-b5c6-f5640553f6b8" targetNamespace="http://schemas.microsoft.com/office/2006/metadata/properties" ma:root="true" ma:fieldsID="a7dc74bf4e2872e5115dcea2a2272451" ns3:_="">
    <xsd:import namespace="99902eb0-8fba-4f2a-b5c6-f5640553f6b8"/>
    <xsd:element name="properties">
      <xsd:complexType>
        <xsd:sequence>
          <xsd:element name="documentManagement">
            <xsd:complexType>
              <xsd:all>
                <xsd:element ref="ns3:_activity" minOccurs="0"/>
                <xsd:element ref="ns3:MediaServiceMetadata" minOccurs="0"/>
                <xsd:element ref="ns3:MediaServiceFastMetadata" minOccurs="0"/>
                <xsd:element ref="ns3:MediaServiceObjectDetectorVersions" minOccurs="0"/>
                <xsd:element ref="ns3:MediaServiceSearchProperties" minOccurs="0"/>
                <xsd:element ref="ns3:MediaServiceDateTaken"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902eb0-8fba-4f2a-b5c6-f5640553f6b8"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99902eb0-8fba-4f2a-b5c6-f5640553f6b8" xsi:nil="true"/>
  </documentManagement>
</p:properties>
</file>

<file path=customXml/itemProps1.xml><?xml version="1.0" encoding="utf-8"?>
<ds:datastoreItem xmlns:ds="http://schemas.openxmlformats.org/officeDocument/2006/customXml" ds:itemID="{F0F36503-420A-4BA0-B662-9D54A288C4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902eb0-8fba-4f2a-b5c6-f5640553f6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960479-4135-46CD-925B-27FF345A1A19}">
  <ds:schemaRefs>
    <ds:schemaRef ds:uri="http://schemas.microsoft.com/sharepoint/v3/contenttype/forms"/>
  </ds:schemaRefs>
</ds:datastoreItem>
</file>

<file path=customXml/itemProps3.xml><?xml version="1.0" encoding="utf-8"?>
<ds:datastoreItem xmlns:ds="http://schemas.openxmlformats.org/officeDocument/2006/customXml" ds:itemID="{8B89E243-B0CB-49DA-96C7-D8A4F6276071}">
  <ds:schemaRefs>
    <ds:schemaRef ds:uri="http://purl.org/dc/dcmitype/"/>
    <ds:schemaRef ds:uri="http://schemas.microsoft.com/office/infopath/2007/PartnerControls"/>
    <ds:schemaRef ds:uri="http://schemas.openxmlformats.org/package/2006/metadata/core-properties"/>
    <ds:schemaRef ds:uri="http://schemas.microsoft.com/office/2006/documentManagement/types"/>
    <ds:schemaRef ds:uri="http://purl.org/dc/elements/1.1/"/>
    <ds:schemaRef ds:uri="http://purl.org/dc/terms/"/>
    <ds:schemaRef ds:uri="99902eb0-8fba-4f2a-b5c6-f5640553f6b8"/>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LOTE 1</vt:lpstr>
      <vt:lpstr>LOTE 2</vt:lpstr>
      <vt:lpstr>LOTE 3</vt:lpstr>
      <vt:lpstr>LOTE 4</vt:lpstr>
      <vt:lpstr>LOTE 5</vt:lpstr>
      <vt:lpstr>LOTE 6</vt:lpstr>
      <vt:lpstr>LOTE 7</vt:lpstr>
      <vt:lpstr>LOTE 8</vt:lpstr>
      <vt:lpstr>LOTE 9</vt:lpstr>
      <vt:lpstr>LOTE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Dora Fany Rincon Lara</dc:creator>
  <dc:description/>
  <cp:lastModifiedBy>Paulina Fontecha Ariza</cp:lastModifiedBy>
  <dcterms:created xsi:type="dcterms:W3CDTF">2025-01-03T19:40:32Z</dcterms:created>
  <dcterms:modified xsi:type="dcterms:W3CDTF">2025-08-20T13:58:03Z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0x010100DC222AEC803B1F4789B4243D71E0D7FC</vt:lpwstr>
  </property>
</Properties>
</file>