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4f49d38ca7a36b/Escritorio/SENA 2025/PANELES/"/>
    </mc:Choice>
  </mc:AlternateContent>
  <xr:revisionPtr revIDLastSave="132" documentId="13_ncr:1_{08A68F19-5250-4C45-A749-4CF31D99742D}" xr6:coauthVersionLast="47" xr6:coauthVersionMax="47" xr10:uidLastSave="{5CA0D1FE-9197-4D44-AA98-CA90668B3A45}"/>
  <bookViews>
    <workbookView minimized="1" xWindow="4800" yWindow="2810" windowWidth="14400" windowHeight="7270" xr2:uid="{A9DC9560-A02D-4244-B1B4-1CF19F7B9341}"/>
  </bookViews>
  <sheets>
    <sheet name="Hoja1" sheetId="1" r:id="rId1"/>
    <sheet name="Hoja3" sheetId="3" r:id="rId2"/>
    <sheet name="Hoja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7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8" i="1"/>
  <c r="F40" i="1"/>
  <c r="F42" i="1"/>
  <c r="F6" i="1"/>
  <c r="E8" i="1"/>
  <c r="E43" i="1" s="1"/>
  <c r="M29" i="1"/>
  <c r="N29" i="1" s="1"/>
  <c r="M30" i="1"/>
  <c r="N30" i="1" s="1"/>
  <c r="M31" i="1"/>
  <c r="M32" i="1"/>
  <c r="O32" i="1" s="1"/>
  <c r="N32" i="1"/>
  <c r="M25" i="1"/>
  <c r="N25" i="1" s="1"/>
  <c r="M26" i="1"/>
  <c r="N26" i="1" s="1"/>
  <c r="M27" i="1"/>
  <c r="N27" i="1" s="1"/>
  <c r="M28" i="1"/>
  <c r="M22" i="1"/>
  <c r="N22" i="1" s="1"/>
  <c r="M23" i="1"/>
  <c r="O23" i="1" s="1"/>
  <c r="N23" i="1"/>
  <c r="M24" i="1"/>
  <c r="N24" i="1" s="1"/>
  <c r="M14" i="1"/>
  <c r="N14" i="1" s="1"/>
  <c r="K42" i="1"/>
  <c r="L42" i="1" s="1"/>
  <c r="K40" i="1"/>
  <c r="L40" i="1" s="1"/>
  <c r="K38" i="1"/>
  <c r="L38" i="1" s="1"/>
  <c r="K36" i="1"/>
  <c r="L36" i="1" s="1"/>
  <c r="K35" i="1"/>
  <c r="L35" i="1" s="1"/>
  <c r="K34" i="1"/>
  <c r="L34" i="1" s="1"/>
  <c r="K33" i="1"/>
  <c r="L33" i="1" s="1"/>
  <c r="K32" i="1"/>
  <c r="L32" i="1" s="1"/>
  <c r="K31" i="1"/>
  <c r="L31" i="1" s="1"/>
  <c r="K30" i="1"/>
  <c r="L30" i="1" s="1"/>
  <c r="K29" i="1"/>
  <c r="L29" i="1" s="1"/>
  <c r="K28" i="1"/>
  <c r="L28" i="1" s="1"/>
  <c r="K27" i="1"/>
  <c r="L27" i="1" s="1"/>
  <c r="K26" i="1"/>
  <c r="L26" i="1" s="1"/>
  <c r="K25" i="1"/>
  <c r="L25" i="1" s="1"/>
  <c r="K24" i="1"/>
  <c r="L24" i="1" s="1"/>
  <c r="K23" i="1"/>
  <c r="L23" i="1" s="1"/>
  <c r="K22" i="1"/>
  <c r="L22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8" i="1"/>
  <c r="L8" i="1" s="1"/>
  <c r="K6" i="1"/>
  <c r="L6" i="1" s="1"/>
  <c r="H42" i="1"/>
  <c r="I42" i="1" s="1"/>
  <c r="H40" i="1"/>
  <c r="I40" i="1" s="1"/>
  <c r="H38" i="1"/>
  <c r="I38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8" i="1"/>
  <c r="I8" i="1" s="1"/>
  <c r="H6" i="1"/>
  <c r="I6" i="1" s="1"/>
  <c r="G43" i="1"/>
  <c r="J43" i="1"/>
  <c r="D43" i="1"/>
  <c r="M8" i="1"/>
  <c r="N8" i="1" s="1"/>
  <c r="M10" i="1"/>
  <c r="N10" i="1" s="1"/>
  <c r="M11" i="1"/>
  <c r="N11" i="1" s="1"/>
  <c r="M12" i="1"/>
  <c r="N12" i="1" s="1"/>
  <c r="M13" i="1"/>
  <c r="N13" i="1" s="1"/>
  <c r="M15" i="1"/>
  <c r="N15" i="1" s="1"/>
  <c r="M16" i="1"/>
  <c r="M17" i="1"/>
  <c r="N17" i="1" s="1"/>
  <c r="M18" i="1"/>
  <c r="M19" i="1"/>
  <c r="N19" i="1" s="1"/>
  <c r="M20" i="1"/>
  <c r="O20" i="1" s="1"/>
  <c r="N20" i="1"/>
  <c r="M21" i="1"/>
  <c r="O21" i="1" s="1"/>
  <c r="N21" i="1"/>
  <c r="M33" i="1"/>
  <c r="N33" i="1" s="1"/>
  <c r="M34" i="1"/>
  <c r="N34" i="1" s="1"/>
  <c r="M35" i="1"/>
  <c r="N35" i="1" s="1"/>
  <c r="M36" i="1"/>
  <c r="N36" i="1" s="1"/>
  <c r="M38" i="1"/>
  <c r="N38" i="1" s="1"/>
  <c r="M40" i="1"/>
  <c r="N40" i="1" s="1"/>
  <c r="M42" i="1"/>
  <c r="O42" i="1" s="1"/>
  <c r="N42" i="1"/>
  <c r="M6" i="1"/>
  <c r="L43" i="1" l="1"/>
  <c r="O18" i="1"/>
  <c r="O16" i="1"/>
  <c r="O26" i="1"/>
  <c r="O25" i="1"/>
  <c r="O24" i="1"/>
  <c r="N28" i="1"/>
  <c r="O28" i="1" s="1"/>
  <c r="O22" i="1"/>
  <c r="M43" i="1"/>
  <c r="N43" i="1" s="1"/>
  <c r="O40" i="1"/>
  <c r="O38" i="1"/>
  <c r="O19" i="1"/>
  <c r="O36" i="1"/>
  <c r="O35" i="1"/>
  <c r="O17" i="1"/>
  <c r="F8" i="1"/>
  <c r="O34" i="1"/>
  <c r="O33" i="1"/>
  <c r="O15" i="1"/>
  <c r="O14" i="1"/>
  <c r="O13" i="1"/>
  <c r="O30" i="1"/>
  <c r="O12" i="1"/>
  <c r="O29" i="1"/>
  <c r="O11" i="1"/>
  <c r="O10" i="1"/>
  <c r="O27" i="1"/>
  <c r="O8" i="1"/>
  <c r="F43" i="1"/>
  <c r="N31" i="1"/>
  <c r="O31" i="1" s="1"/>
  <c r="K43" i="1"/>
  <c r="I43" i="1"/>
  <c r="H43" i="1"/>
  <c r="N18" i="1"/>
  <c r="N16" i="1"/>
  <c r="N6" i="1"/>
  <c r="O6" i="1" s="1"/>
  <c r="O43" i="1" s="1"/>
</calcChain>
</file>

<file path=xl/sharedStrings.xml><?xml version="1.0" encoding="utf-8"?>
<sst xmlns="http://schemas.openxmlformats.org/spreadsheetml/2006/main" count="763" uniqueCount="183">
  <si>
    <t>1. Paneles solares</t>
  </si>
  <si>
    <t xml:space="preserve">Unidad de medida </t>
  </si>
  <si>
    <t>Ítem</t>
  </si>
  <si>
    <t>Mantenimiento preventivo</t>
  </si>
  <si>
    <t>1.1</t>
  </si>
  <si>
    <t>Lavado y limpieza de los 378 paneles solares</t>
  </si>
  <si>
    <t xml:space="preserve">Uno </t>
  </si>
  <si>
    <t>1.2</t>
  </si>
  <si>
    <t xml:space="preserve">Inspección de termografía o el análisis de infrarrojos en todos los paneles con respectivo informe o resultado </t>
  </si>
  <si>
    <t>1.3</t>
  </si>
  <si>
    <t>Revisar fugas eléctricas a tierra en panel solar (v)</t>
  </si>
  <si>
    <t>1.4</t>
  </si>
  <si>
    <t>Medición de tensión de circuito abierto (v)</t>
  </si>
  <si>
    <t>1.5</t>
  </si>
  <si>
    <t>Medición de corriente de corto circuito</t>
  </si>
  <si>
    <t>1.6</t>
  </si>
  <si>
    <t>Revisión de potencia en panel solar (W)</t>
  </si>
  <si>
    <t>1.7</t>
  </si>
  <si>
    <t>Revisar y verificar aislamiento de cableado</t>
  </si>
  <si>
    <t>1.8</t>
  </si>
  <si>
    <t xml:space="preserve">Comprobar fijaciones de los 378 paneles a la estructura </t>
  </si>
  <si>
    <t xml:space="preserve">Mantenimiento correctivo </t>
  </si>
  <si>
    <t>1.9</t>
  </si>
  <si>
    <t>Suministro e instalación de conectores entre módulos en mal estado</t>
  </si>
  <si>
    <t>1.10</t>
  </si>
  <si>
    <t>Suministro e instalación de canalizaciones rotas o dañadas</t>
  </si>
  <si>
    <t>Metro</t>
  </si>
  <si>
    <t>1.11</t>
  </si>
  <si>
    <t>Suministro e instalación de conexión de puesta a tierra que se encuentren en mal estado</t>
  </si>
  <si>
    <t>1.12</t>
  </si>
  <si>
    <t>Suministro e instalación cajas de conexión en mal estado</t>
  </si>
  <si>
    <t>1.13</t>
  </si>
  <si>
    <t>Suministro e instalación de cableado defectuoso o en mal estado</t>
  </si>
  <si>
    <t>1.14</t>
  </si>
  <si>
    <t>Suministrar e instalar las fijaciones de los paneles a la estructura que se encuentren defectuosos o en mal estado</t>
  </si>
  <si>
    <t>1.15</t>
  </si>
  <si>
    <t>Reemplazar o cambiar panel solar de igual  o mejor referencia</t>
  </si>
  <si>
    <t>2. Estructura metálica de soporte Alurack</t>
  </si>
  <si>
    <t>2.1</t>
  </si>
  <si>
    <t xml:space="preserve">Realizar la revisión y torqueo de los tornillos de la estructura que soportan los 378 Paneles </t>
  </si>
  <si>
    <t>Uno</t>
  </si>
  <si>
    <t>2.2</t>
  </si>
  <si>
    <t>Verificación y ajuste respectivo de todo los anclajes al terreno</t>
  </si>
  <si>
    <t>Reemplazo e instalación de tornillo en mal estado</t>
  </si>
  <si>
    <t>2.4</t>
  </si>
  <si>
    <t>Suministro y reemplazo de estructura en aluminio (ver planos) en mal estado o averiadas</t>
  </si>
  <si>
    <t>3. INVERSOR</t>
  </si>
  <si>
    <t>3.1</t>
  </si>
  <si>
    <t>Verificación de torque en bornes de los ocho inversores</t>
  </si>
  <si>
    <t>3.2</t>
  </si>
  <si>
    <t>Verificación de las conexiones y los conductores en los ocho inversores</t>
  </si>
  <si>
    <t>3.3</t>
  </si>
  <si>
    <t>Verificación de voltaje en los ocho inversores</t>
  </si>
  <si>
    <t>3.4</t>
  </si>
  <si>
    <t xml:space="preserve">Verificación del estado y limpieza del sistema de enfriamiento de los ocho inversores (ventilación) </t>
  </si>
  <si>
    <t>3.5</t>
  </si>
  <si>
    <t>Comprobación Intensidad de carga y descarga (AMP)</t>
  </si>
  <si>
    <t>3.6</t>
  </si>
  <si>
    <t>Revisión y ajuste Protección contra Sobretensiones</t>
  </si>
  <si>
    <t>3.7</t>
  </si>
  <si>
    <t xml:space="preserve">Revisión Interruptor diferencial </t>
  </si>
  <si>
    <t>3.8</t>
  </si>
  <si>
    <t>Revisión Interruptor Magnetotérmico CA (fuera del inversor)</t>
  </si>
  <si>
    <t>3.9</t>
  </si>
  <si>
    <t xml:space="preserve">Revisión Fusibles y portafusibles </t>
  </si>
  <si>
    <t>3.10</t>
  </si>
  <si>
    <t>Revisión Interruptor Magnetotérmico CC</t>
  </si>
  <si>
    <t>3.11</t>
  </si>
  <si>
    <t>Verificar tensión entre inversor y tierra</t>
  </si>
  <si>
    <t>3.12</t>
  </si>
  <si>
    <t>Verificar estado de dispositivos de protección (interruptores) en tablero eléctrico</t>
  </si>
  <si>
    <t>3.13</t>
  </si>
  <si>
    <t>Verificar tarjeta de control del inversor (señal PWM, tensión, fase, frecuencia, apagado); diagnosticar con el código de falla</t>
  </si>
  <si>
    <t>3.14</t>
  </si>
  <si>
    <t xml:space="preserve">Verificación de los DPS </t>
  </si>
  <si>
    <t>3.15</t>
  </si>
  <si>
    <t xml:space="preserve">Verificar los fusibles de la Combiner box </t>
  </si>
  <si>
    <t>3.16</t>
  </si>
  <si>
    <t>Ajuste de las alarmas de monitoreo</t>
  </si>
  <si>
    <t>3.17</t>
  </si>
  <si>
    <t>Reemplazo e instalación de conexiones sulfatados</t>
  </si>
  <si>
    <t>3.18</t>
  </si>
  <si>
    <t>Reemplazo e instalación de borne en mal estado</t>
  </si>
  <si>
    <t>3.19</t>
  </si>
  <si>
    <t>Cambio e instalación de conexión y conductores</t>
  </si>
  <si>
    <t>3.20</t>
  </si>
  <si>
    <t>Instalación y cambio Protección contra Sobretensiones</t>
  </si>
  <si>
    <t>3.21</t>
  </si>
  <si>
    <t>Cambio de Interruptor diferencial que se encuentren en mal estado</t>
  </si>
  <si>
    <t>3.22</t>
  </si>
  <si>
    <t>Suministro e instalación de Interruptor Magnetotérmico CA que se encuentren en mal estado</t>
  </si>
  <si>
    <t>3.23</t>
  </si>
  <si>
    <t>Suministro e instalación de fusibles y portafusibles de caja de conexión CC que se encuentren en mal estado</t>
  </si>
  <si>
    <t>3.24</t>
  </si>
  <si>
    <t>Suministro e instalación de Interruptor Magnetotérmico CC</t>
  </si>
  <si>
    <t>3.25</t>
  </si>
  <si>
    <t>Suministro e instalación de dispositivos de protección (interruptores) en tablero eléctrico</t>
  </si>
  <si>
    <t>3.26</t>
  </si>
  <si>
    <t>Completar abrazadera y fijaciones  que hagan falta o se encuentren en mal estado</t>
  </si>
  <si>
    <t>3.27</t>
  </si>
  <si>
    <t>Verificación, corrección y eliminación de errores (inversor)</t>
  </si>
  <si>
    <t>3.28</t>
  </si>
  <si>
    <t xml:space="preserve">Suministro e instalación del sistema de enfriamiento (ventilación) </t>
  </si>
  <si>
    <t>3.29</t>
  </si>
  <si>
    <t>Cambiar tarjeta de control del inversor (señal PWM, tensión, fase, frecuencia, apagado); diagnosticar con el código de falla)</t>
  </si>
  <si>
    <t>3.30</t>
  </si>
  <si>
    <t>Suministro e instalación de fusibles internos de inversor en mal estado</t>
  </si>
  <si>
    <t>3.31</t>
  </si>
  <si>
    <t xml:space="preserve">Suministro e instalación fusibles de la Combiner box </t>
  </si>
  <si>
    <t>3.32</t>
  </si>
  <si>
    <t>Suministro e instalación de los DPS</t>
  </si>
  <si>
    <t>3.33</t>
  </si>
  <si>
    <t>Restablecer la conexión internet/wifi(si lo requiere)</t>
  </si>
  <si>
    <t>4. Tablero Totalizador</t>
  </si>
  <si>
    <t>4.1</t>
  </si>
  <si>
    <t>Revisión de breakes de 100 A</t>
  </si>
  <si>
    <t>4.2</t>
  </si>
  <si>
    <t>Para verificar el torque de los tornillos en el tablero se deben probar las tensiones en los bornes de la protección o breaker</t>
  </si>
  <si>
    <t>4.3</t>
  </si>
  <si>
    <t>Suministro e instalación de breakes de 100 A</t>
  </si>
  <si>
    <t>4.4</t>
  </si>
  <si>
    <t>Mantenimiento correctivo de las cajas donde se encuentran los tableros</t>
  </si>
  <si>
    <t>4.5</t>
  </si>
  <si>
    <t>Suministro e instalación del totalizador</t>
  </si>
  <si>
    <t>5. Generales</t>
  </si>
  <si>
    <t>5.1</t>
  </si>
  <si>
    <t>Estructurar un cronograma de mantenimiento de paneles solares a 10 años</t>
  </si>
  <si>
    <t>Global</t>
  </si>
  <si>
    <t xml:space="preserve">Precio unitario </t>
  </si>
  <si>
    <t>IVA</t>
  </si>
  <si>
    <t>Total</t>
  </si>
  <si>
    <t>PROMEDIO</t>
  </si>
  <si>
    <t>SUBTOTAL</t>
  </si>
  <si>
    <t>TOTAL</t>
  </si>
  <si>
    <t>Mantenimiento preventivo y correctivo del sistema de autogeneración de energía mediante paneles solares fotovoltaicos del complejo central del SENA Regional Antioquia</t>
  </si>
  <si>
    <t>ESTUDIO DE MERCADO</t>
  </si>
  <si>
    <r>
      <rPr>
        <b/>
        <sz val="7"/>
        <rFont val="Calibri"/>
        <family val="1"/>
      </rPr>
      <t>1. Inspección y Diagnóstico Exhaustivo:</t>
    </r>
  </si>
  <si>
    <r>
      <rPr>
        <sz val="7"/>
        <rFont val="Calibri"/>
        <family val="1"/>
      </rPr>
      <t xml:space="preserve">•Inspección visual de todos los componentes: módulos, inversores, cableado, estructuras y protecciones.
</t>
    </r>
    <r>
      <rPr>
        <sz val="7"/>
        <rFont val="Calibri"/>
        <family val="1"/>
      </rPr>
      <t xml:space="preserve">•Inspección termográfica de todos los componentes eléctricos como módulos, inversores, cableado y conexiones.
</t>
    </r>
    <r>
      <rPr>
        <sz val="7"/>
        <rFont val="Calibri"/>
        <family val="1"/>
      </rPr>
      <t xml:space="preserve">•Medición de parámetros eléctricos para identificar posibles degradaciones o fallas.
</t>
    </r>
    <r>
      <rPr>
        <sz val="7"/>
        <rFont val="Calibri"/>
        <family val="1"/>
      </rPr>
      <t xml:space="preserve">•Verificación del funcionamiento correcto de los inversores, incluyendo la lectura de códigos de error y parámetros de rendimiento.
</t>
    </r>
    <r>
      <rPr>
        <sz val="7"/>
        <rFont val="Calibri"/>
        <family val="1"/>
      </rPr>
      <t xml:space="preserve">•Revisión del estado del cableado, conexiones y cajas de conexión para detectar posibles puntos calientes, corrosión o daños.
</t>
    </r>
    <r>
      <rPr>
        <sz val="7"/>
        <rFont val="Calibri"/>
        <family val="1"/>
      </rPr>
      <t xml:space="preserve">•Evaluación de la integridad de las estructuras de soporte y fijaciones.
</t>
    </r>
    <r>
      <rPr>
        <sz val="7"/>
        <rFont val="Calibri"/>
        <family val="1"/>
      </rPr>
      <t xml:space="preserve">•Análisis de la producción histórica del sistema para identificar posibles desviaciones del rendimiento esperado.
</t>
    </r>
    <r>
      <rPr>
        <sz val="7"/>
        <rFont val="Calibri"/>
        <family val="1"/>
      </rPr>
      <t xml:space="preserve">•Elaboración de un informe detallado de diagnóstico con hallazgos, análisis y
</t>
    </r>
    <r>
      <rPr>
        <sz val="7"/>
        <rFont val="Calibri"/>
        <family val="1"/>
      </rPr>
      <t>recomendaciones.</t>
    </r>
  </si>
  <si>
    <r>
      <rPr>
        <b/>
        <sz val="7"/>
        <rFont val="Calibri"/>
        <family val="1"/>
      </rPr>
      <t>Actividades</t>
    </r>
  </si>
  <si>
    <r>
      <rPr>
        <b/>
        <sz val="7"/>
        <rFont val="Calibri"/>
        <family val="1"/>
      </rPr>
      <t xml:space="preserve">Unidad de
</t>
    </r>
    <r>
      <rPr>
        <b/>
        <sz val="7"/>
        <rFont val="Calibri"/>
        <family val="1"/>
      </rPr>
      <t>Medida</t>
    </r>
  </si>
  <si>
    <r>
      <rPr>
        <b/>
        <sz val="7"/>
        <rFont val="Calibri"/>
        <family val="1"/>
      </rPr>
      <t>2. Mantenimiento Preventivo:</t>
    </r>
  </si>
  <si>
    <r>
      <rPr>
        <sz val="7"/>
        <rFont val="Calibri"/>
        <family val="1"/>
      </rPr>
      <t xml:space="preserve">•Limpieza profesional de los 378 módulos solares para eliminar polvo, suciedad, hojas u otros elementos que reduzcan la irradiación.
</t>
    </r>
    <r>
      <rPr>
        <sz val="7"/>
        <rFont val="Calibri"/>
        <family val="1"/>
      </rPr>
      <t xml:space="preserve">•Reapriete de tornillos y elementos de fijación en las estructuras de soporte.
</t>
    </r>
    <r>
      <rPr>
        <sz val="7"/>
        <rFont val="Calibri"/>
        <family val="1"/>
      </rPr>
      <t xml:space="preserve">•Verificación y ajuste de las conexiones eléctricas en módulos, cajas de conexión e inversores.
</t>
    </r>
    <r>
      <rPr>
        <sz val="7"/>
        <rFont val="Calibri"/>
        <family val="1"/>
      </rPr>
      <t xml:space="preserve">•Revisión del estado de los sistemas de puesta a tierra y protecciones contra sobretensiones.
</t>
    </r>
    <r>
      <rPr>
        <sz val="7"/>
        <rFont val="Calibri"/>
        <family val="1"/>
      </rPr>
      <t>•Actualización del firmware de los inversores, si aplica y es necesario.</t>
    </r>
  </si>
  <si>
    <r>
      <rPr>
        <b/>
        <sz val="7"/>
        <rFont val="Calibri"/>
        <family val="1"/>
      </rPr>
      <t>3. Mantenimiento Correctivo:</t>
    </r>
  </si>
  <si>
    <r>
      <rPr>
        <sz val="7"/>
        <rFont val="Calibri"/>
        <family val="1"/>
      </rPr>
      <t>Reemplazo de módulos solares defectuosos identificados durante el diagnóstico.</t>
    </r>
  </si>
  <si>
    <r>
      <rPr>
        <sz val="7"/>
        <rFont val="Calibri"/>
        <family val="1"/>
      </rPr>
      <t>Cambio de cable solar en interconexiones de elementos</t>
    </r>
  </si>
  <si>
    <r>
      <rPr>
        <sz val="7"/>
        <rFont val="Calibri"/>
        <family val="1"/>
      </rPr>
      <t>Cambio de conectores MC4</t>
    </r>
  </si>
  <si>
    <r>
      <rPr>
        <sz val="7"/>
        <rFont val="Calibri"/>
        <family val="1"/>
      </rPr>
      <t>Cambio de uniones que presenten sulfatación o que estén defectuosas</t>
    </r>
  </si>
  <si>
    <r>
      <rPr>
        <sz val="7"/>
        <rFont val="Calibri"/>
        <family val="1"/>
      </rPr>
      <t>Cambio de DPS´s que presenten fallas o mal funcionamiento</t>
    </r>
  </si>
  <si>
    <r>
      <rPr>
        <sz val="7"/>
        <rFont val="Calibri"/>
        <family val="1"/>
      </rPr>
      <t>Cambio de interruptores o seccionadores que presenten fallas o se encuentren defectuosos</t>
    </r>
  </si>
  <si>
    <r>
      <rPr>
        <sz val="7"/>
        <rFont val="Calibri"/>
        <family val="1"/>
      </rPr>
      <t>Cambio de perfilería estructural de soporte que se encuentre defectuosa o en mal estado</t>
    </r>
  </si>
  <si>
    <r>
      <rPr>
        <sz val="7"/>
        <rFont val="Calibri"/>
        <family val="1"/>
      </rPr>
      <t>Cambio de herraje estructural tipo Mclamp que se encuentre defectuosa o en mal estado</t>
    </r>
  </si>
  <si>
    <r>
      <rPr>
        <sz val="7"/>
        <rFont val="Calibri"/>
        <family val="1"/>
      </rPr>
      <t>Cambio de herraje estructural tipo Eclamp que se encuentre defectuosa o en mal estado</t>
    </r>
  </si>
  <si>
    <r>
      <rPr>
        <sz val="7"/>
        <rFont val="Calibri"/>
        <family val="1"/>
      </rPr>
      <t>Cambio de herraje estructural tipo Gclamp que se encuentre defectuosa o en mal estado</t>
    </r>
  </si>
  <si>
    <r>
      <rPr>
        <sz val="7"/>
        <rFont val="Calibri"/>
        <family val="1"/>
      </rPr>
      <t>Cambio de herraje estructural tipo L que se encuentre defectuosa o en mal estado</t>
    </r>
  </si>
  <si>
    <r>
      <rPr>
        <sz val="7"/>
        <rFont val="Calibri"/>
        <family val="1"/>
      </rPr>
      <t>Cambio de pernos que presenten corrosión, que esten defectuosos o en mal estado</t>
    </r>
  </si>
  <si>
    <r>
      <rPr>
        <sz val="7"/>
        <rFont val="Calibri"/>
        <family val="1"/>
      </rPr>
      <t>Cambio de cable de puesta a tierra que este defectuoso o en mal estado</t>
    </r>
  </si>
  <si>
    <r>
      <rPr>
        <sz val="7"/>
        <rFont val="Calibri"/>
        <family val="1"/>
      </rPr>
      <t>Ajuste de las alarmas de monitoreo</t>
    </r>
  </si>
  <si>
    <r>
      <rPr>
        <sz val="7"/>
        <rFont val="Calibri"/>
        <family val="1"/>
      </rPr>
      <t>Reemplazo e instalación de bornes defectuosos o en mal estado</t>
    </r>
  </si>
  <si>
    <r>
      <rPr>
        <sz val="7"/>
        <rFont val="Calibri"/>
        <family val="1"/>
      </rPr>
      <t>Cambio e instalación  Protección contra Sobretensiones</t>
    </r>
  </si>
  <si>
    <r>
      <rPr>
        <sz val="7"/>
        <rFont val="Calibri"/>
        <family val="1"/>
      </rPr>
      <t>Cambio de Interruptor diferencial que se encuetre en mal estado</t>
    </r>
  </si>
  <si>
    <r>
      <rPr>
        <sz val="7"/>
        <rFont val="Calibri"/>
        <family val="1"/>
      </rPr>
      <t>Cambio de Interruptor Magnetotérmico CA que se encuentre en mal estado</t>
    </r>
  </si>
  <si>
    <r>
      <rPr>
        <sz val="7"/>
        <rFont val="Calibri"/>
        <family val="1"/>
      </rPr>
      <t>Cambio de Interruptor Magnetotérmico CC que se encuentre en mal estado</t>
    </r>
  </si>
  <si>
    <r>
      <rPr>
        <sz val="7"/>
        <rFont val="Calibri"/>
        <family val="1"/>
      </rPr>
      <t>Cambio de fusibles y portafusibles de caja de conexión CC que se encuentre en mal estado</t>
    </r>
  </si>
  <si>
    <r>
      <rPr>
        <sz val="7"/>
        <rFont val="Calibri"/>
        <family val="1"/>
      </rPr>
      <t>Cambio de abrazadera y fijaciones que hagan falta o se enceuntre en mal estado</t>
    </r>
  </si>
  <si>
    <r>
      <rPr>
        <sz val="7"/>
        <rFont val="Calibri"/>
        <family val="1"/>
      </rPr>
      <t>Correción y eliminación de errores del inversor</t>
    </r>
  </si>
  <si>
    <r>
      <rPr>
        <sz val="7"/>
        <rFont val="Calibri"/>
        <family val="1"/>
      </rPr>
      <t>Cambio del sistema de enfriamiento del inversor defectuoso o en mal estado</t>
    </r>
  </si>
  <si>
    <r>
      <rPr>
        <sz val="7"/>
        <rFont val="Calibri"/>
        <family val="1"/>
      </rPr>
      <t>Cambio tarjeta de control del inversor defectuosa o en mal estado</t>
    </r>
  </si>
  <si>
    <r>
      <rPr>
        <sz val="7"/>
        <rFont val="Calibri"/>
        <family val="1"/>
      </rPr>
      <t>Cambio de inversor fronius primo 15. 0-1 208/240</t>
    </r>
  </si>
  <si>
    <r>
      <rPr>
        <sz val="7"/>
        <rFont val="Calibri"/>
        <family val="1"/>
      </rPr>
      <t>Cambio de fusibles de la Combiner box que esten defectuosos o en mal estado</t>
    </r>
  </si>
  <si>
    <r>
      <rPr>
        <b/>
        <sz val="7"/>
        <rFont val="Calibri"/>
        <family val="1"/>
      </rPr>
      <t>4. Pruebas de Rendimiento:</t>
    </r>
  </si>
  <si>
    <r>
      <rPr>
        <sz val="7"/>
        <rFont val="Calibri"/>
        <family val="1"/>
      </rPr>
      <t xml:space="preserve">•Medición de la producción de energía del sistema después de las labores de mantenimiento
</t>
    </r>
    <r>
      <rPr>
        <sz val="7"/>
        <rFont val="Calibri"/>
        <family val="1"/>
      </rPr>
      <t xml:space="preserve">para verificar la mejora del rendimiento.
</t>
    </r>
    <r>
      <rPr>
        <sz val="7"/>
        <rFont val="Calibri"/>
        <family val="1"/>
      </rPr>
      <t>•Comparación de los parámetros eléctricos y de producción con los valores de referencia del fabricante y los datos históricos.</t>
    </r>
  </si>
  <si>
    <r>
      <rPr>
        <b/>
        <sz val="7"/>
        <rFont val="Calibri"/>
        <family val="1"/>
      </rPr>
      <t>5. Documentación y Reportes:</t>
    </r>
  </si>
  <si>
    <r>
      <rPr>
        <sz val="7"/>
        <rFont val="Calibri"/>
        <family val="1"/>
      </rPr>
      <t xml:space="preserve">•Elaboración de un informe final del proyecto de mantenimiento, detallando las actividades realizadas, los hallazgos, las correcciones aplicadas y los resultados de las pruebas de rendimiento.
</t>
    </r>
    <r>
      <rPr>
        <sz val="7"/>
        <rFont val="Calibri"/>
        <family val="1"/>
      </rPr>
      <t xml:space="preserve">•Actualización de la documentación técnica del sistema, incluyendo diagramas unifilares, planos de montaje y fichas técnicas de los componentes.
</t>
    </r>
    <r>
      <rPr>
        <sz val="7"/>
        <rFont val="Calibri"/>
        <family val="1"/>
      </rPr>
      <t xml:space="preserve">•Registro de las actividades de mantenimiento en un historial para futuras referencias.
</t>
    </r>
    <r>
      <rPr>
        <sz val="7"/>
        <rFont val="Calibri"/>
        <family val="1"/>
      </rPr>
      <t>•Generación de plan de mantenimiento predictivo con base en los hallazgos y las condiciones reales del sistema.</t>
    </r>
  </si>
  <si>
    <r>
      <rPr>
        <b/>
        <sz val="7"/>
        <rFont val="Calibri"/>
        <family val="1"/>
      </rPr>
      <t>6. Asesoría Técnica y Seguimiento:</t>
    </r>
  </si>
  <si>
    <r>
      <rPr>
        <sz val="7"/>
        <rFont val="Calibri"/>
        <family val="1"/>
      </rPr>
      <t xml:space="preserve">•Sesión de asesoría con el propietario o responsable del sistema para explicar el informe final y responder preguntas.
</t>
    </r>
    <r>
      <rPr>
        <sz val="7"/>
        <rFont val="Calibri"/>
        <family val="1"/>
      </rPr>
      <t>•Recomendaciones para futuros mantenimientos preventivos y monitoreo del sistema.</t>
    </r>
  </si>
  <si>
    <t>TD GROUP</t>
  </si>
  <si>
    <t>DOMOSOLAR</t>
  </si>
  <si>
    <t>AUTOSOLAR</t>
  </si>
  <si>
    <t>Valor Unitario Promedio IVA Incluido</t>
  </si>
  <si>
    <t>Precio unitario  Promedio</t>
  </si>
  <si>
    <t>IVA valor Unitario Promedio</t>
  </si>
  <si>
    <t xml:space="preserve">Proyecto:       Ana Cristina Garro Castaño – Profesional de Proyectos                                                                       Mauricio Vanegas Muñoz – Ingeniero de Proyectos </t>
  </si>
  <si>
    <r>
      <t xml:space="preserve">NOTA: </t>
    </r>
    <r>
      <rPr>
        <sz val="11"/>
        <color rgb="FF000000"/>
        <rFont val="Calibri"/>
        <family val="2"/>
        <scheme val="minor"/>
      </rPr>
      <t>A pesar de que el item 2 se cotizó por dos (2) unidades, al momento de realizar el estudio de mercado solo se tuvo en cuenta el valor de una (1) unidad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</si>
</sst>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\$\ #,##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i/>
      <sz val="7"/>
      <color rgb="FF000000"/>
      <name val="Calibri"/>
      <family val="2"/>
      <scheme val="minor"/>
    </font>
    <font>
      <b/>
      <i/>
      <sz val="7"/>
      <color rgb="FF00000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6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b/>
      <sz val="7"/>
      <name val="Calibri"/>
      <family val="2"/>
    </font>
    <font>
      <b/>
      <sz val="7"/>
      <name val="Calibri"/>
      <family val="1"/>
    </font>
    <font>
      <sz val="7"/>
      <name val="Calibri"/>
      <family val="1"/>
    </font>
    <font>
      <sz val="7"/>
      <color rgb="FF000000"/>
      <name val="Calibri"/>
      <family val="2"/>
    </font>
    <font>
      <sz val="7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3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6" fontId="3" fillId="0" borderId="4" xfId="0" applyNumberFormat="1" applyFont="1" applyBorder="1" applyAlignment="1">
      <alignment horizontal="right" vertical="center"/>
    </xf>
    <xf numFmtId="6" fontId="3" fillId="0" borderId="5" xfId="0" applyNumberFormat="1" applyFont="1" applyBorder="1" applyAlignment="1">
      <alignment horizontal="right" vertical="center"/>
    </xf>
    <xf numFmtId="6" fontId="3" fillId="0" borderId="16" xfId="0" applyNumberFormat="1" applyFont="1" applyBorder="1" applyAlignment="1">
      <alignment horizontal="right" vertical="center"/>
    </xf>
    <xf numFmtId="6" fontId="3" fillId="0" borderId="3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6" fontId="3" fillId="0" borderId="11" xfId="0" applyNumberFormat="1" applyFont="1" applyBorder="1" applyAlignment="1">
      <alignment horizontal="right" vertical="center"/>
    </xf>
    <xf numFmtId="6" fontId="2" fillId="0" borderId="5" xfId="0" applyNumberFormat="1" applyFont="1" applyBorder="1" applyAlignment="1">
      <alignment horizontal="right" vertical="center"/>
    </xf>
    <xf numFmtId="0" fontId="7" fillId="3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6" fontId="9" fillId="0" borderId="4" xfId="0" applyNumberFormat="1" applyFont="1" applyBorder="1" applyAlignment="1">
      <alignment horizontal="right" vertical="center"/>
    </xf>
    <xf numFmtId="6" fontId="9" fillId="0" borderId="5" xfId="0" applyNumberFormat="1" applyFont="1" applyBorder="1" applyAlignment="1">
      <alignment horizontal="right" vertical="center"/>
    </xf>
    <xf numFmtId="6" fontId="9" fillId="0" borderId="16" xfId="0" applyNumberFormat="1" applyFont="1" applyBorder="1" applyAlignment="1">
      <alignment horizontal="right" vertical="center"/>
    </xf>
    <xf numFmtId="0" fontId="9" fillId="0" borderId="7" xfId="0" applyFont="1" applyBorder="1" applyAlignment="1">
      <alignment vertical="center" wrapText="1"/>
    </xf>
    <xf numFmtId="6" fontId="9" fillId="0" borderId="3" xfId="0" applyNumberFormat="1" applyFont="1" applyBorder="1" applyAlignment="1">
      <alignment horizontal="right"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6" fontId="9" fillId="0" borderId="11" xfId="0" applyNumberFormat="1" applyFont="1" applyBorder="1" applyAlignment="1">
      <alignment horizontal="right" vertical="center"/>
    </xf>
    <xf numFmtId="6" fontId="6" fillId="0" borderId="5" xfId="0" applyNumberFormat="1" applyFont="1" applyBorder="1" applyAlignment="1">
      <alignment horizontal="right" vertical="center"/>
    </xf>
    <xf numFmtId="0" fontId="12" fillId="2" borderId="18" xfId="0" applyFont="1" applyFill="1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16" fillId="0" borderId="18" xfId="0" applyFont="1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1" fontId="15" fillId="0" borderId="19" xfId="0" applyNumberFormat="1" applyFont="1" applyBorder="1" applyAlignment="1">
      <alignment horizontal="center" vertical="center" shrinkToFit="1"/>
    </xf>
    <xf numFmtId="0" fontId="0" fillId="2" borderId="19" xfId="0" applyFill="1" applyBorder="1" applyAlignment="1">
      <alignment horizontal="left" wrapText="1"/>
    </xf>
    <xf numFmtId="1" fontId="15" fillId="0" borderId="19" xfId="0" applyNumberFormat="1" applyFont="1" applyBorder="1" applyAlignment="1">
      <alignment horizontal="center" vertical="top" shrinkToFit="1"/>
    </xf>
    <xf numFmtId="1" fontId="15" fillId="0" borderId="23" xfId="0" applyNumberFormat="1" applyFont="1" applyBorder="1" applyAlignment="1">
      <alignment horizontal="center" vertical="top" shrinkToFit="1"/>
    </xf>
    <xf numFmtId="0" fontId="1" fillId="0" borderId="0" xfId="0" applyFont="1"/>
    <xf numFmtId="164" fontId="0" fillId="0" borderId="0" xfId="0" applyNumberFormat="1" applyAlignment="1">
      <alignment horizontal="center" vertical="center"/>
    </xf>
    <xf numFmtId="164" fontId="0" fillId="9" borderId="0" xfId="0" applyNumberFormat="1" applyFill="1" applyAlignment="1">
      <alignment horizontal="center" vertical="center"/>
    </xf>
    <xf numFmtId="164" fontId="3" fillId="6" borderId="22" xfId="0" applyNumberFormat="1" applyFont="1" applyFill="1" applyBorder="1" applyAlignment="1">
      <alignment horizontal="center" vertical="center" shrinkToFit="1"/>
    </xf>
    <xf numFmtId="164" fontId="3" fillId="6" borderId="27" xfId="0" applyNumberFormat="1" applyFont="1" applyFill="1" applyBorder="1" applyAlignment="1">
      <alignment horizontal="center" vertical="center" shrinkToFit="1"/>
    </xf>
    <xf numFmtId="164" fontId="15" fillId="8" borderId="9" xfId="0" applyNumberFormat="1" applyFont="1" applyFill="1" applyBorder="1" applyAlignment="1">
      <alignment horizontal="center" vertical="center" shrinkToFit="1"/>
    </xf>
    <xf numFmtId="164" fontId="15" fillId="7" borderId="9" xfId="0" applyNumberFormat="1" applyFont="1" applyFill="1" applyBorder="1" applyAlignment="1">
      <alignment horizontal="center" vertical="center" shrinkToFit="1"/>
    </xf>
    <xf numFmtId="164" fontId="3" fillId="5" borderId="5" xfId="0" applyNumberFormat="1" applyFont="1" applyFill="1" applyBorder="1" applyAlignment="1">
      <alignment horizontal="center" vertical="center"/>
    </xf>
    <xf numFmtId="164" fontId="0" fillId="6" borderId="22" xfId="0" applyNumberFormat="1" applyFill="1" applyBorder="1" applyAlignment="1">
      <alignment horizontal="center" vertical="center" wrapText="1"/>
    </xf>
    <xf numFmtId="164" fontId="0" fillId="8" borderId="9" xfId="0" applyNumberFormat="1" applyFill="1" applyBorder="1" applyAlignment="1">
      <alignment horizontal="center" vertical="center" wrapText="1"/>
    </xf>
    <xf numFmtId="164" fontId="0" fillId="7" borderId="9" xfId="0" applyNumberFormat="1" applyFill="1" applyBorder="1" applyAlignment="1">
      <alignment horizontal="center" vertical="center" wrapText="1"/>
    </xf>
    <xf numFmtId="164" fontId="0" fillId="8" borderId="0" xfId="0" applyNumberFormat="1" applyFill="1" applyAlignment="1">
      <alignment horizontal="center" vertical="center"/>
    </xf>
    <xf numFmtId="164" fontId="3" fillId="6" borderId="14" xfId="0" applyNumberFormat="1" applyFont="1" applyFill="1" applyBorder="1" applyAlignment="1">
      <alignment horizontal="center" vertical="center"/>
    </xf>
    <xf numFmtId="164" fontId="3" fillId="6" borderId="15" xfId="0" applyNumberFormat="1" applyFont="1" applyFill="1" applyBorder="1" applyAlignment="1">
      <alignment horizontal="center" vertical="center"/>
    </xf>
    <xf numFmtId="164" fontId="3" fillId="6" borderId="25" xfId="0" applyNumberFormat="1" applyFont="1" applyFill="1" applyBorder="1" applyAlignment="1">
      <alignment horizontal="center" vertical="center"/>
    </xf>
    <xf numFmtId="164" fontId="3" fillId="6" borderId="26" xfId="0" applyNumberFormat="1" applyFont="1" applyFill="1" applyBorder="1" applyAlignment="1">
      <alignment horizontal="center" vertical="center"/>
    </xf>
    <xf numFmtId="164" fontId="8" fillId="8" borderId="9" xfId="0" applyNumberFormat="1" applyFont="1" applyFill="1" applyBorder="1" applyAlignment="1">
      <alignment horizontal="center" vertical="center" wrapText="1"/>
    </xf>
    <xf numFmtId="164" fontId="8" fillId="8" borderId="9" xfId="0" applyNumberFormat="1" applyFont="1" applyFill="1" applyBorder="1" applyAlignment="1">
      <alignment horizontal="center" vertical="center"/>
    </xf>
    <xf numFmtId="164" fontId="3" fillId="7" borderId="9" xfId="0" applyNumberFormat="1" applyFont="1" applyFill="1" applyBorder="1" applyAlignment="1">
      <alignment horizontal="center" vertical="center" wrapText="1"/>
    </xf>
    <xf numFmtId="164" fontId="3" fillId="7" borderId="9" xfId="0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 wrapText="1"/>
    </xf>
    <xf numFmtId="164" fontId="3" fillId="5" borderId="15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164" fontId="3" fillId="6" borderId="3" xfId="0" applyNumberFormat="1" applyFont="1" applyFill="1" applyBorder="1" applyAlignment="1">
      <alignment horizontal="center" vertical="center" wrapText="1"/>
    </xf>
    <xf numFmtId="164" fontId="3" fillId="6" borderId="6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 vertical="top" wrapText="1"/>
    </xf>
    <xf numFmtId="1" fontId="15" fillId="0" borderId="28" xfId="0" applyNumberFormat="1" applyFont="1" applyBorder="1" applyAlignment="1">
      <alignment horizontal="center" vertical="center" shrinkToFit="1"/>
    </xf>
    <xf numFmtId="0" fontId="12" fillId="2" borderId="17" xfId="0" applyFont="1" applyFill="1" applyBorder="1" applyAlignment="1">
      <alignment horizontal="center" vertical="top" wrapText="1"/>
    </xf>
    <xf numFmtId="0" fontId="12" fillId="2" borderId="17" xfId="0" applyFont="1" applyFill="1" applyBorder="1" applyAlignment="1">
      <alignment horizontal="left" vertical="top" wrapText="1"/>
    </xf>
    <xf numFmtId="0" fontId="0" fillId="2" borderId="17" xfId="0" applyFill="1" applyBorder="1" applyAlignment="1">
      <alignment vertical="top" wrapText="1"/>
    </xf>
    <xf numFmtId="0" fontId="0" fillId="2" borderId="30" xfId="0" applyFill="1" applyBorder="1" applyAlignment="1">
      <alignment horizontal="center" vertical="top" wrapText="1"/>
    </xf>
    <xf numFmtId="164" fontId="3" fillId="5" borderId="10" xfId="0" applyNumberFormat="1" applyFont="1" applyFill="1" applyBorder="1" applyAlignment="1">
      <alignment horizontal="center" vertical="center"/>
    </xf>
    <xf numFmtId="0" fontId="0" fillId="0" borderId="31" xfId="0" applyBorder="1"/>
    <xf numFmtId="0" fontId="0" fillId="0" borderId="0" xfId="0" applyBorder="1"/>
    <xf numFmtId="164" fontId="3" fillId="9" borderId="0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164" fontId="3" fillId="5" borderId="3" xfId="0" applyNumberFormat="1" applyFont="1" applyFill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3" fontId="1" fillId="9" borderId="0" xfId="0" applyNumberFormat="1" applyFont="1" applyFill="1"/>
    <xf numFmtId="0" fontId="17" fillId="0" borderId="29" xfId="0" applyFont="1" applyBorder="1" applyAlignment="1">
      <alignment horizontal="left" vertical="top"/>
    </xf>
    <xf numFmtId="0" fontId="17" fillId="0" borderId="32" xfId="0" applyFont="1" applyBorder="1" applyAlignment="1">
      <alignment horizontal="left" vertical="top"/>
    </xf>
    <xf numFmtId="164" fontId="17" fillId="7" borderId="33" xfId="0" applyNumberFormat="1" applyFont="1" applyFill="1" applyBorder="1" applyAlignment="1">
      <alignment horizontal="center" vertical="center"/>
    </xf>
    <xf numFmtId="164" fontId="17" fillId="8" borderId="16" xfId="0" applyNumberFormat="1" applyFont="1" applyFill="1" applyBorder="1" applyAlignment="1">
      <alignment horizontal="center" vertical="center"/>
    </xf>
    <xf numFmtId="164" fontId="17" fillId="8" borderId="12" xfId="0" applyNumberFormat="1" applyFont="1" applyFill="1" applyBorder="1" applyAlignment="1">
      <alignment horizontal="center" vertical="center"/>
    </xf>
    <xf numFmtId="164" fontId="17" fillId="7" borderId="14" xfId="0" applyNumberFormat="1" applyFont="1" applyFill="1" applyBorder="1" applyAlignment="1">
      <alignment horizontal="center" vertical="center"/>
    </xf>
    <xf numFmtId="164" fontId="17" fillId="5" borderId="16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wrapText="1"/>
    </xf>
    <xf numFmtId="0" fontId="17" fillId="9" borderId="24" xfId="0" applyFont="1" applyFill="1" applyBorder="1" applyAlignment="1">
      <alignment horizontal="center" vertical="top"/>
    </xf>
    <xf numFmtId="0" fontId="17" fillId="9" borderId="34" xfId="0" applyFont="1" applyFill="1" applyBorder="1" applyAlignment="1">
      <alignment horizontal="center" vertical="top"/>
    </xf>
    <xf numFmtId="0" fontId="17" fillId="9" borderId="35" xfId="0" applyFont="1" applyFill="1" applyBorder="1" applyAlignment="1">
      <alignment horizontal="center" vertical="top"/>
    </xf>
    <xf numFmtId="0" fontId="12" fillId="2" borderId="30" xfId="0" applyFont="1" applyFill="1" applyBorder="1" applyAlignment="1">
      <alignment horizontal="center" vertical="top" wrapText="1"/>
    </xf>
    <xf numFmtId="0" fontId="0" fillId="2" borderId="36" xfId="0" applyFill="1" applyBorder="1" applyAlignment="1">
      <alignment horizontal="center" vertical="top" wrapText="1"/>
    </xf>
    <xf numFmtId="164" fontId="0" fillId="6" borderId="5" xfId="0" applyNumberForma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 vertical="center"/>
    </xf>
    <xf numFmtId="164" fontId="0" fillId="7" borderId="4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756227</xdr:colOff>
      <xdr:row>44</xdr:row>
      <xdr:rowOff>144318</xdr:rowOff>
    </xdr:from>
    <xdr:to>
      <xdr:col>4</xdr:col>
      <xdr:colOff>261022</xdr:colOff>
      <xdr:row>46</xdr:row>
      <xdr:rowOff>37015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63F0324-16BE-BBC7-C838-DC6352B71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82227" y="12122727"/>
          <a:ext cx="566977" cy="262151"/>
        </a:xfrm>
        <a:prstGeom prst="rect">
          <a:avLst/>
        </a:prstGeom>
      </xdr:spPr>
    </xdr:pic>
    <xdr:clientData/>
  </xdr:twoCellAnchor>
  <xdr:twoCellAnchor editAs="oneCell">
    <xdr:from>
      <xdr:col>8</xdr:col>
      <xdr:colOff>75046</xdr:colOff>
      <xdr:row>44</xdr:row>
      <xdr:rowOff>144318</xdr:rowOff>
    </xdr:from>
    <xdr:to>
      <xdr:col>9</xdr:col>
      <xdr:colOff>148244</xdr:colOff>
      <xdr:row>45</xdr:row>
      <xdr:rowOff>174856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8BD8024-B01B-D2A6-0204-C205CCF00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0546" y="12122727"/>
          <a:ext cx="944880" cy="2152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F7FE2-5169-4ECF-91BA-A8CB226B4699}">
  <dimension ref="B1:Q117"/>
  <sheetViews>
    <sheetView tabSelected="1" zoomScale="110" zoomScaleNormal="110" workbookViewId="0">
      <selection activeCell="B1" sqref="B1:O44"/>
    </sheetView>
  </sheetViews>
  <sheetFormatPr baseColWidth="10" defaultRowHeight="14.5" x14ac:dyDescent="0.35"/>
  <cols>
    <col min="2" max="2" width="49" customWidth="1"/>
    <col min="3" max="3" width="9.1796875" customWidth="1"/>
    <col min="4" max="4" width="15.1796875" style="72" bestFit="1" customWidth="1"/>
    <col min="5" max="5" width="13.90625" style="72" bestFit="1" customWidth="1"/>
    <col min="6" max="6" width="15.1796875" style="72" bestFit="1" customWidth="1"/>
    <col min="7" max="7" width="13.08984375" style="82" customWidth="1"/>
    <col min="8" max="8" width="12.6328125" style="82" bestFit="1" customWidth="1"/>
    <col min="9" max="9" width="12.453125" style="82" customWidth="1"/>
    <col min="10" max="10" width="13.81640625" style="72" bestFit="1" customWidth="1"/>
    <col min="11" max="11" width="12.6328125" style="72" bestFit="1" customWidth="1"/>
    <col min="12" max="12" width="11.90625" style="72" bestFit="1" customWidth="1"/>
    <col min="13" max="13" width="15.1796875" style="72" bestFit="1" customWidth="1"/>
    <col min="14" max="14" width="13.90625" style="72" bestFit="1" customWidth="1"/>
    <col min="15" max="15" width="15.1796875" style="72" bestFit="1" customWidth="1"/>
  </cols>
  <sheetData>
    <row r="1" spans="2:17" x14ac:dyDescent="0.35">
      <c r="B1" s="156" t="s">
        <v>135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7" x14ac:dyDescent="0.35">
      <c r="B2" s="155" t="s">
        <v>134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</row>
    <row r="3" spans="2:17" ht="53.4" customHeight="1" thickBot="1" x14ac:dyDescent="0.4">
      <c r="B3" s="146" t="s">
        <v>138</v>
      </c>
      <c r="C3" s="147" t="s">
        <v>139</v>
      </c>
      <c r="D3" s="148" t="s">
        <v>175</v>
      </c>
      <c r="E3" s="149"/>
      <c r="F3" s="150"/>
      <c r="G3" s="151" t="s">
        <v>176</v>
      </c>
      <c r="H3" s="151"/>
      <c r="I3" s="151"/>
      <c r="J3" s="152" t="s">
        <v>177</v>
      </c>
      <c r="K3" s="152"/>
      <c r="L3" s="152"/>
      <c r="M3" s="153" t="s">
        <v>131</v>
      </c>
      <c r="N3" s="154"/>
      <c r="O3" s="154"/>
    </row>
    <row r="4" spans="2:17" ht="15" customHeight="1" thickBot="1" x14ac:dyDescent="0.4">
      <c r="B4" s="123"/>
      <c r="C4" s="126"/>
      <c r="D4" s="119" t="s">
        <v>128</v>
      </c>
      <c r="E4" s="83" t="s">
        <v>129</v>
      </c>
      <c r="F4" s="85" t="s">
        <v>130</v>
      </c>
      <c r="G4" s="87" t="s">
        <v>128</v>
      </c>
      <c r="H4" s="88" t="s">
        <v>129</v>
      </c>
      <c r="I4" s="88" t="s">
        <v>130</v>
      </c>
      <c r="J4" s="89" t="s">
        <v>128</v>
      </c>
      <c r="K4" s="90" t="s">
        <v>129</v>
      </c>
      <c r="L4" s="90" t="s">
        <v>130</v>
      </c>
      <c r="M4" s="132" t="s">
        <v>179</v>
      </c>
      <c r="N4" s="91" t="s">
        <v>180</v>
      </c>
      <c r="O4" s="91" t="s">
        <v>178</v>
      </c>
    </row>
    <row r="5" spans="2:17" ht="15" thickBot="1" x14ac:dyDescent="0.4">
      <c r="B5" s="124" t="s">
        <v>136</v>
      </c>
      <c r="C5" s="125"/>
      <c r="D5" s="120"/>
      <c r="E5" s="84"/>
      <c r="F5" s="86"/>
      <c r="G5" s="87"/>
      <c r="H5" s="88"/>
      <c r="I5" s="88"/>
      <c r="J5" s="89"/>
      <c r="K5" s="90"/>
      <c r="L5" s="90"/>
      <c r="M5" s="133"/>
      <c r="N5" s="131"/>
      <c r="O5" s="92"/>
    </row>
    <row r="6" spans="2:17" ht="133.5" thickBot="1" x14ac:dyDescent="0.4">
      <c r="B6" s="121" t="s">
        <v>137</v>
      </c>
      <c r="C6" s="122">
        <v>1</v>
      </c>
      <c r="D6" s="74">
        <v>3000000</v>
      </c>
      <c r="E6" s="74">
        <v>570000</v>
      </c>
      <c r="F6" s="75">
        <f>(D6+E6)*C6</f>
        <v>3570000</v>
      </c>
      <c r="G6" s="76">
        <v>3700000</v>
      </c>
      <c r="H6" s="76">
        <f>+G6*0.19</f>
        <v>703000</v>
      </c>
      <c r="I6" s="76">
        <f>(G6+H6)*C6</f>
        <v>4403000</v>
      </c>
      <c r="J6" s="77">
        <v>4000000</v>
      </c>
      <c r="K6" s="77">
        <f>+J6*0.19</f>
        <v>760000</v>
      </c>
      <c r="L6" s="77">
        <f>(J6+K6)*C6</f>
        <v>4760000</v>
      </c>
      <c r="M6" s="78">
        <f>+AVERAGE(D6,G6,J6)</f>
        <v>3566666.6666666665</v>
      </c>
      <c r="N6" s="78">
        <f>+M6*0.19</f>
        <v>677666.66666666663</v>
      </c>
      <c r="O6" s="78">
        <f>(M6+N6)*C6</f>
        <v>4244333.333333333</v>
      </c>
    </row>
    <row r="7" spans="2:17" ht="15" thickBot="1" x14ac:dyDescent="0.4">
      <c r="B7" s="63" t="s">
        <v>140</v>
      </c>
      <c r="C7" s="68"/>
      <c r="D7" s="79"/>
      <c r="E7" s="79"/>
      <c r="F7" s="75"/>
      <c r="G7" s="80"/>
      <c r="H7" s="76"/>
      <c r="I7" s="76"/>
      <c r="J7" s="81"/>
      <c r="K7" s="77"/>
      <c r="L7" s="77"/>
      <c r="M7" s="78"/>
      <c r="N7" s="78"/>
      <c r="O7" s="78"/>
      <c r="P7" s="128"/>
    </row>
    <row r="8" spans="2:17" ht="57.5" thickBot="1" x14ac:dyDescent="0.4">
      <c r="B8" s="64" t="s">
        <v>141</v>
      </c>
      <c r="C8" s="67">
        <v>1</v>
      </c>
      <c r="D8" s="74">
        <v>2700000</v>
      </c>
      <c r="E8" s="74">
        <f>D8*0.19</f>
        <v>513000</v>
      </c>
      <c r="F8" s="75">
        <f t="shared" ref="F8:F42" si="0">(D8+E8)*C8</f>
        <v>3213000</v>
      </c>
      <c r="G8" s="76">
        <v>3000000</v>
      </c>
      <c r="H8" s="76">
        <f t="shared" ref="H8:H42" si="1">+G8*0.19</f>
        <v>570000</v>
      </c>
      <c r="I8" s="76">
        <f t="shared" ref="I8:I42" si="2">(G8+H8)*C8</f>
        <v>3570000</v>
      </c>
      <c r="J8" s="77">
        <v>3200000</v>
      </c>
      <c r="K8" s="77">
        <f t="shared" ref="K8:K42" si="3">+J8*0.19</f>
        <v>608000</v>
      </c>
      <c r="L8" s="77">
        <f t="shared" ref="L8:L42" si="4">(J8+K8)*C8</f>
        <v>3808000</v>
      </c>
      <c r="M8" s="78">
        <f t="shared" ref="M8:M43" si="5">+AVERAGE(D8,G8,J8)</f>
        <v>2966666.6666666665</v>
      </c>
      <c r="N8" s="127">
        <f t="shared" ref="N8:N43" si="6">+M8*0.19</f>
        <v>563666.66666666663</v>
      </c>
      <c r="O8" s="78">
        <f t="shared" ref="O8:O42" si="7">(M8+N8)*C8</f>
        <v>3530333.333333333</v>
      </c>
      <c r="P8" s="130"/>
      <c r="Q8" s="129"/>
    </row>
    <row r="9" spans="2:17" ht="15" thickBot="1" x14ac:dyDescent="0.4">
      <c r="B9" s="63" t="s">
        <v>142</v>
      </c>
      <c r="C9" s="68"/>
      <c r="D9" s="79"/>
      <c r="E9" s="79"/>
      <c r="F9" s="75"/>
      <c r="G9" s="80"/>
      <c r="H9" s="76"/>
      <c r="I9" s="76"/>
      <c r="J9" s="81"/>
      <c r="K9" s="77"/>
      <c r="L9" s="77"/>
      <c r="M9" s="78"/>
      <c r="N9" s="127"/>
      <c r="O9" s="78"/>
      <c r="P9" s="129"/>
      <c r="Q9" s="129"/>
    </row>
    <row r="10" spans="2:17" ht="15" thickBot="1" x14ac:dyDescent="0.4">
      <c r="B10" s="65" t="s">
        <v>143</v>
      </c>
      <c r="C10" s="69">
        <v>1</v>
      </c>
      <c r="D10" s="74">
        <v>450000</v>
      </c>
      <c r="E10" s="74">
        <v>85500</v>
      </c>
      <c r="F10" s="75">
        <f t="shared" si="0"/>
        <v>535500</v>
      </c>
      <c r="G10" s="76">
        <v>500000</v>
      </c>
      <c r="H10" s="76">
        <f t="shared" si="1"/>
        <v>95000</v>
      </c>
      <c r="I10" s="76">
        <f t="shared" si="2"/>
        <v>595000</v>
      </c>
      <c r="J10" s="77">
        <v>400000</v>
      </c>
      <c r="K10" s="77">
        <f t="shared" si="3"/>
        <v>76000</v>
      </c>
      <c r="L10" s="77">
        <f t="shared" si="4"/>
        <v>476000</v>
      </c>
      <c r="M10" s="78">
        <f t="shared" si="5"/>
        <v>450000</v>
      </c>
      <c r="N10" s="78">
        <f t="shared" si="6"/>
        <v>85500</v>
      </c>
      <c r="O10" s="78">
        <f t="shared" si="7"/>
        <v>535500</v>
      </c>
      <c r="P10" s="128"/>
      <c r="Q10" s="129"/>
    </row>
    <row r="11" spans="2:17" ht="15" thickBot="1" x14ac:dyDescent="0.4">
      <c r="B11" s="65" t="s">
        <v>144</v>
      </c>
      <c r="C11" s="69">
        <v>1</v>
      </c>
      <c r="D11" s="74">
        <v>7500</v>
      </c>
      <c r="E11" s="74">
        <v>1425</v>
      </c>
      <c r="F11" s="75">
        <f t="shared" si="0"/>
        <v>8925</v>
      </c>
      <c r="G11" s="76">
        <v>7000</v>
      </c>
      <c r="H11" s="76">
        <f t="shared" si="1"/>
        <v>1330</v>
      </c>
      <c r="I11" s="76">
        <f t="shared" si="2"/>
        <v>8330</v>
      </c>
      <c r="J11" s="77">
        <v>5000</v>
      </c>
      <c r="K11" s="77">
        <f t="shared" si="3"/>
        <v>950</v>
      </c>
      <c r="L11" s="77">
        <f t="shared" si="4"/>
        <v>5950</v>
      </c>
      <c r="M11" s="78">
        <f t="shared" si="5"/>
        <v>6500</v>
      </c>
      <c r="N11" s="78">
        <f t="shared" si="6"/>
        <v>1235</v>
      </c>
      <c r="O11" s="78">
        <f t="shared" si="7"/>
        <v>7735</v>
      </c>
    </row>
    <row r="12" spans="2:17" ht="15" thickBot="1" x14ac:dyDescent="0.4">
      <c r="B12" s="65" t="s">
        <v>145</v>
      </c>
      <c r="C12" s="69">
        <v>1</v>
      </c>
      <c r="D12" s="74">
        <v>14730</v>
      </c>
      <c r="E12" s="74">
        <v>2798.7</v>
      </c>
      <c r="F12" s="75">
        <f t="shared" si="0"/>
        <v>17528.7</v>
      </c>
      <c r="G12" s="76">
        <v>16000</v>
      </c>
      <c r="H12" s="76">
        <f t="shared" si="1"/>
        <v>3040</v>
      </c>
      <c r="I12" s="76">
        <f t="shared" si="2"/>
        <v>19040</v>
      </c>
      <c r="J12" s="77">
        <v>15000</v>
      </c>
      <c r="K12" s="77">
        <f t="shared" si="3"/>
        <v>2850</v>
      </c>
      <c r="L12" s="77">
        <f t="shared" si="4"/>
        <v>17850</v>
      </c>
      <c r="M12" s="78">
        <f t="shared" si="5"/>
        <v>15243.333333333334</v>
      </c>
      <c r="N12" s="78">
        <f t="shared" si="6"/>
        <v>2896.2333333333336</v>
      </c>
      <c r="O12" s="78">
        <f t="shared" si="7"/>
        <v>18139.566666666666</v>
      </c>
    </row>
    <row r="13" spans="2:17" ht="15" thickBot="1" x14ac:dyDescent="0.4">
      <c r="B13" s="65" t="s">
        <v>146</v>
      </c>
      <c r="C13" s="69">
        <v>1</v>
      </c>
      <c r="D13" s="74">
        <v>3451</v>
      </c>
      <c r="E13" s="74">
        <v>655.69</v>
      </c>
      <c r="F13" s="75">
        <f t="shared" si="0"/>
        <v>4106.6900000000005</v>
      </c>
      <c r="G13" s="76">
        <v>4000</v>
      </c>
      <c r="H13" s="76">
        <f t="shared" si="1"/>
        <v>760</v>
      </c>
      <c r="I13" s="76">
        <f t="shared" si="2"/>
        <v>4760</v>
      </c>
      <c r="J13" s="77">
        <v>3000</v>
      </c>
      <c r="K13" s="77">
        <f t="shared" si="3"/>
        <v>570</v>
      </c>
      <c r="L13" s="77">
        <f t="shared" si="4"/>
        <v>3570</v>
      </c>
      <c r="M13" s="78">
        <f t="shared" si="5"/>
        <v>3483.6666666666665</v>
      </c>
      <c r="N13" s="78">
        <f t="shared" si="6"/>
        <v>661.89666666666665</v>
      </c>
      <c r="O13" s="78">
        <f t="shared" si="7"/>
        <v>4145.5633333333335</v>
      </c>
    </row>
    <row r="14" spans="2:17" ht="15" thickBot="1" x14ac:dyDescent="0.4">
      <c r="B14" s="65" t="s">
        <v>147</v>
      </c>
      <c r="C14" s="69">
        <v>1</v>
      </c>
      <c r="D14" s="74">
        <v>600000</v>
      </c>
      <c r="E14" s="74">
        <v>114000</v>
      </c>
      <c r="F14" s="75">
        <f t="shared" si="0"/>
        <v>714000</v>
      </c>
      <c r="G14" s="76">
        <v>550000</v>
      </c>
      <c r="H14" s="76">
        <f t="shared" si="1"/>
        <v>104500</v>
      </c>
      <c r="I14" s="76">
        <f t="shared" si="2"/>
        <v>654500</v>
      </c>
      <c r="J14" s="77">
        <v>500000</v>
      </c>
      <c r="K14" s="77">
        <f t="shared" si="3"/>
        <v>95000</v>
      </c>
      <c r="L14" s="77">
        <f t="shared" si="4"/>
        <v>595000</v>
      </c>
      <c r="M14" s="78">
        <f t="shared" ref="M14" si="8">+AVERAGE(D14,G14,J14)</f>
        <v>550000</v>
      </c>
      <c r="N14" s="78">
        <f t="shared" ref="N14" si="9">+M14*0.19</f>
        <v>104500</v>
      </c>
      <c r="O14" s="78">
        <f t="shared" si="7"/>
        <v>654500</v>
      </c>
    </row>
    <row r="15" spans="2:17" ht="15" thickBot="1" x14ac:dyDescent="0.4">
      <c r="B15" s="65" t="s">
        <v>148</v>
      </c>
      <c r="C15" s="69">
        <v>1</v>
      </c>
      <c r="D15" s="74">
        <v>48750</v>
      </c>
      <c r="E15" s="74">
        <v>9262.5</v>
      </c>
      <c r="F15" s="75">
        <f t="shared" si="0"/>
        <v>58012.5</v>
      </c>
      <c r="G15" s="76">
        <v>50000</v>
      </c>
      <c r="H15" s="76">
        <f t="shared" si="1"/>
        <v>9500</v>
      </c>
      <c r="I15" s="76">
        <f t="shared" si="2"/>
        <v>59500</v>
      </c>
      <c r="J15" s="77">
        <v>50000</v>
      </c>
      <c r="K15" s="77">
        <f t="shared" si="3"/>
        <v>9500</v>
      </c>
      <c r="L15" s="77">
        <f t="shared" si="4"/>
        <v>59500</v>
      </c>
      <c r="M15" s="78">
        <f t="shared" si="5"/>
        <v>49583.333333333336</v>
      </c>
      <c r="N15" s="78">
        <f t="shared" si="6"/>
        <v>9420.8333333333339</v>
      </c>
      <c r="O15" s="78">
        <f t="shared" si="7"/>
        <v>59004.166666666672</v>
      </c>
    </row>
    <row r="16" spans="2:17" ht="15" thickBot="1" x14ac:dyDescent="0.4">
      <c r="B16" s="65" t="s">
        <v>149</v>
      </c>
      <c r="C16" s="69">
        <v>1</v>
      </c>
      <c r="D16" s="74">
        <v>258300</v>
      </c>
      <c r="E16" s="74">
        <v>49077</v>
      </c>
      <c r="F16" s="75">
        <f t="shared" si="0"/>
        <v>307377</v>
      </c>
      <c r="G16" s="76">
        <v>250000</v>
      </c>
      <c r="H16" s="76">
        <f t="shared" si="1"/>
        <v>47500</v>
      </c>
      <c r="I16" s="76">
        <f t="shared" si="2"/>
        <v>297500</v>
      </c>
      <c r="J16" s="77">
        <v>300000</v>
      </c>
      <c r="K16" s="77">
        <f t="shared" si="3"/>
        <v>57000</v>
      </c>
      <c r="L16" s="77">
        <f t="shared" si="4"/>
        <v>357000</v>
      </c>
      <c r="M16" s="78">
        <f t="shared" si="5"/>
        <v>269433.33333333331</v>
      </c>
      <c r="N16" s="78">
        <f t="shared" si="6"/>
        <v>51192.333333333328</v>
      </c>
      <c r="O16" s="78">
        <f t="shared" si="7"/>
        <v>320625.66666666663</v>
      </c>
    </row>
    <row r="17" spans="2:15" ht="15" thickBot="1" x14ac:dyDescent="0.4">
      <c r="B17" s="65" t="s">
        <v>150</v>
      </c>
      <c r="C17" s="69">
        <v>1</v>
      </c>
      <c r="D17" s="74">
        <v>7650</v>
      </c>
      <c r="E17" s="74">
        <v>1453.5</v>
      </c>
      <c r="F17" s="75">
        <f t="shared" si="0"/>
        <v>9103.5</v>
      </c>
      <c r="G17" s="76">
        <v>8000</v>
      </c>
      <c r="H17" s="76">
        <f t="shared" si="1"/>
        <v>1520</v>
      </c>
      <c r="I17" s="76">
        <f t="shared" si="2"/>
        <v>9520</v>
      </c>
      <c r="J17" s="77">
        <v>9000</v>
      </c>
      <c r="K17" s="77">
        <f t="shared" si="3"/>
        <v>1710</v>
      </c>
      <c r="L17" s="77">
        <f t="shared" si="4"/>
        <v>10710</v>
      </c>
      <c r="M17" s="78">
        <f t="shared" si="5"/>
        <v>8216.6666666666661</v>
      </c>
      <c r="N17" s="78">
        <f t="shared" si="6"/>
        <v>1561.1666666666665</v>
      </c>
      <c r="O17" s="78">
        <f t="shared" si="7"/>
        <v>9777.8333333333321</v>
      </c>
    </row>
    <row r="18" spans="2:15" ht="15" thickBot="1" x14ac:dyDescent="0.4">
      <c r="B18" s="65" t="s">
        <v>151</v>
      </c>
      <c r="C18" s="69">
        <v>1</v>
      </c>
      <c r="D18" s="74">
        <v>7650</v>
      </c>
      <c r="E18" s="74">
        <v>1453.5</v>
      </c>
      <c r="F18" s="75">
        <f t="shared" si="0"/>
        <v>9103.5</v>
      </c>
      <c r="G18" s="76">
        <v>8000</v>
      </c>
      <c r="H18" s="76">
        <f t="shared" si="1"/>
        <v>1520</v>
      </c>
      <c r="I18" s="76">
        <f t="shared" si="2"/>
        <v>9520</v>
      </c>
      <c r="J18" s="77">
        <v>9000</v>
      </c>
      <c r="K18" s="77">
        <f t="shared" si="3"/>
        <v>1710</v>
      </c>
      <c r="L18" s="77">
        <f t="shared" si="4"/>
        <v>10710</v>
      </c>
      <c r="M18" s="78">
        <f t="shared" si="5"/>
        <v>8216.6666666666661</v>
      </c>
      <c r="N18" s="78">
        <f t="shared" si="6"/>
        <v>1561.1666666666665</v>
      </c>
      <c r="O18" s="78">
        <f t="shared" si="7"/>
        <v>9777.8333333333321</v>
      </c>
    </row>
    <row r="19" spans="2:15" ht="15" thickBot="1" x14ac:dyDescent="0.4">
      <c r="B19" s="65" t="s">
        <v>152</v>
      </c>
      <c r="C19" s="69">
        <v>1</v>
      </c>
      <c r="D19" s="74">
        <v>16500</v>
      </c>
      <c r="E19" s="74">
        <v>3135</v>
      </c>
      <c r="F19" s="75">
        <f t="shared" si="0"/>
        <v>19635</v>
      </c>
      <c r="G19" s="76">
        <v>16000</v>
      </c>
      <c r="H19" s="76">
        <f t="shared" si="1"/>
        <v>3040</v>
      </c>
      <c r="I19" s="76">
        <f t="shared" si="2"/>
        <v>19040</v>
      </c>
      <c r="J19" s="77">
        <v>15000</v>
      </c>
      <c r="K19" s="77">
        <f t="shared" si="3"/>
        <v>2850</v>
      </c>
      <c r="L19" s="77">
        <f t="shared" si="4"/>
        <v>17850</v>
      </c>
      <c r="M19" s="78">
        <f t="shared" si="5"/>
        <v>15833.333333333334</v>
      </c>
      <c r="N19" s="78">
        <f t="shared" si="6"/>
        <v>3008.3333333333335</v>
      </c>
      <c r="O19" s="78">
        <f t="shared" si="7"/>
        <v>18841.666666666668</v>
      </c>
    </row>
    <row r="20" spans="2:15" ht="15" thickBot="1" x14ac:dyDescent="0.4">
      <c r="B20" s="65" t="s">
        <v>153</v>
      </c>
      <c r="C20" s="69">
        <v>1</v>
      </c>
      <c r="D20" s="74">
        <v>8550</v>
      </c>
      <c r="E20" s="74">
        <v>1624.5</v>
      </c>
      <c r="F20" s="75">
        <f t="shared" si="0"/>
        <v>10174.5</v>
      </c>
      <c r="G20" s="76">
        <v>9000</v>
      </c>
      <c r="H20" s="76">
        <f t="shared" si="1"/>
        <v>1710</v>
      </c>
      <c r="I20" s="76">
        <f t="shared" si="2"/>
        <v>10710</v>
      </c>
      <c r="J20" s="77">
        <v>8000</v>
      </c>
      <c r="K20" s="77">
        <f t="shared" si="3"/>
        <v>1520</v>
      </c>
      <c r="L20" s="77">
        <f t="shared" si="4"/>
        <v>9520</v>
      </c>
      <c r="M20" s="78">
        <f t="shared" si="5"/>
        <v>8516.6666666666661</v>
      </c>
      <c r="N20" s="78">
        <f t="shared" si="6"/>
        <v>1618.1666666666665</v>
      </c>
      <c r="O20" s="78">
        <f t="shared" si="7"/>
        <v>10134.833333333332</v>
      </c>
    </row>
    <row r="21" spans="2:15" ht="15" thickBot="1" x14ac:dyDescent="0.4">
      <c r="B21" s="65" t="s">
        <v>154</v>
      </c>
      <c r="C21" s="69">
        <v>1</v>
      </c>
      <c r="D21" s="74">
        <v>1170</v>
      </c>
      <c r="E21" s="74">
        <v>222.3</v>
      </c>
      <c r="F21" s="75">
        <f t="shared" si="0"/>
        <v>1392.3</v>
      </c>
      <c r="G21" s="76">
        <v>2000</v>
      </c>
      <c r="H21" s="76">
        <f t="shared" si="1"/>
        <v>380</v>
      </c>
      <c r="I21" s="76">
        <f t="shared" si="2"/>
        <v>2380</v>
      </c>
      <c r="J21" s="77">
        <v>1900</v>
      </c>
      <c r="K21" s="77">
        <f t="shared" si="3"/>
        <v>361</v>
      </c>
      <c r="L21" s="77">
        <f t="shared" si="4"/>
        <v>2261</v>
      </c>
      <c r="M21" s="78">
        <f t="shared" si="5"/>
        <v>1690</v>
      </c>
      <c r="N21" s="78">
        <f t="shared" si="6"/>
        <v>321.10000000000002</v>
      </c>
      <c r="O21" s="78">
        <f t="shared" si="7"/>
        <v>2011.1</v>
      </c>
    </row>
    <row r="22" spans="2:15" ht="15" thickBot="1" x14ac:dyDescent="0.4">
      <c r="B22" s="65" t="s">
        <v>155</v>
      </c>
      <c r="C22" s="69">
        <v>1</v>
      </c>
      <c r="D22" s="74">
        <v>13350</v>
      </c>
      <c r="E22" s="74">
        <v>2536.5</v>
      </c>
      <c r="F22" s="75">
        <f t="shared" si="0"/>
        <v>15886.5</v>
      </c>
      <c r="G22" s="76">
        <v>13000</v>
      </c>
      <c r="H22" s="76">
        <f t="shared" si="1"/>
        <v>2470</v>
      </c>
      <c r="I22" s="76">
        <f t="shared" si="2"/>
        <v>15470</v>
      </c>
      <c r="J22" s="77">
        <v>13500</v>
      </c>
      <c r="K22" s="77">
        <f t="shared" si="3"/>
        <v>2565</v>
      </c>
      <c r="L22" s="77">
        <f t="shared" si="4"/>
        <v>16065</v>
      </c>
      <c r="M22" s="78">
        <f t="shared" ref="M22:M25" si="10">+AVERAGE(D22,G22,J22)</f>
        <v>13283.333333333334</v>
      </c>
      <c r="N22" s="78">
        <f t="shared" ref="N22:N25" si="11">+M22*0.19</f>
        <v>2523.8333333333335</v>
      </c>
      <c r="O22" s="78">
        <f t="shared" si="7"/>
        <v>15807.166666666668</v>
      </c>
    </row>
    <row r="23" spans="2:15" ht="15" thickBot="1" x14ac:dyDescent="0.4">
      <c r="B23" s="65" t="s">
        <v>156</v>
      </c>
      <c r="C23" s="69">
        <v>1</v>
      </c>
      <c r="D23" s="74">
        <v>75000</v>
      </c>
      <c r="E23" s="74">
        <v>14250</v>
      </c>
      <c r="F23" s="75">
        <f t="shared" si="0"/>
        <v>89250</v>
      </c>
      <c r="G23" s="76">
        <v>80000</v>
      </c>
      <c r="H23" s="76">
        <f t="shared" si="1"/>
        <v>15200</v>
      </c>
      <c r="I23" s="76">
        <f t="shared" si="2"/>
        <v>95200</v>
      </c>
      <c r="J23" s="77">
        <v>80000</v>
      </c>
      <c r="K23" s="77">
        <f t="shared" si="3"/>
        <v>15200</v>
      </c>
      <c r="L23" s="77">
        <f t="shared" si="4"/>
        <v>95200</v>
      </c>
      <c r="M23" s="78">
        <f t="shared" si="10"/>
        <v>78333.333333333328</v>
      </c>
      <c r="N23" s="78">
        <f t="shared" si="11"/>
        <v>14883.333333333332</v>
      </c>
      <c r="O23" s="78">
        <f t="shared" si="7"/>
        <v>93216.666666666657</v>
      </c>
    </row>
    <row r="24" spans="2:15" ht="15" thickBot="1" x14ac:dyDescent="0.4">
      <c r="B24" s="65" t="s">
        <v>157</v>
      </c>
      <c r="C24" s="69">
        <v>1</v>
      </c>
      <c r="D24" s="74">
        <v>5250</v>
      </c>
      <c r="E24" s="74">
        <v>997.5</v>
      </c>
      <c r="F24" s="75">
        <f t="shared" si="0"/>
        <v>6247.5</v>
      </c>
      <c r="G24" s="76">
        <v>6000</v>
      </c>
      <c r="H24" s="76">
        <f t="shared" si="1"/>
        <v>1140</v>
      </c>
      <c r="I24" s="76">
        <f t="shared" si="2"/>
        <v>7140</v>
      </c>
      <c r="J24" s="77">
        <v>5200</v>
      </c>
      <c r="K24" s="77">
        <f t="shared" si="3"/>
        <v>988</v>
      </c>
      <c r="L24" s="77">
        <f t="shared" si="4"/>
        <v>6188</v>
      </c>
      <c r="M24" s="78">
        <f t="shared" si="10"/>
        <v>5483.333333333333</v>
      </c>
      <c r="N24" s="78">
        <f t="shared" si="11"/>
        <v>1041.8333333333333</v>
      </c>
      <c r="O24" s="78">
        <f t="shared" si="7"/>
        <v>6525.1666666666661</v>
      </c>
    </row>
    <row r="25" spans="2:15" ht="15" thickBot="1" x14ac:dyDescent="0.4">
      <c r="B25" s="65" t="s">
        <v>158</v>
      </c>
      <c r="C25" s="69">
        <v>1</v>
      </c>
      <c r="D25" s="74">
        <v>400000</v>
      </c>
      <c r="E25" s="74">
        <v>76000</v>
      </c>
      <c r="F25" s="75">
        <f t="shared" si="0"/>
        <v>476000</v>
      </c>
      <c r="G25" s="76">
        <v>350000</v>
      </c>
      <c r="H25" s="76">
        <f t="shared" si="1"/>
        <v>66500</v>
      </c>
      <c r="I25" s="76">
        <f t="shared" si="2"/>
        <v>416500</v>
      </c>
      <c r="J25" s="77">
        <v>375000</v>
      </c>
      <c r="K25" s="77">
        <f t="shared" si="3"/>
        <v>71250</v>
      </c>
      <c r="L25" s="77">
        <f t="shared" si="4"/>
        <v>446250</v>
      </c>
      <c r="M25" s="78">
        <f t="shared" si="10"/>
        <v>375000</v>
      </c>
      <c r="N25" s="78">
        <f t="shared" si="11"/>
        <v>71250</v>
      </c>
      <c r="O25" s="78">
        <f t="shared" si="7"/>
        <v>446250</v>
      </c>
    </row>
    <row r="26" spans="2:15" ht="15" thickBot="1" x14ac:dyDescent="0.4">
      <c r="B26" s="65" t="s">
        <v>159</v>
      </c>
      <c r="C26" s="69">
        <v>1</v>
      </c>
      <c r="D26" s="74">
        <v>400000</v>
      </c>
      <c r="E26" s="74">
        <v>76000</v>
      </c>
      <c r="F26" s="75">
        <f t="shared" si="0"/>
        <v>476000</v>
      </c>
      <c r="G26" s="76">
        <v>350000</v>
      </c>
      <c r="H26" s="76">
        <f t="shared" si="1"/>
        <v>66500</v>
      </c>
      <c r="I26" s="76">
        <f t="shared" si="2"/>
        <v>416500</v>
      </c>
      <c r="J26" s="77">
        <v>375000</v>
      </c>
      <c r="K26" s="77">
        <f t="shared" si="3"/>
        <v>71250</v>
      </c>
      <c r="L26" s="77">
        <f t="shared" si="4"/>
        <v>446250</v>
      </c>
      <c r="M26" s="78">
        <f t="shared" ref="M26:M28" si="12">+AVERAGE(D26,G26,J26)</f>
        <v>375000</v>
      </c>
      <c r="N26" s="78">
        <f t="shared" ref="N26:N28" si="13">+M26*0.19</f>
        <v>71250</v>
      </c>
      <c r="O26" s="78">
        <f t="shared" si="7"/>
        <v>446250</v>
      </c>
    </row>
    <row r="27" spans="2:15" ht="15" thickBot="1" x14ac:dyDescent="0.4">
      <c r="B27" s="65" t="s">
        <v>160</v>
      </c>
      <c r="C27" s="69">
        <v>1</v>
      </c>
      <c r="D27" s="74">
        <v>600000</v>
      </c>
      <c r="E27" s="74">
        <v>114000</v>
      </c>
      <c r="F27" s="75">
        <f t="shared" si="0"/>
        <v>714000</v>
      </c>
      <c r="G27" s="76">
        <v>700000</v>
      </c>
      <c r="H27" s="76">
        <f t="shared" si="1"/>
        <v>133000</v>
      </c>
      <c r="I27" s="76">
        <f t="shared" si="2"/>
        <v>833000</v>
      </c>
      <c r="J27" s="77">
        <v>650000</v>
      </c>
      <c r="K27" s="77">
        <f t="shared" si="3"/>
        <v>123500</v>
      </c>
      <c r="L27" s="77">
        <f t="shared" si="4"/>
        <v>773500</v>
      </c>
      <c r="M27" s="78">
        <f t="shared" si="12"/>
        <v>650000</v>
      </c>
      <c r="N27" s="78">
        <f t="shared" si="13"/>
        <v>123500</v>
      </c>
      <c r="O27" s="78">
        <f t="shared" si="7"/>
        <v>773500</v>
      </c>
    </row>
    <row r="28" spans="2:15" ht="15" thickBot="1" x14ac:dyDescent="0.4">
      <c r="B28" s="65" t="s">
        <v>161</v>
      </c>
      <c r="C28" s="69">
        <v>1</v>
      </c>
      <c r="D28" s="74">
        <v>600000</v>
      </c>
      <c r="E28" s="74">
        <v>114000</v>
      </c>
      <c r="F28" s="75">
        <f t="shared" si="0"/>
        <v>714000</v>
      </c>
      <c r="G28" s="76">
        <v>700000</v>
      </c>
      <c r="H28" s="76">
        <f t="shared" si="1"/>
        <v>133000</v>
      </c>
      <c r="I28" s="76">
        <f t="shared" si="2"/>
        <v>833000</v>
      </c>
      <c r="J28" s="77">
        <v>650000</v>
      </c>
      <c r="K28" s="77">
        <f t="shared" si="3"/>
        <v>123500</v>
      </c>
      <c r="L28" s="77">
        <f t="shared" si="4"/>
        <v>773500</v>
      </c>
      <c r="M28" s="78">
        <f t="shared" si="12"/>
        <v>650000</v>
      </c>
      <c r="N28" s="78">
        <f t="shared" si="13"/>
        <v>123500</v>
      </c>
      <c r="O28" s="78">
        <f t="shared" si="7"/>
        <v>773500</v>
      </c>
    </row>
    <row r="29" spans="2:15" ht="15" thickBot="1" x14ac:dyDescent="0.4">
      <c r="B29" s="65" t="s">
        <v>162</v>
      </c>
      <c r="C29" s="69">
        <v>1</v>
      </c>
      <c r="D29" s="74">
        <v>417900</v>
      </c>
      <c r="E29" s="74">
        <v>79401</v>
      </c>
      <c r="F29" s="75">
        <f t="shared" si="0"/>
        <v>497301</v>
      </c>
      <c r="G29" s="76">
        <v>450000</v>
      </c>
      <c r="H29" s="76">
        <f t="shared" si="1"/>
        <v>85500</v>
      </c>
      <c r="I29" s="76">
        <f t="shared" si="2"/>
        <v>535500</v>
      </c>
      <c r="J29" s="77">
        <v>420000</v>
      </c>
      <c r="K29" s="77">
        <f t="shared" si="3"/>
        <v>79800</v>
      </c>
      <c r="L29" s="77">
        <f t="shared" si="4"/>
        <v>499800</v>
      </c>
      <c r="M29" s="78">
        <f t="shared" ref="M29:M32" si="14">+AVERAGE(D29,G29,J29)</f>
        <v>429300</v>
      </c>
      <c r="N29" s="78">
        <f t="shared" ref="N29:N32" si="15">+M29*0.19</f>
        <v>81567</v>
      </c>
      <c r="O29" s="78">
        <f t="shared" si="7"/>
        <v>510867</v>
      </c>
    </row>
    <row r="30" spans="2:15" ht="15" thickBot="1" x14ac:dyDescent="0.4">
      <c r="B30" s="65" t="s">
        <v>163</v>
      </c>
      <c r="C30" s="69">
        <v>1</v>
      </c>
      <c r="D30" s="74">
        <v>300</v>
      </c>
      <c r="E30" s="74">
        <v>57</v>
      </c>
      <c r="F30" s="75">
        <f t="shared" si="0"/>
        <v>357</v>
      </c>
      <c r="G30" s="76">
        <v>500</v>
      </c>
      <c r="H30" s="76">
        <f t="shared" si="1"/>
        <v>95</v>
      </c>
      <c r="I30" s="76">
        <f t="shared" si="2"/>
        <v>595</v>
      </c>
      <c r="J30" s="77">
        <v>250</v>
      </c>
      <c r="K30" s="77">
        <f t="shared" si="3"/>
        <v>47.5</v>
      </c>
      <c r="L30" s="77">
        <f t="shared" si="4"/>
        <v>297.5</v>
      </c>
      <c r="M30" s="78">
        <f t="shared" si="14"/>
        <v>350</v>
      </c>
      <c r="N30" s="78">
        <f t="shared" si="15"/>
        <v>66.5</v>
      </c>
      <c r="O30" s="78">
        <f t="shared" si="7"/>
        <v>416.5</v>
      </c>
    </row>
    <row r="31" spans="2:15" ht="15" thickBot="1" x14ac:dyDescent="0.4">
      <c r="B31" s="65" t="s">
        <v>164</v>
      </c>
      <c r="C31" s="69">
        <v>1</v>
      </c>
      <c r="D31" s="74">
        <v>150000</v>
      </c>
      <c r="E31" s="74">
        <v>28500</v>
      </c>
      <c r="F31" s="75">
        <f t="shared" si="0"/>
        <v>178500</v>
      </c>
      <c r="G31" s="76">
        <v>150000</v>
      </c>
      <c r="H31" s="76">
        <f t="shared" si="1"/>
        <v>28500</v>
      </c>
      <c r="I31" s="76">
        <f t="shared" si="2"/>
        <v>178500</v>
      </c>
      <c r="J31" s="77">
        <v>160000</v>
      </c>
      <c r="K31" s="77">
        <f t="shared" si="3"/>
        <v>30400</v>
      </c>
      <c r="L31" s="77">
        <f t="shared" si="4"/>
        <v>190400</v>
      </c>
      <c r="M31" s="78">
        <f t="shared" si="14"/>
        <v>153333.33333333334</v>
      </c>
      <c r="N31" s="78">
        <f t="shared" si="15"/>
        <v>29133.333333333336</v>
      </c>
      <c r="O31" s="78">
        <f t="shared" si="7"/>
        <v>182466.66666666669</v>
      </c>
    </row>
    <row r="32" spans="2:15" ht="15" thickBot="1" x14ac:dyDescent="0.4">
      <c r="B32" s="65" t="s">
        <v>165</v>
      </c>
      <c r="C32" s="69">
        <v>1</v>
      </c>
      <c r="D32" s="74">
        <v>1275000</v>
      </c>
      <c r="E32" s="74">
        <v>242250</v>
      </c>
      <c r="F32" s="75">
        <f t="shared" si="0"/>
        <v>1517250</v>
      </c>
      <c r="G32" s="76">
        <v>1350000</v>
      </c>
      <c r="H32" s="76">
        <f t="shared" si="1"/>
        <v>256500</v>
      </c>
      <c r="I32" s="76">
        <f t="shared" si="2"/>
        <v>1606500</v>
      </c>
      <c r="J32" s="77">
        <v>1250000</v>
      </c>
      <c r="K32" s="77">
        <f t="shared" si="3"/>
        <v>237500</v>
      </c>
      <c r="L32" s="77">
        <f t="shared" si="4"/>
        <v>1487500</v>
      </c>
      <c r="M32" s="78">
        <f t="shared" si="14"/>
        <v>1291666.6666666667</v>
      </c>
      <c r="N32" s="78">
        <f t="shared" si="15"/>
        <v>245416.66666666669</v>
      </c>
      <c r="O32" s="78">
        <f t="shared" si="7"/>
        <v>1537083.3333333335</v>
      </c>
    </row>
    <row r="33" spans="2:16" ht="15" thickBot="1" x14ac:dyDescent="0.4">
      <c r="B33" s="65" t="s">
        <v>166</v>
      </c>
      <c r="C33" s="69">
        <v>1</v>
      </c>
      <c r="D33" s="74">
        <v>3000000</v>
      </c>
      <c r="E33" s="74">
        <v>570000</v>
      </c>
      <c r="F33" s="75">
        <f t="shared" si="0"/>
        <v>3570000</v>
      </c>
      <c r="G33" s="76">
        <v>3400000</v>
      </c>
      <c r="H33" s="76">
        <f t="shared" si="1"/>
        <v>646000</v>
      </c>
      <c r="I33" s="76">
        <f t="shared" si="2"/>
        <v>4046000</v>
      </c>
      <c r="J33" s="77">
        <v>3200000</v>
      </c>
      <c r="K33" s="77">
        <f t="shared" si="3"/>
        <v>608000</v>
      </c>
      <c r="L33" s="77">
        <f t="shared" si="4"/>
        <v>3808000</v>
      </c>
      <c r="M33" s="78">
        <f t="shared" si="5"/>
        <v>3200000</v>
      </c>
      <c r="N33" s="78">
        <f t="shared" si="6"/>
        <v>608000</v>
      </c>
      <c r="O33" s="78">
        <f t="shared" si="7"/>
        <v>3808000</v>
      </c>
    </row>
    <row r="34" spans="2:16" ht="15" thickBot="1" x14ac:dyDescent="0.4">
      <c r="B34" s="65" t="s">
        <v>167</v>
      </c>
      <c r="C34" s="69">
        <v>1</v>
      </c>
      <c r="D34" s="74">
        <v>19875000</v>
      </c>
      <c r="E34" s="74">
        <v>3776250</v>
      </c>
      <c r="F34" s="75">
        <f t="shared" si="0"/>
        <v>23651250</v>
      </c>
      <c r="G34" s="76">
        <v>22000000</v>
      </c>
      <c r="H34" s="76">
        <f t="shared" si="1"/>
        <v>4180000</v>
      </c>
      <c r="I34" s="76">
        <f t="shared" si="2"/>
        <v>26180000</v>
      </c>
      <c r="J34" s="77">
        <v>20000000</v>
      </c>
      <c r="K34" s="77">
        <f t="shared" si="3"/>
        <v>3800000</v>
      </c>
      <c r="L34" s="77">
        <f t="shared" si="4"/>
        <v>23800000</v>
      </c>
      <c r="M34" s="78">
        <f t="shared" si="5"/>
        <v>20625000</v>
      </c>
      <c r="N34" s="78">
        <f t="shared" si="6"/>
        <v>3918750</v>
      </c>
      <c r="O34" s="78">
        <f t="shared" si="7"/>
        <v>24543750</v>
      </c>
    </row>
    <row r="35" spans="2:16" ht="15" thickBot="1" x14ac:dyDescent="0.4">
      <c r="B35" s="65" t="s">
        <v>168</v>
      </c>
      <c r="C35" s="69">
        <v>1</v>
      </c>
      <c r="D35" s="74">
        <v>16800</v>
      </c>
      <c r="E35" s="74">
        <v>3192</v>
      </c>
      <c r="F35" s="75">
        <f t="shared" si="0"/>
        <v>19992</v>
      </c>
      <c r="G35" s="76">
        <v>17000</v>
      </c>
      <c r="H35" s="76">
        <f t="shared" si="1"/>
        <v>3230</v>
      </c>
      <c r="I35" s="76">
        <f t="shared" si="2"/>
        <v>20230</v>
      </c>
      <c r="J35" s="77">
        <v>15000</v>
      </c>
      <c r="K35" s="77">
        <f t="shared" si="3"/>
        <v>2850</v>
      </c>
      <c r="L35" s="77">
        <f t="shared" si="4"/>
        <v>17850</v>
      </c>
      <c r="M35" s="78">
        <f t="shared" si="5"/>
        <v>16266.666666666666</v>
      </c>
      <c r="N35" s="78">
        <f t="shared" si="6"/>
        <v>3090.6666666666665</v>
      </c>
      <c r="O35" s="78">
        <f t="shared" si="7"/>
        <v>19357.333333333332</v>
      </c>
    </row>
    <row r="36" spans="2:16" ht="15" thickBot="1" x14ac:dyDescent="0.4">
      <c r="B36" s="65" t="s">
        <v>168</v>
      </c>
      <c r="C36" s="69">
        <v>1</v>
      </c>
      <c r="D36" s="74">
        <v>36900</v>
      </c>
      <c r="E36" s="74">
        <v>7011</v>
      </c>
      <c r="F36" s="75">
        <f t="shared" si="0"/>
        <v>43911</v>
      </c>
      <c r="G36" s="76">
        <v>35000</v>
      </c>
      <c r="H36" s="76">
        <f t="shared" si="1"/>
        <v>6650</v>
      </c>
      <c r="I36" s="76">
        <f t="shared" si="2"/>
        <v>41650</v>
      </c>
      <c r="J36" s="77">
        <v>40000</v>
      </c>
      <c r="K36" s="77">
        <f t="shared" si="3"/>
        <v>7600</v>
      </c>
      <c r="L36" s="77">
        <f t="shared" si="4"/>
        <v>47600</v>
      </c>
      <c r="M36" s="78">
        <f t="shared" si="5"/>
        <v>37300</v>
      </c>
      <c r="N36" s="78">
        <f t="shared" si="6"/>
        <v>7087</v>
      </c>
      <c r="O36" s="78">
        <f t="shared" si="7"/>
        <v>44387</v>
      </c>
    </row>
    <row r="37" spans="2:16" ht="15" thickBot="1" x14ac:dyDescent="0.4">
      <c r="B37" s="63" t="s">
        <v>169</v>
      </c>
      <c r="C37" s="68"/>
      <c r="D37" s="79"/>
      <c r="E37" s="79"/>
      <c r="F37" s="75"/>
      <c r="G37" s="80"/>
      <c r="H37" s="76"/>
      <c r="I37" s="76"/>
      <c r="J37" s="81"/>
      <c r="K37" s="77"/>
      <c r="L37" s="77">
        <f t="shared" si="4"/>
        <v>0</v>
      </c>
      <c r="M37" s="78"/>
      <c r="N37" s="78"/>
      <c r="O37" s="78"/>
    </row>
    <row r="38" spans="2:16" ht="38.5" thickBot="1" x14ac:dyDescent="0.4">
      <c r="B38" s="64" t="s">
        <v>170</v>
      </c>
      <c r="C38" s="69">
        <v>1</v>
      </c>
      <c r="D38" s="74">
        <v>800000</v>
      </c>
      <c r="E38" s="74">
        <v>152000</v>
      </c>
      <c r="F38" s="75">
        <f t="shared" si="0"/>
        <v>952000</v>
      </c>
      <c r="G38" s="76">
        <v>950000</v>
      </c>
      <c r="H38" s="76">
        <f t="shared" si="1"/>
        <v>180500</v>
      </c>
      <c r="I38" s="76">
        <f t="shared" si="2"/>
        <v>1130500</v>
      </c>
      <c r="J38" s="77">
        <v>850000</v>
      </c>
      <c r="K38" s="77">
        <f t="shared" si="3"/>
        <v>161500</v>
      </c>
      <c r="L38" s="77">
        <f t="shared" si="4"/>
        <v>1011500</v>
      </c>
      <c r="M38" s="78">
        <f t="shared" si="5"/>
        <v>866666.66666666663</v>
      </c>
      <c r="N38" s="78">
        <f t="shared" si="6"/>
        <v>164666.66666666666</v>
      </c>
      <c r="O38" s="78">
        <f t="shared" si="7"/>
        <v>1031333.3333333333</v>
      </c>
    </row>
    <row r="39" spans="2:16" ht="15" thickBot="1" x14ac:dyDescent="0.4">
      <c r="B39" s="63" t="s">
        <v>171</v>
      </c>
      <c r="C39" s="68"/>
      <c r="D39" s="79"/>
      <c r="E39" s="79"/>
      <c r="F39" s="75"/>
      <c r="G39" s="80"/>
      <c r="H39" s="76"/>
      <c r="I39" s="76"/>
      <c r="J39" s="81"/>
      <c r="K39" s="77"/>
      <c r="L39" s="77"/>
      <c r="M39" s="78"/>
      <c r="N39" s="78"/>
      <c r="O39" s="78"/>
    </row>
    <row r="40" spans="2:16" ht="76.5" thickBot="1" x14ac:dyDescent="0.4">
      <c r="B40" s="64" t="s">
        <v>172</v>
      </c>
      <c r="C40" s="67">
        <v>1</v>
      </c>
      <c r="D40" s="74">
        <v>1050000</v>
      </c>
      <c r="E40" s="74">
        <v>199500</v>
      </c>
      <c r="F40" s="75">
        <f t="shared" si="0"/>
        <v>1249500</v>
      </c>
      <c r="G40" s="76">
        <v>1000000</v>
      </c>
      <c r="H40" s="76">
        <f t="shared" si="1"/>
        <v>190000</v>
      </c>
      <c r="I40" s="76">
        <f t="shared" si="2"/>
        <v>1190000</v>
      </c>
      <c r="J40" s="77">
        <v>1200000</v>
      </c>
      <c r="K40" s="77">
        <f t="shared" si="3"/>
        <v>228000</v>
      </c>
      <c r="L40" s="77">
        <f t="shared" si="4"/>
        <v>1428000</v>
      </c>
      <c r="M40" s="78">
        <f t="shared" si="5"/>
        <v>1083333.3333333333</v>
      </c>
      <c r="N40" s="78">
        <f t="shared" si="6"/>
        <v>205833.33333333331</v>
      </c>
      <c r="O40" s="78">
        <f t="shared" si="7"/>
        <v>1289166.6666666665</v>
      </c>
    </row>
    <row r="41" spans="2:16" ht="15" thickBot="1" x14ac:dyDescent="0.4">
      <c r="B41" s="63" t="s">
        <v>173</v>
      </c>
      <c r="C41" s="68"/>
      <c r="D41" s="79"/>
      <c r="E41" s="79"/>
      <c r="F41" s="75"/>
      <c r="G41" s="80"/>
      <c r="H41" s="76"/>
      <c r="I41" s="76"/>
      <c r="J41" s="81"/>
      <c r="K41" s="77"/>
      <c r="L41" s="77"/>
      <c r="M41" s="78"/>
      <c r="N41" s="78"/>
      <c r="O41" s="78"/>
    </row>
    <row r="42" spans="2:16" ht="29" thickBot="1" x14ac:dyDescent="0.4">
      <c r="B42" s="66" t="s">
        <v>174</v>
      </c>
      <c r="C42" s="70">
        <v>1</v>
      </c>
      <c r="D42" s="74">
        <v>300000</v>
      </c>
      <c r="E42" s="74">
        <v>57000</v>
      </c>
      <c r="F42" s="75">
        <f t="shared" si="0"/>
        <v>357000</v>
      </c>
      <c r="G42" s="76">
        <v>500000</v>
      </c>
      <c r="H42" s="76">
        <f t="shared" si="1"/>
        <v>95000</v>
      </c>
      <c r="I42" s="76">
        <f t="shared" si="2"/>
        <v>595000</v>
      </c>
      <c r="J42" s="77">
        <v>350000</v>
      </c>
      <c r="K42" s="77">
        <f t="shared" si="3"/>
        <v>66500</v>
      </c>
      <c r="L42" s="77">
        <f t="shared" si="4"/>
        <v>416500</v>
      </c>
      <c r="M42" s="78">
        <f t="shared" si="5"/>
        <v>383333.33333333331</v>
      </c>
      <c r="N42" s="78">
        <f t="shared" si="6"/>
        <v>72833.333333333328</v>
      </c>
      <c r="O42" s="78">
        <f t="shared" si="7"/>
        <v>456166.66666666663</v>
      </c>
    </row>
    <row r="43" spans="2:16" s="71" customFormat="1" x14ac:dyDescent="0.35">
      <c r="B43" s="135" t="s">
        <v>133</v>
      </c>
      <c r="C43" s="136"/>
      <c r="D43" s="137">
        <f>SUM(D6:D42)</f>
        <v>36139751</v>
      </c>
      <c r="E43" s="137">
        <f t="shared" ref="E43:K43" si="16">SUM(E6:E42)</f>
        <v>6866552.6899999995</v>
      </c>
      <c r="F43" s="137">
        <f t="shared" si="16"/>
        <v>43006303.689999998</v>
      </c>
      <c r="G43" s="138">
        <f t="shared" si="16"/>
        <v>40171500</v>
      </c>
      <c r="H43" s="139">
        <f t="shared" si="16"/>
        <v>7632585</v>
      </c>
      <c r="I43" s="139">
        <f t="shared" si="16"/>
        <v>47804085</v>
      </c>
      <c r="J43" s="140">
        <f t="shared" si="16"/>
        <v>38149850</v>
      </c>
      <c r="K43" s="140">
        <f t="shared" si="16"/>
        <v>7248471.5</v>
      </c>
      <c r="L43" s="140">
        <f>SUM(L6:L42)</f>
        <v>45398321.5</v>
      </c>
      <c r="M43" s="141">
        <f t="shared" si="5"/>
        <v>38153700.333333336</v>
      </c>
      <c r="N43" s="141">
        <f t="shared" si="6"/>
        <v>7249203.0633333335</v>
      </c>
      <c r="O43" s="141">
        <f>SUM(O6:O42)</f>
        <v>45402903.396666661</v>
      </c>
      <c r="P43" s="134"/>
    </row>
    <row r="44" spans="2:16" s="71" customFormat="1" x14ac:dyDescent="0.35">
      <c r="B44" s="143" t="s">
        <v>182</v>
      </c>
      <c r="C44" s="144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5"/>
      <c r="P44" s="134"/>
    </row>
    <row r="45" spans="2:16" x14ac:dyDescent="0.35">
      <c r="B45" s="142" t="s">
        <v>181</v>
      </c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</row>
    <row r="46" spans="2:16" x14ac:dyDescent="0.35"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</row>
    <row r="47" spans="2:16" x14ac:dyDescent="0.35"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</row>
    <row r="48" spans="2:16" x14ac:dyDescent="0.35">
      <c r="G48" s="73"/>
      <c r="H48" s="73"/>
      <c r="I48" s="73"/>
      <c r="J48" s="73"/>
      <c r="K48" s="73"/>
    </row>
    <row r="49" spans="7:11" x14ac:dyDescent="0.35">
      <c r="G49" s="73"/>
      <c r="H49" s="73"/>
      <c r="I49" s="73"/>
      <c r="J49" s="73"/>
      <c r="K49" s="73"/>
    </row>
    <row r="50" spans="7:11" x14ac:dyDescent="0.35">
      <c r="G50" s="73"/>
      <c r="H50" s="73"/>
      <c r="I50" s="73"/>
      <c r="J50" s="73"/>
      <c r="K50" s="73"/>
    </row>
    <row r="51" spans="7:11" x14ac:dyDescent="0.35">
      <c r="G51" s="73"/>
      <c r="H51" s="73"/>
      <c r="I51" s="73"/>
      <c r="J51" s="73"/>
      <c r="K51" s="73"/>
    </row>
    <row r="52" spans="7:11" x14ac:dyDescent="0.35">
      <c r="G52" s="73"/>
      <c r="H52" s="73"/>
      <c r="I52" s="73"/>
      <c r="J52" s="73"/>
      <c r="K52" s="73"/>
    </row>
    <row r="53" spans="7:11" x14ac:dyDescent="0.35">
      <c r="G53" s="73"/>
      <c r="H53" s="73"/>
      <c r="I53" s="73"/>
      <c r="J53" s="73"/>
      <c r="K53" s="73"/>
    </row>
    <row r="54" spans="7:11" x14ac:dyDescent="0.35">
      <c r="G54" s="73"/>
      <c r="H54" s="73"/>
      <c r="I54" s="73"/>
      <c r="J54" s="73"/>
      <c r="K54" s="73"/>
    </row>
    <row r="55" spans="7:11" x14ac:dyDescent="0.35">
      <c r="G55" s="73"/>
      <c r="H55" s="73"/>
      <c r="I55" s="73"/>
      <c r="J55" s="73"/>
      <c r="K55" s="73"/>
    </row>
    <row r="56" spans="7:11" x14ac:dyDescent="0.35">
      <c r="G56" s="73"/>
      <c r="H56" s="73"/>
      <c r="I56" s="73"/>
      <c r="J56" s="73"/>
      <c r="K56" s="73"/>
    </row>
    <row r="57" spans="7:11" x14ac:dyDescent="0.35">
      <c r="G57" s="73"/>
      <c r="H57" s="73"/>
      <c r="I57" s="73"/>
      <c r="J57" s="73"/>
      <c r="K57" s="73"/>
    </row>
    <row r="58" spans="7:11" x14ac:dyDescent="0.35">
      <c r="G58" s="73"/>
      <c r="H58" s="73"/>
      <c r="I58" s="73"/>
      <c r="J58" s="73"/>
      <c r="K58" s="73"/>
    </row>
    <row r="59" spans="7:11" x14ac:dyDescent="0.35">
      <c r="G59" s="73"/>
      <c r="H59" s="73"/>
      <c r="I59" s="73"/>
      <c r="J59" s="73"/>
      <c r="K59" s="73"/>
    </row>
    <row r="60" spans="7:11" x14ac:dyDescent="0.35">
      <c r="G60" s="73"/>
      <c r="H60" s="73"/>
      <c r="I60" s="73"/>
      <c r="J60" s="73"/>
      <c r="K60" s="73"/>
    </row>
    <row r="61" spans="7:11" x14ac:dyDescent="0.35">
      <c r="G61" s="73"/>
      <c r="H61" s="73"/>
      <c r="I61" s="73"/>
      <c r="J61" s="73"/>
      <c r="K61" s="73"/>
    </row>
    <row r="114" spans="5:8" x14ac:dyDescent="0.35">
      <c r="E114" s="73"/>
      <c r="F114" s="73"/>
      <c r="G114" s="73"/>
      <c r="H114" s="73"/>
    </row>
    <row r="115" spans="5:8" x14ac:dyDescent="0.35">
      <c r="E115" s="73"/>
      <c r="F115" s="73"/>
      <c r="G115" s="73"/>
      <c r="H115" s="73"/>
    </row>
    <row r="116" spans="5:8" x14ac:dyDescent="0.35">
      <c r="E116" s="73"/>
      <c r="F116" s="73"/>
      <c r="G116" s="73"/>
      <c r="H116" s="73"/>
    </row>
    <row r="117" spans="5:8" x14ac:dyDescent="0.35">
      <c r="E117" s="73"/>
      <c r="F117" s="73"/>
      <c r="G117" s="73"/>
      <c r="H117" s="73"/>
    </row>
  </sheetData>
  <mergeCells count="22">
    <mergeCell ref="B45:O47"/>
    <mergeCell ref="B44:O44"/>
    <mergeCell ref="M4:M5"/>
    <mergeCell ref="N4:N5"/>
    <mergeCell ref="O4:O5"/>
    <mergeCell ref="B2:O2"/>
    <mergeCell ref="B3:B4"/>
    <mergeCell ref="C3:C4"/>
    <mergeCell ref="H4:H5"/>
    <mergeCell ref="I4:I5"/>
    <mergeCell ref="J4:J5"/>
    <mergeCell ref="K4:K5"/>
    <mergeCell ref="L4:L5"/>
    <mergeCell ref="B1:O1"/>
    <mergeCell ref="D3:F3"/>
    <mergeCell ref="G3:I3"/>
    <mergeCell ref="J3:L3"/>
    <mergeCell ref="M3:O3"/>
    <mergeCell ref="D4:D5"/>
    <mergeCell ref="E4:E5"/>
    <mergeCell ref="F4:F5"/>
    <mergeCell ref="G4:G5"/>
  </mergeCells>
  <pageMargins left="0.7" right="0.7" top="0.75" bottom="0.75" header="0.3" footer="0.3"/>
  <pageSetup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AB08E-D14F-4CD3-B72C-A7CDD15FA393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BFE83-53D9-41D0-9890-977527C7EBA7}">
  <dimension ref="B1:U75"/>
  <sheetViews>
    <sheetView workbookViewId="0">
      <selection activeCell="S2" sqref="S2:U72"/>
    </sheetView>
  </sheetViews>
  <sheetFormatPr baseColWidth="10" defaultRowHeight="14.5" x14ac:dyDescent="0.35"/>
  <sheetData>
    <row r="1" spans="2:21" ht="15" thickBot="1" x14ac:dyDescent="0.4"/>
    <row r="2" spans="2:21" ht="15" thickBot="1" x14ac:dyDescent="0.4">
      <c r="B2" s="98" t="s">
        <v>0</v>
      </c>
      <c r="C2" s="99"/>
      <c r="D2" s="100" t="s">
        <v>1</v>
      </c>
      <c r="E2" s="102" t="s">
        <v>128</v>
      </c>
      <c r="F2" s="96" t="s">
        <v>129</v>
      </c>
      <c r="G2" s="96" t="s">
        <v>130</v>
      </c>
      <c r="I2" s="116" t="s">
        <v>0</v>
      </c>
      <c r="J2" s="117"/>
      <c r="K2" s="112" t="s">
        <v>1</v>
      </c>
      <c r="L2" s="114" t="s">
        <v>128</v>
      </c>
      <c r="M2" s="108" t="s">
        <v>129</v>
      </c>
      <c r="N2" s="108" t="s">
        <v>130</v>
      </c>
      <c r="P2" s="98" t="s">
        <v>0</v>
      </c>
      <c r="Q2" s="99"/>
      <c r="R2" s="100" t="s">
        <v>1</v>
      </c>
      <c r="S2" s="102" t="s">
        <v>128</v>
      </c>
      <c r="T2" s="96" t="s">
        <v>129</v>
      </c>
      <c r="U2" s="96" t="s">
        <v>130</v>
      </c>
    </row>
    <row r="3" spans="2:21" ht="15" thickBot="1" x14ac:dyDescent="0.4">
      <c r="B3" s="1" t="s">
        <v>2</v>
      </c>
      <c r="C3" s="2" t="s">
        <v>3</v>
      </c>
      <c r="D3" s="101"/>
      <c r="E3" s="118"/>
      <c r="F3" s="97"/>
      <c r="G3" s="97"/>
      <c r="I3" s="33" t="s">
        <v>2</v>
      </c>
      <c r="J3" s="34" t="s">
        <v>3</v>
      </c>
      <c r="K3" s="113"/>
      <c r="L3" s="115"/>
      <c r="M3" s="109"/>
      <c r="N3" s="109"/>
      <c r="P3" s="1" t="s">
        <v>2</v>
      </c>
      <c r="Q3" s="2" t="s">
        <v>3</v>
      </c>
      <c r="R3" s="101"/>
      <c r="S3" s="103"/>
      <c r="T3" s="104"/>
      <c r="U3" s="97"/>
    </row>
    <row r="4" spans="2:21" ht="15" thickBot="1" x14ac:dyDescent="0.4">
      <c r="B4" s="3" t="s">
        <v>4</v>
      </c>
      <c r="C4" s="4" t="s">
        <v>5</v>
      </c>
      <c r="D4" s="5" t="s">
        <v>6</v>
      </c>
      <c r="E4" s="23">
        <v>135000</v>
      </c>
      <c r="F4" s="24">
        <v>25650</v>
      </c>
      <c r="G4" s="25">
        <v>160650</v>
      </c>
      <c r="I4" s="35" t="s">
        <v>4</v>
      </c>
      <c r="J4" s="36" t="s">
        <v>5</v>
      </c>
      <c r="K4" s="37" t="s">
        <v>6</v>
      </c>
      <c r="L4" s="38">
        <v>126000</v>
      </c>
      <c r="M4" s="39">
        <v>23940</v>
      </c>
      <c r="N4" s="40">
        <v>149940</v>
      </c>
      <c r="P4" s="3" t="s">
        <v>4</v>
      </c>
      <c r="Q4" s="4" t="s">
        <v>5</v>
      </c>
      <c r="R4" s="5" t="s">
        <v>6</v>
      </c>
      <c r="S4" s="23">
        <v>120000</v>
      </c>
      <c r="T4" s="24">
        <v>22800</v>
      </c>
      <c r="U4" s="25">
        <v>142800</v>
      </c>
    </row>
    <row r="5" spans="2:21" ht="67" thickBot="1" x14ac:dyDescent="0.4">
      <c r="B5" s="3" t="s">
        <v>7</v>
      </c>
      <c r="C5" s="6" t="s">
        <v>8</v>
      </c>
      <c r="D5" s="5" t="s">
        <v>6</v>
      </c>
      <c r="E5" s="23">
        <v>3030000</v>
      </c>
      <c r="F5" s="24">
        <v>575700</v>
      </c>
      <c r="G5" s="26">
        <v>3605700</v>
      </c>
      <c r="I5" s="35" t="s">
        <v>7</v>
      </c>
      <c r="J5" s="41" t="s">
        <v>8</v>
      </c>
      <c r="K5" s="37" t="s">
        <v>6</v>
      </c>
      <c r="L5" s="38">
        <v>288750</v>
      </c>
      <c r="M5" s="39">
        <v>54863</v>
      </c>
      <c r="N5" s="42">
        <v>343613</v>
      </c>
      <c r="P5" s="3" t="s">
        <v>7</v>
      </c>
      <c r="Q5" s="6" t="s">
        <v>8</v>
      </c>
      <c r="R5" s="5" t="s">
        <v>6</v>
      </c>
      <c r="S5" s="23">
        <v>275000</v>
      </c>
      <c r="T5" s="24">
        <v>52250</v>
      </c>
      <c r="U5" s="26">
        <v>327250</v>
      </c>
    </row>
    <row r="6" spans="2:21" ht="15" thickBot="1" x14ac:dyDescent="0.4">
      <c r="B6" s="3" t="s">
        <v>9</v>
      </c>
      <c r="C6" s="4" t="s">
        <v>10</v>
      </c>
      <c r="D6" s="5" t="s">
        <v>6</v>
      </c>
      <c r="E6" s="23">
        <v>202000</v>
      </c>
      <c r="F6" s="24">
        <v>38380</v>
      </c>
      <c r="G6" s="26">
        <v>240380</v>
      </c>
      <c r="I6" s="35" t="s">
        <v>9</v>
      </c>
      <c r="J6" s="36" t="s">
        <v>10</v>
      </c>
      <c r="K6" s="37" t="s">
        <v>6</v>
      </c>
      <c r="L6" s="38">
        <v>189000</v>
      </c>
      <c r="M6" s="39">
        <v>35910</v>
      </c>
      <c r="N6" s="42">
        <v>224910</v>
      </c>
      <c r="P6" s="3" t="s">
        <v>9</v>
      </c>
      <c r="Q6" s="4" t="s">
        <v>10</v>
      </c>
      <c r="R6" s="5" t="s">
        <v>6</v>
      </c>
      <c r="S6" s="23">
        <v>180000</v>
      </c>
      <c r="T6" s="24">
        <v>34200</v>
      </c>
      <c r="U6" s="26">
        <v>214200</v>
      </c>
    </row>
    <row r="7" spans="2:21" ht="15" thickBot="1" x14ac:dyDescent="0.4">
      <c r="B7" s="3" t="s">
        <v>11</v>
      </c>
      <c r="C7" s="4" t="s">
        <v>12</v>
      </c>
      <c r="D7" s="5" t="s">
        <v>6</v>
      </c>
      <c r="E7" s="23">
        <v>360000</v>
      </c>
      <c r="F7" s="24">
        <v>68400</v>
      </c>
      <c r="G7" s="26">
        <v>428400</v>
      </c>
      <c r="I7" s="35" t="s">
        <v>11</v>
      </c>
      <c r="J7" s="36" t="s">
        <v>12</v>
      </c>
      <c r="K7" s="37" t="s">
        <v>6</v>
      </c>
      <c r="L7" s="38">
        <v>336000</v>
      </c>
      <c r="M7" s="39">
        <v>63840</v>
      </c>
      <c r="N7" s="42">
        <v>399840</v>
      </c>
      <c r="P7" s="3" t="s">
        <v>11</v>
      </c>
      <c r="Q7" s="4" t="s">
        <v>12</v>
      </c>
      <c r="R7" s="5" t="s">
        <v>6</v>
      </c>
      <c r="S7" s="23">
        <v>320000</v>
      </c>
      <c r="T7" s="24">
        <v>60800</v>
      </c>
      <c r="U7" s="26">
        <v>380800</v>
      </c>
    </row>
    <row r="8" spans="2:21" ht="15" thickBot="1" x14ac:dyDescent="0.4">
      <c r="B8" s="3" t="s">
        <v>13</v>
      </c>
      <c r="C8" s="4" t="s">
        <v>14</v>
      </c>
      <c r="D8" s="5" t="s">
        <v>6</v>
      </c>
      <c r="E8" s="23">
        <v>180000</v>
      </c>
      <c r="F8" s="24">
        <v>34200</v>
      </c>
      <c r="G8" s="26">
        <v>214200</v>
      </c>
      <c r="I8" s="35" t="s">
        <v>13</v>
      </c>
      <c r="J8" s="36" t="s">
        <v>14</v>
      </c>
      <c r="K8" s="37" t="s">
        <v>6</v>
      </c>
      <c r="L8" s="38">
        <v>168000</v>
      </c>
      <c r="M8" s="39">
        <v>31920</v>
      </c>
      <c r="N8" s="42">
        <v>199920</v>
      </c>
      <c r="P8" s="3" t="s">
        <v>13</v>
      </c>
      <c r="Q8" s="4" t="s">
        <v>14</v>
      </c>
      <c r="R8" s="5" t="s">
        <v>6</v>
      </c>
      <c r="S8" s="23">
        <v>160000</v>
      </c>
      <c r="T8" s="24">
        <v>30400</v>
      </c>
      <c r="U8" s="26">
        <v>190400</v>
      </c>
    </row>
    <row r="9" spans="2:21" ht="15" thickBot="1" x14ac:dyDescent="0.4">
      <c r="B9" s="3" t="s">
        <v>15</v>
      </c>
      <c r="C9" s="4" t="s">
        <v>16</v>
      </c>
      <c r="D9" s="5" t="s">
        <v>6</v>
      </c>
      <c r="E9" s="23">
        <v>247000</v>
      </c>
      <c r="F9" s="24">
        <v>46930</v>
      </c>
      <c r="G9" s="26">
        <v>293930</v>
      </c>
      <c r="I9" s="35" t="s">
        <v>15</v>
      </c>
      <c r="J9" s="36" t="s">
        <v>16</v>
      </c>
      <c r="K9" s="37" t="s">
        <v>6</v>
      </c>
      <c r="L9" s="38">
        <v>231000</v>
      </c>
      <c r="M9" s="39">
        <v>43890</v>
      </c>
      <c r="N9" s="42">
        <v>274890</v>
      </c>
      <c r="P9" s="3" t="s">
        <v>15</v>
      </c>
      <c r="Q9" s="4" t="s">
        <v>16</v>
      </c>
      <c r="R9" s="5" t="s">
        <v>6</v>
      </c>
      <c r="S9" s="23">
        <v>220000</v>
      </c>
      <c r="T9" s="24">
        <v>41800</v>
      </c>
      <c r="U9" s="26">
        <v>261800</v>
      </c>
    </row>
    <row r="10" spans="2:21" ht="15" thickBot="1" x14ac:dyDescent="0.4">
      <c r="B10" s="3" t="s">
        <v>17</v>
      </c>
      <c r="C10" s="4" t="s">
        <v>18</v>
      </c>
      <c r="D10" s="5" t="s">
        <v>6</v>
      </c>
      <c r="E10" s="23">
        <v>157000</v>
      </c>
      <c r="F10" s="24">
        <v>29830</v>
      </c>
      <c r="G10" s="26">
        <v>186830</v>
      </c>
      <c r="I10" s="35" t="s">
        <v>17</v>
      </c>
      <c r="J10" s="36" t="s">
        <v>18</v>
      </c>
      <c r="K10" s="37" t="s">
        <v>6</v>
      </c>
      <c r="L10" s="38">
        <v>147000</v>
      </c>
      <c r="M10" s="39">
        <v>27930</v>
      </c>
      <c r="N10" s="42">
        <v>174930</v>
      </c>
      <c r="P10" s="3" t="s">
        <v>17</v>
      </c>
      <c r="Q10" s="4" t="s">
        <v>18</v>
      </c>
      <c r="R10" s="5" t="s">
        <v>6</v>
      </c>
      <c r="S10" s="23">
        <v>140000</v>
      </c>
      <c r="T10" s="24">
        <v>26600</v>
      </c>
      <c r="U10" s="26">
        <v>166600</v>
      </c>
    </row>
    <row r="11" spans="2:21" ht="15" thickBot="1" x14ac:dyDescent="0.4">
      <c r="B11" s="3" t="s">
        <v>19</v>
      </c>
      <c r="C11" s="7" t="s">
        <v>20</v>
      </c>
      <c r="D11" s="8" t="s">
        <v>6</v>
      </c>
      <c r="E11" s="23">
        <v>219000</v>
      </c>
      <c r="F11" s="24">
        <v>41610</v>
      </c>
      <c r="G11" s="26">
        <v>260610</v>
      </c>
      <c r="I11" s="35" t="s">
        <v>19</v>
      </c>
      <c r="J11" s="43" t="s">
        <v>20</v>
      </c>
      <c r="K11" s="44" t="s">
        <v>6</v>
      </c>
      <c r="L11" s="38">
        <v>204750</v>
      </c>
      <c r="M11" s="39">
        <v>38903</v>
      </c>
      <c r="N11" s="42">
        <v>243653</v>
      </c>
      <c r="P11" s="3" t="s">
        <v>19</v>
      </c>
      <c r="Q11" s="7" t="s">
        <v>20</v>
      </c>
      <c r="R11" s="8" t="s">
        <v>6</v>
      </c>
      <c r="S11" s="23">
        <v>195000</v>
      </c>
      <c r="T11" s="24">
        <v>37050</v>
      </c>
      <c r="U11" s="26">
        <v>232050</v>
      </c>
    </row>
    <row r="12" spans="2:21" ht="15" thickBot="1" x14ac:dyDescent="0.4">
      <c r="B12" s="9" t="s">
        <v>2</v>
      </c>
      <c r="C12" s="2" t="s">
        <v>21</v>
      </c>
      <c r="D12" s="10" t="s">
        <v>1</v>
      </c>
      <c r="E12" s="27" t="s">
        <v>128</v>
      </c>
      <c r="F12" s="28" t="s">
        <v>129</v>
      </c>
      <c r="G12" s="29" t="s">
        <v>130</v>
      </c>
      <c r="I12" s="45" t="s">
        <v>2</v>
      </c>
      <c r="J12" s="34" t="s">
        <v>21</v>
      </c>
      <c r="K12" s="46" t="s">
        <v>1</v>
      </c>
      <c r="L12" s="47" t="s">
        <v>128</v>
      </c>
      <c r="M12" s="48" t="s">
        <v>129</v>
      </c>
      <c r="N12" s="49" t="s">
        <v>130</v>
      </c>
      <c r="P12" s="9" t="s">
        <v>2</v>
      </c>
      <c r="Q12" s="2" t="s">
        <v>21</v>
      </c>
      <c r="R12" s="10" t="s">
        <v>1</v>
      </c>
      <c r="S12" s="27" t="s">
        <v>128</v>
      </c>
      <c r="T12" s="28" t="s">
        <v>129</v>
      </c>
      <c r="U12" s="29" t="s">
        <v>130</v>
      </c>
    </row>
    <row r="13" spans="2:21" ht="15" thickBot="1" x14ac:dyDescent="0.4">
      <c r="B13" s="3" t="s">
        <v>22</v>
      </c>
      <c r="C13" s="4" t="s">
        <v>23</v>
      </c>
      <c r="D13" s="5" t="s">
        <v>6</v>
      </c>
      <c r="E13" s="23">
        <v>320000</v>
      </c>
      <c r="F13" s="24">
        <v>60800</v>
      </c>
      <c r="G13" s="25">
        <v>380800</v>
      </c>
      <c r="I13" s="35" t="s">
        <v>22</v>
      </c>
      <c r="J13" s="36" t="s">
        <v>23</v>
      </c>
      <c r="K13" s="37" t="s">
        <v>6</v>
      </c>
      <c r="L13" s="38">
        <v>299250</v>
      </c>
      <c r="M13" s="39">
        <v>56858</v>
      </c>
      <c r="N13" s="40">
        <v>356108</v>
      </c>
      <c r="P13" s="3" t="s">
        <v>22</v>
      </c>
      <c r="Q13" s="4" t="s">
        <v>23</v>
      </c>
      <c r="R13" s="5" t="s">
        <v>6</v>
      </c>
      <c r="S13" s="23">
        <v>285000</v>
      </c>
      <c r="T13" s="24">
        <v>54150</v>
      </c>
      <c r="U13" s="25">
        <v>339150</v>
      </c>
    </row>
    <row r="14" spans="2:21" ht="15" thickBot="1" x14ac:dyDescent="0.4">
      <c r="B14" s="3" t="s">
        <v>24</v>
      </c>
      <c r="C14" s="4" t="s">
        <v>25</v>
      </c>
      <c r="D14" s="5" t="s">
        <v>26</v>
      </c>
      <c r="E14" s="23">
        <v>196000</v>
      </c>
      <c r="F14" s="24">
        <v>37240</v>
      </c>
      <c r="G14" s="26">
        <v>233240</v>
      </c>
      <c r="I14" s="35" t="s">
        <v>24</v>
      </c>
      <c r="J14" s="36" t="s">
        <v>25</v>
      </c>
      <c r="K14" s="37" t="s">
        <v>26</v>
      </c>
      <c r="L14" s="38">
        <v>183750</v>
      </c>
      <c r="M14" s="39">
        <v>34913</v>
      </c>
      <c r="N14" s="42">
        <v>218663</v>
      </c>
      <c r="P14" s="3" t="s">
        <v>24</v>
      </c>
      <c r="Q14" s="4" t="s">
        <v>25</v>
      </c>
      <c r="R14" s="5" t="s">
        <v>26</v>
      </c>
      <c r="S14" s="23">
        <v>175000</v>
      </c>
      <c r="T14" s="24">
        <v>33250</v>
      </c>
      <c r="U14" s="26">
        <v>208250</v>
      </c>
    </row>
    <row r="15" spans="2:21" ht="15" thickBot="1" x14ac:dyDescent="0.4">
      <c r="B15" s="3" t="s">
        <v>27</v>
      </c>
      <c r="C15" s="4" t="s">
        <v>28</v>
      </c>
      <c r="D15" s="5" t="s">
        <v>6</v>
      </c>
      <c r="E15" s="23">
        <v>179000</v>
      </c>
      <c r="F15" s="24">
        <v>34010</v>
      </c>
      <c r="G15" s="26">
        <v>213010</v>
      </c>
      <c r="I15" s="35" t="s">
        <v>27</v>
      </c>
      <c r="J15" s="36" t="s">
        <v>28</v>
      </c>
      <c r="K15" s="37" t="s">
        <v>6</v>
      </c>
      <c r="L15" s="38">
        <v>168000</v>
      </c>
      <c r="M15" s="39">
        <v>31920</v>
      </c>
      <c r="N15" s="42">
        <v>199920</v>
      </c>
      <c r="P15" s="3" t="s">
        <v>27</v>
      </c>
      <c r="Q15" s="4" t="s">
        <v>28</v>
      </c>
      <c r="R15" s="5" t="s">
        <v>6</v>
      </c>
      <c r="S15" s="23">
        <v>160000</v>
      </c>
      <c r="T15" s="24">
        <v>30400</v>
      </c>
      <c r="U15" s="26">
        <v>190400</v>
      </c>
    </row>
    <row r="16" spans="2:21" ht="15" thickBot="1" x14ac:dyDescent="0.4">
      <c r="B16" s="3" t="s">
        <v>29</v>
      </c>
      <c r="C16" s="4" t="s">
        <v>30</v>
      </c>
      <c r="D16" s="5" t="s">
        <v>6</v>
      </c>
      <c r="E16" s="23">
        <v>438000</v>
      </c>
      <c r="F16" s="24">
        <v>83220</v>
      </c>
      <c r="G16" s="26">
        <v>521220</v>
      </c>
      <c r="I16" s="35" t="s">
        <v>29</v>
      </c>
      <c r="J16" s="36" t="s">
        <v>30</v>
      </c>
      <c r="K16" s="37" t="s">
        <v>6</v>
      </c>
      <c r="L16" s="38">
        <v>409500</v>
      </c>
      <c r="M16" s="39">
        <v>77805</v>
      </c>
      <c r="N16" s="42">
        <v>487305</v>
      </c>
      <c r="P16" s="3" t="s">
        <v>29</v>
      </c>
      <c r="Q16" s="4" t="s">
        <v>30</v>
      </c>
      <c r="R16" s="5" t="s">
        <v>6</v>
      </c>
      <c r="S16" s="23">
        <v>390000</v>
      </c>
      <c r="T16" s="24">
        <v>74100</v>
      </c>
      <c r="U16" s="26">
        <v>464100</v>
      </c>
    </row>
    <row r="17" spans="2:21" ht="15" thickBot="1" x14ac:dyDescent="0.4">
      <c r="B17" s="3" t="s">
        <v>31</v>
      </c>
      <c r="C17" s="4" t="s">
        <v>32</v>
      </c>
      <c r="D17" s="5" t="s">
        <v>26</v>
      </c>
      <c r="E17" s="23">
        <v>134000</v>
      </c>
      <c r="F17" s="24">
        <v>25460</v>
      </c>
      <c r="G17" s="26">
        <v>159460</v>
      </c>
      <c r="I17" s="35" t="s">
        <v>31</v>
      </c>
      <c r="J17" s="36" t="s">
        <v>32</v>
      </c>
      <c r="K17" s="37" t="s">
        <v>26</v>
      </c>
      <c r="L17" s="38">
        <v>126000</v>
      </c>
      <c r="M17" s="39">
        <v>23940</v>
      </c>
      <c r="N17" s="42">
        <v>149940</v>
      </c>
      <c r="P17" s="3" t="s">
        <v>31</v>
      </c>
      <c r="Q17" s="4" t="s">
        <v>32</v>
      </c>
      <c r="R17" s="5" t="s">
        <v>26</v>
      </c>
      <c r="S17" s="23">
        <v>120000</v>
      </c>
      <c r="T17" s="24">
        <v>22800</v>
      </c>
      <c r="U17" s="26">
        <v>142800</v>
      </c>
    </row>
    <row r="18" spans="2:21" ht="76.5" thickBot="1" x14ac:dyDescent="0.4">
      <c r="B18" s="3" t="s">
        <v>33</v>
      </c>
      <c r="C18" s="6" t="s">
        <v>34</v>
      </c>
      <c r="D18" s="5" t="s">
        <v>6</v>
      </c>
      <c r="E18" s="23">
        <v>208000</v>
      </c>
      <c r="F18" s="24">
        <v>39520</v>
      </c>
      <c r="G18" s="26">
        <v>247520</v>
      </c>
      <c r="I18" s="35" t="s">
        <v>33</v>
      </c>
      <c r="J18" s="41" t="s">
        <v>34</v>
      </c>
      <c r="K18" s="37" t="s">
        <v>6</v>
      </c>
      <c r="L18" s="38">
        <v>194250</v>
      </c>
      <c r="M18" s="39">
        <v>36908</v>
      </c>
      <c r="N18" s="42">
        <v>231158</v>
      </c>
      <c r="P18" s="3" t="s">
        <v>33</v>
      </c>
      <c r="Q18" s="6" t="s">
        <v>34</v>
      </c>
      <c r="R18" s="5" t="s">
        <v>6</v>
      </c>
      <c r="S18" s="23">
        <v>185000</v>
      </c>
      <c r="T18" s="24">
        <v>35150</v>
      </c>
      <c r="U18" s="26">
        <v>220150</v>
      </c>
    </row>
    <row r="19" spans="2:21" ht="15" thickBot="1" x14ac:dyDescent="0.4">
      <c r="B19" s="3" t="s">
        <v>35</v>
      </c>
      <c r="C19" s="4" t="s">
        <v>36</v>
      </c>
      <c r="D19" s="8" t="s">
        <v>6</v>
      </c>
      <c r="E19" s="23">
        <v>142000</v>
      </c>
      <c r="F19" s="24">
        <v>26980</v>
      </c>
      <c r="G19" s="26">
        <v>168980</v>
      </c>
      <c r="I19" s="35" t="s">
        <v>35</v>
      </c>
      <c r="J19" s="36" t="s">
        <v>36</v>
      </c>
      <c r="K19" s="44" t="s">
        <v>6</v>
      </c>
      <c r="L19" s="38">
        <v>140000</v>
      </c>
      <c r="M19" s="39">
        <v>26600</v>
      </c>
      <c r="N19" s="42">
        <v>166600</v>
      </c>
      <c r="P19" s="3" t="s">
        <v>35</v>
      </c>
      <c r="Q19" s="4" t="s">
        <v>36</v>
      </c>
      <c r="R19" s="8" t="s">
        <v>6</v>
      </c>
      <c r="S19" s="23">
        <v>140000</v>
      </c>
      <c r="T19" s="24">
        <v>26600</v>
      </c>
      <c r="U19" s="26">
        <v>166600</v>
      </c>
    </row>
    <row r="20" spans="2:21" ht="15" thickBot="1" x14ac:dyDescent="0.4">
      <c r="B20" s="98" t="s">
        <v>37</v>
      </c>
      <c r="C20" s="99"/>
      <c r="D20" s="100" t="s">
        <v>1</v>
      </c>
      <c r="E20" s="102" t="s">
        <v>128</v>
      </c>
      <c r="F20" s="96" t="s">
        <v>129</v>
      </c>
      <c r="G20" s="96" t="s">
        <v>130</v>
      </c>
      <c r="I20" s="110" t="s">
        <v>37</v>
      </c>
      <c r="J20" s="111"/>
      <c r="K20" s="112" t="s">
        <v>1</v>
      </c>
      <c r="L20" s="114" t="s">
        <v>128</v>
      </c>
      <c r="M20" s="108" t="s">
        <v>129</v>
      </c>
      <c r="N20" s="108" t="s">
        <v>130</v>
      </c>
      <c r="P20" s="98" t="s">
        <v>37</v>
      </c>
      <c r="Q20" s="99"/>
      <c r="R20" s="100" t="s">
        <v>1</v>
      </c>
      <c r="S20" s="102" t="s">
        <v>128</v>
      </c>
      <c r="T20" s="96" t="s">
        <v>129</v>
      </c>
      <c r="U20" s="96" t="s">
        <v>130</v>
      </c>
    </row>
    <row r="21" spans="2:21" ht="15" thickBot="1" x14ac:dyDescent="0.4">
      <c r="B21" s="1" t="s">
        <v>2</v>
      </c>
      <c r="C21" s="2" t="s">
        <v>3</v>
      </c>
      <c r="D21" s="101"/>
      <c r="E21" s="118"/>
      <c r="F21" s="97"/>
      <c r="G21" s="97"/>
      <c r="I21" s="33" t="s">
        <v>2</v>
      </c>
      <c r="J21" s="34" t="s">
        <v>3</v>
      </c>
      <c r="K21" s="113"/>
      <c r="L21" s="115"/>
      <c r="M21" s="109"/>
      <c r="N21" s="109"/>
      <c r="P21" s="1" t="s">
        <v>2</v>
      </c>
      <c r="Q21" s="2" t="s">
        <v>3</v>
      </c>
      <c r="R21" s="101"/>
      <c r="S21" s="103"/>
      <c r="T21" s="104"/>
      <c r="U21" s="97"/>
    </row>
    <row r="22" spans="2:21" ht="15" thickBot="1" x14ac:dyDescent="0.4">
      <c r="B22" s="3" t="s">
        <v>38</v>
      </c>
      <c r="C22" s="4" t="s">
        <v>39</v>
      </c>
      <c r="D22" s="5" t="s">
        <v>40</v>
      </c>
      <c r="E22" s="23">
        <v>314000</v>
      </c>
      <c r="F22" s="24">
        <v>59660</v>
      </c>
      <c r="G22" s="25">
        <v>373660</v>
      </c>
      <c r="I22" s="35" t="s">
        <v>38</v>
      </c>
      <c r="J22" s="36" t="s">
        <v>39</v>
      </c>
      <c r="K22" s="37" t="s">
        <v>40</v>
      </c>
      <c r="L22" s="38">
        <v>294000</v>
      </c>
      <c r="M22" s="39">
        <v>55860</v>
      </c>
      <c r="N22" s="40">
        <v>349860</v>
      </c>
      <c r="P22" s="3" t="s">
        <v>38</v>
      </c>
      <c r="Q22" s="4" t="s">
        <v>39</v>
      </c>
      <c r="R22" s="5" t="s">
        <v>40</v>
      </c>
      <c r="S22" s="23">
        <v>280000</v>
      </c>
      <c r="T22" s="24">
        <v>28000</v>
      </c>
      <c r="U22" s="25">
        <v>308000</v>
      </c>
    </row>
    <row r="23" spans="2:21" ht="15" thickBot="1" x14ac:dyDescent="0.4">
      <c r="B23" s="3" t="s">
        <v>41</v>
      </c>
      <c r="C23" s="4" t="s">
        <v>42</v>
      </c>
      <c r="D23" s="8" t="s">
        <v>40</v>
      </c>
      <c r="E23" s="23">
        <v>404000</v>
      </c>
      <c r="F23" s="24">
        <v>76760</v>
      </c>
      <c r="G23" s="26">
        <v>480760</v>
      </c>
      <c r="I23" s="35" t="s">
        <v>41</v>
      </c>
      <c r="J23" s="36" t="s">
        <v>42</v>
      </c>
      <c r="K23" s="44" t="s">
        <v>40</v>
      </c>
      <c r="L23" s="38">
        <v>378000</v>
      </c>
      <c r="M23" s="39">
        <v>71820</v>
      </c>
      <c r="N23" s="42">
        <v>449820</v>
      </c>
      <c r="P23" s="3" t="s">
        <v>41</v>
      </c>
      <c r="Q23" s="4" t="s">
        <v>42</v>
      </c>
      <c r="R23" s="8" t="s">
        <v>40</v>
      </c>
      <c r="S23" s="23">
        <v>360000</v>
      </c>
      <c r="T23" s="24">
        <v>36000</v>
      </c>
      <c r="U23" s="26">
        <v>396000</v>
      </c>
    </row>
    <row r="24" spans="2:21" ht="15" thickBot="1" x14ac:dyDescent="0.4">
      <c r="B24" s="9" t="s">
        <v>2</v>
      </c>
      <c r="C24" s="11" t="s">
        <v>21</v>
      </c>
      <c r="D24" s="12" t="s">
        <v>1</v>
      </c>
      <c r="E24" s="27" t="s">
        <v>128</v>
      </c>
      <c r="F24" s="28" t="s">
        <v>129</v>
      </c>
      <c r="G24" s="29" t="s">
        <v>130</v>
      </c>
      <c r="I24" s="45" t="s">
        <v>2</v>
      </c>
      <c r="J24" s="51" t="s">
        <v>21</v>
      </c>
      <c r="K24" s="52" t="s">
        <v>1</v>
      </c>
      <c r="L24" s="47" t="s">
        <v>128</v>
      </c>
      <c r="M24" s="48" t="s">
        <v>129</v>
      </c>
      <c r="N24" s="49" t="s">
        <v>130</v>
      </c>
      <c r="P24" s="9" t="s">
        <v>2</v>
      </c>
      <c r="Q24" s="11" t="s">
        <v>21</v>
      </c>
      <c r="R24" s="12" t="s">
        <v>1</v>
      </c>
      <c r="S24" s="27" t="s">
        <v>128</v>
      </c>
      <c r="T24" s="28" t="s">
        <v>129</v>
      </c>
      <c r="U24" s="29" t="s">
        <v>130</v>
      </c>
    </row>
    <row r="25" spans="2:21" ht="15" thickBot="1" x14ac:dyDescent="0.4">
      <c r="B25" s="3">
        <v>2.2999999999999998</v>
      </c>
      <c r="C25" s="4" t="s">
        <v>43</v>
      </c>
      <c r="D25" s="5" t="s">
        <v>40</v>
      </c>
      <c r="E25" s="23">
        <v>202000</v>
      </c>
      <c r="F25" s="24">
        <v>38380</v>
      </c>
      <c r="G25" s="25">
        <v>240380</v>
      </c>
      <c r="I25" s="35">
        <v>2.2999999999999998</v>
      </c>
      <c r="J25" s="36" t="s">
        <v>43</v>
      </c>
      <c r="K25" s="37" t="s">
        <v>40</v>
      </c>
      <c r="L25" s="38">
        <v>189000</v>
      </c>
      <c r="M25" s="39">
        <v>35910</v>
      </c>
      <c r="N25" s="40">
        <v>224910</v>
      </c>
      <c r="P25" s="3">
        <v>2.2999999999999998</v>
      </c>
      <c r="Q25" s="4" t="s">
        <v>43</v>
      </c>
      <c r="R25" s="5" t="s">
        <v>40</v>
      </c>
      <c r="S25" s="23">
        <v>180000</v>
      </c>
      <c r="T25" s="24">
        <v>34200</v>
      </c>
      <c r="U25" s="25">
        <v>214200</v>
      </c>
    </row>
    <row r="26" spans="2:21" ht="15" thickBot="1" x14ac:dyDescent="0.4">
      <c r="B26" s="3" t="s">
        <v>44</v>
      </c>
      <c r="C26" s="4" t="s">
        <v>45</v>
      </c>
      <c r="D26" s="8" t="s">
        <v>40</v>
      </c>
      <c r="E26" s="23">
        <v>247000</v>
      </c>
      <c r="F26" s="24">
        <v>46930</v>
      </c>
      <c r="G26" s="26">
        <v>293930</v>
      </c>
      <c r="I26" s="35" t="s">
        <v>44</v>
      </c>
      <c r="J26" s="36" t="s">
        <v>45</v>
      </c>
      <c r="K26" s="44" t="s">
        <v>40</v>
      </c>
      <c r="L26" s="38">
        <v>231000</v>
      </c>
      <c r="M26" s="39">
        <v>43890</v>
      </c>
      <c r="N26" s="42">
        <v>274890</v>
      </c>
      <c r="P26" s="3" t="s">
        <v>44</v>
      </c>
      <c r="Q26" s="4" t="s">
        <v>45</v>
      </c>
      <c r="R26" s="8" t="s">
        <v>40</v>
      </c>
      <c r="S26" s="23">
        <v>220000</v>
      </c>
      <c r="T26" s="24">
        <v>41800</v>
      </c>
      <c r="U26" s="26">
        <v>261800</v>
      </c>
    </row>
    <row r="27" spans="2:21" ht="15" thickBot="1" x14ac:dyDescent="0.4">
      <c r="B27" s="98" t="s">
        <v>46</v>
      </c>
      <c r="C27" s="99"/>
      <c r="D27" s="100" t="s">
        <v>1</v>
      </c>
      <c r="E27" s="102" t="s">
        <v>128</v>
      </c>
      <c r="F27" s="96" t="s">
        <v>129</v>
      </c>
      <c r="G27" s="96" t="s">
        <v>130</v>
      </c>
      <c r="I27" s="110" t="s">
        <v>46</v>
      </c>
      <c r="J27" s="111"/>
      <c r="K27" s="112" t="s">
        <v>1</v>
      </c>
      <c r="L27" s="114" t="s">
        <v>128</v>
      </c>
      <c r="M27" s="108" t="s">
        <v>129</v>
      </c>
      <c r="N27" s="108" t="s">
        <v>130</v>
      </c>
      <c r="P27" s="98" t="s">
        <v>46</v>
      </c>
      <c r="Q27" s="99"/>
      <c r="R27" s="100" t="s">
        <v>1</v>
      </c>
      <c r="S27" s="102" t="s">
        <v>128</v>
      </c>
      <c r="T27" s="96" t="s">
        <v>129</v>
      </c>
      <c r="U27" s="96" t="s">
        <v>130</v>
      </c>
    </row>
    <row r="28" spans="2:21" ht="15" thickBot="1" x14ac:dyDescent="0.4">
      <c r="B28" s="1" t="s">
        <v>2</v>
      </c>
      <c r="C28" s="2" t="s">
        <v>3</v>
      </c>
      <c r="D28" s="101"/>
      <c r="E28" s="118"/>
      <c r="F28" s="97"/>
      <c r="G28" s="97"/>
      <c r="I28" s="33" t="s">
        <v>2</v>
      </c>
      <c r="J28" s="34" t="s">
        <v>3</v>
      </c>
      <c r="K28" s="113"/>
      <c r="L28" s="115"/>
      <c r="M28" s="109"/>
      <c r="N28" s="109"/>
      <c r="P28" s="1" t="s">
        <v>2</v>
      </c>
      <c r="Q28" s="2" t="s">
        <v>3</v>
      </c>
      <c r="R28" s="101"/>
      <c r="S28" s="103"/>
      <c r="T28" s="104"/>
      <c r="U28" s="97"/>
    </row>
    <row r="29" spans="2:21" ht="15" thickBot="1" x14ac:dyDescent="0.4">
      <c r="B29" s="3" t="s">
        <v>47</v>
      </c>
      <c r="C29" s="4" t="s">
        <v>48</v>
      </c>
      <c r="D29" s="5" t="s">
        <v>6</v>
      </c>
      <c r="E29" s="23">
        <v>132300</v>
      </c>
      <c r="F29" s="24">
        <v>25137</v>
      </c>
      <c r="G29" s="25">
        <v>157437</v>
      </c>
      <c r="I29" s="35" t="s">
        <v>47</v>
      </c>
      <c r="J29" s="36" t="s">
        <v>48</v>
      </c>
      <c r="K29" s="37" t="s">
        <v>6</v>
      </c>
      <c r="L29" s="38">
        <v>126000</v>
      </c>
      <c r="M29" s="39">
        <v>23940</v>
      </c>
      <c r="N29" s="40">
        <v>149940</v>
      </c>
      <c r="P29" s="3" t="s">
        <v>47</v>
      </c>
      <c r="Q29" s="4" t="s">
        <v>48</v>
      </c>
      <c r="R29" s="5" t="s">
        <v>6</v>
      </c>
      <c r="S29" s="23">
        <v>120000</v>
      </c>
      <c r="T29" s="24">
        <v>22800</v>
      </c>
      <c r="U29" s="25">
        <v>142800</v>
      </c>
    </row>
    <row r="30" spans="2:21" ht="15" thickBot="1" x14ac:dyDescent="0.4">
      <c r="B30" s="3" t="s">
        <v>49</v>
      </c>
      <c r="C30" s="4" t="s">
        <v>50</v>
      </c>
      <c r="D30" s="5" t="s">
        <v>6</v>
      </c>
      <c r="E30" s="23">
        <v>134000</v>
      </c>
      <c r="F30" s="24">
        <v>25460</v>
      </c>
      <c r="G30" s="26">
        <v>159460</v>
      </c>
      <c r="I30" s="35" t="s">
        <v>49</v>
      </c>
      <c r="J30" s="36" t="s">
        <v>50</v>
      </c>
      <c r="K30" s="37" t="s">
        <v>6</v>
      </c>
      <c r="L30" s="38">
        <v>183750</v>
      </c>
      <c r="M30" s="39">
        <v>34913</v>
      </c>
      <c r="N30" s="42">
        <v>218663</v>
      </c>
      <c r="P30" s="3" t="s">
        <v>49</v>
      </c>
      <c r="Q30" s="4" t="s">
        <v>50</v>
      </c>
      <c r="R30" s="5" t="s">
        <v>6</v>
      </c>
      <c r="S30" s="23">
        <v>175000</v>
      </c>
      <c r="T30" s="24">
        <v>33250</v>
      </c>
      <c r="U30" s="26">
        <v>208250</v>
      </c>
    </row>
    <row r="31" spans="2:21" ht="15" thickBot="1" x14ac:dyDescent="0.4">
      <c r="B31" s="3" t="s">
        <v>51</v>
      </c>
      <c r="C31" s="4" t="s">
        <v>52</v>
      </c>
      <c r="D31" s="5" t="s">
        <v>6</v>
      </c>
      <c r="E31" s="23">
        <v>331000</v>
      </c>
      <c r="F31" s="24">
        <v>62890</v>
      </c>
      <c r="G31" s="26">
        <v>393890</v>
      </c>
      <c r="I31" s="35" t="s">
        <v>51</v>
      </c>
      <c r="J31" s="36" t="s">
        <v>52</v>
      </c>
      <c r="K31" s="37" t="s">
        <v>6</v>
      </c>
      <c r="L31" s="38">
        <v>309750</v>
      </c>
      <c r="M31" s="39">
        <v>58853</v>
      </c>
      <c r="N31" s="42">
        <v>368603</v>
      </c>
      <c r="P31" s="3" t="s">
        <v>51</v>
      </c>
      <c r="Q31" s="4" t="s">
        <v>52</v>
      </c>
      <c r="R31" s="5" t="s">
        <v>6</v>
      </c>
      <c r="S31" s="23">
        <v>295000</v>
      </c>
      <c r="T31" s="24">
        <v>56050</v>
      </c>
      <c r="U31" s="26">
        <v>351050</v>
      </c>
    </row>
    <row r="32" spans="2:21" ht="15" thickBot="1" x14ac:dyDescent="0.4">
      <c r="B32" s="3" t="s">
        <v>53</v>
      </c>
      <c r="C32" s="4" t="s">
        <v>54</v>
      </c>
      <c r="D32" s="5" t="s">
        <v>6</v>
      </c>
      <c r="E32" s="23">
        <v>151000</v>
      </c>
      <c r="F32" s="24">
        <v>28690</v>
      </c>
      <c r="G32" s="26">
        <v>179690</v>
      </c>
      <c r="I32" s="35" t="s">
        <v>53</v>
      </c>
      <c r="J32" s="36" t="s">
        <v>54</v>
      </c>
      <c r="K32" s="37" t="s">
        <v>6</v>
      </c>
      <c r="L32" s="38">
        <v>141750</v>
      </c>
      <c r="M32" s="39">
        <v>26933</v>
      </c>
      <c r="N32" s="42">
        <v>168683</v>
      </c>
      <c r="P32" s="3" t="s">
        <v>53</v>
      </c>
      <c r="Q32" s="4" t="s">
        <v>54</v>
      </c>
      <c r="R32" s="5" t="s">
        <v>6</v>
      </c>
      <c r="S32" s="23">
        <v>135000</v>
      </c>
      <c r="T32" s="24">
        <v>25650</v>
      </c>
      <c r="U32" s="26">
        <v>160650</v>
      </c>
    </row>
    <row r="33" spans="2:21" ht="15" thickBot="1" x14ac:dyDescent="0.4">
      <c r="B33" s="3" t="s">
        <v>55</v>
      </c>
      <c r="C33" s="4" t="s">
        <v>56</v>
      </c>
      <c r="D33" s="5" t="s">
        <v>6</v>
      </c>
      <c r="E33" s="23">
        <v>281000</v>
      </c>
      <c r="F33" s="24">
        <v>53390</v>
      </c>
      <c r="G33" s="26">
        <v>334390</v>
      </c>
      <c r="I33" s="35" t="s">
        <v>55</v>
      </c>
      <c r="J33" s="36" t="s">
        <v>56</v>
      </c>
      <c r="K33" s="37" t="s">
        <v>6</v>
      </c>
      <c r="L33" s="38">
        <v>262500</v>
      </c>
      <c r="M33" s="39">
        <v>49875</v>
      </c>
      <c r="N33" s="42">
        <v>312375</v>
      </c>
      <c r="P33" s="3" t="s">
        <v>55</v>
      </c>
      <c r="Q33" s="4" t="s">
        <v>56</v>
      </c>
      <c r="R33" s="5" t="s">
        <v>6</v>
      </c>
      <c r="S33" s="23">
        <v>250000</v>
      </c>
      <c r="T33" s="24">
        <v>47500</v>
      </c>
      <c r="U33" s="26">
        <v>297500</v>
      </c>
    </row>
    <row r="34" spans="2:21" ht="15" thickBot="1" x14ac:dyDescent="0.4">
      <c r="B34" s="3" t="s">
        <v>57</v>
      </c>
      <c r="C34" s="4" t="s">
        <v>58</v>
      </c>
      <c r="D34" s="5" t="s">
        <v>6</v>
      </c>
      <c r="E34" s="23">
        <v>208000</v>
      </c>
      <c r="F34" s="24">
        <v>39520</v>
      </c>
      <c r="G34" s="26">
        <v>247520</v>
      </c>
      <c r="I34" s="35" t="s">
        <v>57</v>
      </c>
      <c r="J34" s="36" t="s">
        <v>58</v>
      </c>
      <c r="K34" s="37" t="s">
        <v>6</v>
      </c>
      <c r="L34" s="38">
        <v>194250</v>
      </c>
      <c r="M34" s="39">
        <v>36908</v>
      </c>
      <c r="N34" s="42">
        <v>231158</v>
      </c>
      <c r="P34" s="3" t="s">
        <v>57</v>
      </c>
      <c r="Q34" s="4" t="s">
        <v>58</v>
      </c>
      <c r="R34" s="5" t="s">
        <v>6</v>
      </c>
      <c r="S34" s="23">
        <v>185000</v>
      </c>
      <c r="T34" s="24">
        <v>35150</v>
      </c>
      <c r="U34" s="26">
        <v>220150</v>
      </c>
    </row>
    <row r="35" spans="2:21" ht="15" thickBot="1" x14ac:dyDescent="0.4">
      <c r="B35" s="3" t="s">
        <v>59</v>
      </c>
      <c r="C35" s="4" t="s">
        <v>60</v>
      </c>
      <c r="D35" s="5" t="s">
        <v>6</v>
      </c>
      <c r="E35" s="23">
        <v>179000</v>
      </c>
      <c r="F35" s="24">
        <v>34010</v>
      </c>
      <c r="G35" s="26">
        <v>213010</v>
      </c>
      <c r="I35" s="35" t="s">
        <v>59</v>
      </c>
      <c r="J35" s="36" t="s">
        <v>60</v>
      </c>
      <c r="K35" s="37" t="s">
        <v>6</v>
      </c>
      <c r="L35" s="38">
        <v>168000</v>
      </c>
      <c r="M35" s="39">
        <v>31920</v>
      </c>
      <c r="N35" s="42">
        <v>199920</v>
      </c>
      <c r="P35" s="3" t="s">
        <v>59</v>
      </c>
      <c r="Q35" s="4" t="s">
        <v>60</v>
      </c>
      <c r="R35" s="5" t="s">
        <v>6</v>
      </c>
      <c r="S35" s="23">
        <v>160000</v>
      </c>
      <c r="T35" s="24">
        <v>30400</v>
      </c>
      <c r="U35" s="26">
        <v>190400</v>
      </c>
    </row>
    <row r="36" spans="2:21" ht="15" thickBot="1" x14ac:dyDescent="0.4">
      <c r="B36" s="3" t="s">
        <v>61</v>
      </c>
      <c r="C36" s="4" t="s">
        <v>62</v>
      </c>
      <c r="D36" s="5" t="s">
        <v>6</v>
      </c>
      <c r="E36" s="23">
        <v>202000</v>
      </c>
      <c r="F36" s="24">
        <v>38380</v>
      </c>
      <c r="G36" s="26">
        <v>240380</v>
      </c>
      <c r="I36" s="35" t="s">
        <v>61</v>
      </c>
      <c r="J36" s="36" t="s">
        <v>62</v>
      </c>
      <c r="K36" s="37" t="s">
        <v>6</v>
      </c>
      <c r="L36" s="38">
        <v>189000</v>
      </c>
      <c r="M36" s="39">
        <v>35910</v>
      </c>
      <c r="N36" s="42">
        <v>224910</v>
      </c>
      <c r="P36" s="3" t="s">
        <v>61</v>
      </c>
      <c r="Q36" s="4" t="s">
        <v>62</v>
      </c>
      <c r="R36" s="5" t="s">
        <v>6</v>
      </c>
      <c r="S36" s="23">
        <v>180000</v>
      </c>
      <c r="T36" s="24">
        <v>34200</v>
      </c>
      <c r="U36" s="26">
        <v>214200</v>
      </c>
    </row>
    <row r="37" spans="2:21" ht="15" thickBot="1" x14ac:dyDescent="0.4">
      <c r="B37" s="3" t="s">
        <v>63</v>
      </c>
      <c r="C37" s="4" t="s">
        <v>64</v>
      </c>
      <c r="D37" s="5" t="s">
        <v>6</v>
      </c>
      <c r="E37" s="23">
        <v>157000</v>
      </c>
      <c r="F37" s="24">
        <v>29830</v>
      </c>
      <c r="G37" s="26">
        <v>186830</v>
      </c>
      <c r="I37" s="35" t="s">
        <v>63</v>
      </c>
      <c r="J37" s="36" t="s">
        <v>64</v>
      </c>
      <c r="K37" s="37" t="s">
        <v>6</v>
      </c>
      <c r="L37" s="38">
        <v>147000</v>
      </c>
      <c r="M37" s="39">
        <v>27930</v>
      </c>
      <c r="N37" s="42">
        <v>174930</v>
      </c>
      <c r="P37" s="3" t="s">
        <v>63</v>
      </c>
      <c r="Q37" s="4" t="s">
        <v>64</v>
      </c>
      <c r="R37" s="5" t="s">
        <v>6</v>
      </c>
      <c r="S37" s="23">
        <v>140000</v>
      </c>
      <c r="T37" s="24">
        <v>26600</v>
      </c>
      <c r="U37" s="26">
        <v>166600</v>
      </c>
    </row>
    <row r="38" spans="2:21" ht="15" thickBot="1" x14ac:dyDescent="0.4">
      <c r="B38" s="3" t="s">
        <v>65</v>
      </c>
      <c r="C38" s="4" t="s">
        <v>66</v>
      </c>
      <c r="D38" s="5" t="s">
        <v>6</v>
      </c>
      <c r="E38" s="23">
        <v>365000</v>
      </c>
      <c r="F38" s="24">
        <v>69350</v>
      </c>
      <c r="G38" s="26">
        <v>434350</v>
      </c>
      <c r="I38" s="35" t="s">
        <v>65</v>
      </c>
      <c r="J38" s="36" t="s">
        <v>66</v>
      </c>
      <c r="K38" s="37" t="s">
        <v>6</v>
      </c>
      <c r="L38" s="38">
        <v>341250</v>
      </c>
      <c r="M38" s="39">
        <v>64838</v>
      </c>
      <c r="N38" s="42">
        <v>406088</v>
      </c>
      <c r="P38" s="3" t="s">
        <v>65</v>
      </c>
      <c r="Q38" s="4" t="s">
        <v>66</v>
      </c>
      <c r="R38" s="5" t="s">
        <v>6</v>
      </c>
      <c r="S38" s="23">
        <v>325000</v>
      </c>
      <c r="T38" s="24">
        <v>61750</v>
      </c>
      <c r="U38" s="26">
        <v>386750</v>
      </c>
    </row>
    <row r="39" spans="2:21" ht="15" thickBot="1" x14ac:dyDescent="0.4">
      <c r="B39" s="3" t="s">
        <v>67</v>
      </c>
      <c r="C39" s="4" t="s">
        <v>68</v>
      </c>
      <c r="D39" s="5" t="s">
        <v>6</v>
      </c>
      <c r="E39" s="23">
        <v>168000</v>
      </c>
      <c r="F39" s="24">
        <v>31920</v>
      </c>
      <c r="G39" s="26">
        <v>199920</v>
      </c>
      <c r="I39" s="35" t="s">
        <v>67</v>
      </c>
      <c r="J39" s="36" t="s">
        <v>68</v>
      </c>
      <c r="K39" s="37" t="s">
        <v>6</v>
      </c>
      <c r="L39" s="38">
        <v>157500</v>
      </c>
      <c r="M39" s="39">
        <v>29925</v>
      </c>
      <c r="N39" s="42">
        <v>187425</v>
      </c>
      <c r="P39" s="3" t="s">
        <v>67</v>
      </c>
      <c r="Q39" s="4" t="s">
        <v>68</v>
      </c>
      <c r="R39" s="5" t="s">
        <v>6</v>
      </c>
      <c r="S39" s="23">
        <v>150000</v>
      </c>
      <c r="T39" s="24">
        <v>28500</v>
      </c>
      <c r="U39" s="26">
        <v>178500</v>
      </c>
    </row>
    <row r="40" spans="2:21" ht="15" thickBot="1" x14ac:dyDescent="0.4">
      <c r="B40" s="3" t="s">
        <v>69</v>
      </c>
      <c r="C40" s="4" t="s">
        <v>70</v>
      </c>
      <c r="D40" s="5" t="s">
        <v>6</v>
      </c>
      <c r="E40" s="23">
        <v>236000</v>
      </c>
      <c r="F40" s="24">
        <v>44840</v>
      </c>
      <c r="G40" s="26">
        <v>280840</v>
      </c>
      <c r="I40" s="35" t="s">
        <v>69</v>
      </c>
      <c r="J40" s="36" t="s">
        <v>70</v>
      </c>
      <c r="K40" s="37" t="s">
        <v>6</v>
      </c>
      <c r="L40" s="38">
        <v>220500</v>
      </c>
      <c r="M40" s="39">
        <v>41895</v>
      </c>
      <c r="N40" s="42">
        <v>262395</v>
      </c>
      <c r="P40" s="3" t="s">
        <v>69</v>
      </c>
      <c r="Q40" s="4" t="s">
        <v>70</v>
      </c>
      <c r="R40" s="5" t="s">
        <v>6</v>
      </c>
      <c r="S40" s="23">
        <v>210000</v>
      </c>
      <c r="T40" s="24">
        <v>39900</v>
      </c>
      <c r="U40" s="26">
        <v>249900</v>
      </c>
    </row>
    <row r="41" spans="2:21" ht="76.5" thickBot="1" x14ac:dyDescent="0.4">
      <c r="B41" s="3" t="s">
        <v>71</v>
      </c>
      <c r="C41" s="6" t="s">
        <v>72</v>
      </c>
      <c r="D41" s="5" t="s">
        <v>6</v>
      </c>
      <c r="E41" s="23">
        <v>146000</v>
      </c>
      <c r="F41" s="24">
        <v>27740</v>
      </c>
      <c r="G41" s="26">
        <v>173740</v>
      </c>
      <c r="I41" s="35" t="s">
        <v>71</v>
      </c>
      <c r="J41" s="41" t="s">
        <v>72</v>
      </c>
      <c r="K41" s="37" t="s">
        <v>6</v>
      </c>
      <c r="L41" s="38">
        <v>273000</v>
      </c>
      <c r="M41" s="39">
        <v>51870</v>
      </c>
      <c r="N41" s="42">
        <v>324870</v>
      </c>
      <c r="P41" s="3" t="s">
        <v>71</v>
      </c>
      <c r="Q41" s="6" t="s">
        <v>72</v>
      </c>
      <c r="R41" s="5" t="s">
        <v>6</v>
      </c>
      <c r="S41" s="23">
        <v>260000</v>
      </c>
      <c r="T41" s="24">
        <v>49400</v>
      </c>
      <c r="U41" s="26">
        <v>309400</v>
      </c>
    </row>
    <row r="42" spans="2:21" ht="15" thickBot="1" x14ac:dyDescent="0.4">
      <c r="B42" s="3" t="s">
        <v>73</v>
      </c>
      <c r="C42" s="4" t="s">
        <v>74</v>
      </c>
      <c r="D42" s="5" t="s">
        <v>6</v>
      </c>
      <c r="E42" s="23">
        <v>326000</v>
      </c>
      <c r="F42" s="24">
        <v>61940</v>
      </c>
      <c r="G42" s="26">
        <v>387940</v>
      </c>
      <c r="I42" s="35" t="s">
        <v>73</v>
      </c>
      <c r="J42" s="36" t="s">
        <v>74</v>
      </c>
      <c r="K42" s="37" t="s">
        <v>6</v>
      </c>
      <c r="L42" s="38">
        <v>136500</v>
      </c>
      <c r="M42" s="39">
        <v>25935</v>
      </c>
      <c r="N42" s="42">
        <v>162435</v>
      </c>
      <c r="P42" s="3" t="s">
        <v>73</v>
      </c>
      <c r="Q42" s="4" t="s">
        <v>74</v>
      </c>
      <c r="R42" s="5" t="s">
        <v>6</v>
      </c>
      <c r="S42" s="23">
        <v>130000</v>
      </c>
      <c r="T42" s="24">
        <v>24700</v>
      </c>
      <c r="U42" s="26">
        <v>154700</v>
      </c>
    </row>
    <row r="43" spans="2:21" ht="15" thickBot="1" x14ac:dyDescent="0.4">
      <c r="B43" s="3" t="s">
        <v>75</v>
      </c>
      <c r="C43" s="4" t="s">
        <v>76</v>
      </c>
      <c r="D43" s="8" t="s">
        <v>6</v>
      </c>
      <c r="E43" s="23">
        <v>319725</v>
      </c>
      <c r="F43" s="24">
        <v>60748</v>
      </c>
      <c r="G43" s="26">
        <v>380473</v>
      </c>
      <c r="I43" s="35" t="s">
        <v>75</v>
      </c>
      <c r="J43" s="36" t="s">
        <v>76</v>
      </c>
      <c r="K43" s="44" t="s">
        <v>6</v>
      </c>
      <c r="L43" s="38">
        <v>304500</v>
      </c>
      <c r="M43" s="39">
        <v>57855</v>
      </c>
      <c r="N43" s="42">
        <v>362355</v>
      </c>
      <c r="P43" s="3" t="s">
        <v>75</v>
      </c>
      <c r="Q43" s="4" t="s">
        <v>76</v>
      </c>
      <c r="R43" s="8" t="s">
        <v>6</v>
      </c>
      <c r="S43" s="23">
        <v>290000</v>
      </c>
      <c r="T43" s="24">
        <v>55100</v>
      </c>
      <c r="U43" s="26">
        <v>345100</v>
      </c>
    </row>
    <row r="44" spans="2:21" ht="15" thickBot="1" x14ac:dyDescent="0.4">
      <c r="B44" s="13" t="s">
        <v>2</v>
      </c>
      <c r="C44" s="11" t="s">
        <v>21</v>
      </c>
      <c r="D44" s="12" t="s">
        <v>1</v>
      </c>
      <c r="E44" s="27" t="s">
        <v>128</v>
      </c>
      <c r="F44" s="28" t="s">
        <v>129</v>
      </c>
      <c r="G44" s="29" t="s">
        <v>130</v>
      </c>
      <c r="I44" s="53" t="s">
        <v>2</v>
      </c>
      <c r="J44" s="51" t="s">
        <v>21</v>
      </c>
      <c r="K44" s="52" t="s">
        <v>1</v>
      </c>
      <c r="L44" s="47" t="s">
        <v>128</v>
      </c>
      <c r="M44" s="48" t="s">
        <v>129</v>
      </c>
      <c r="N44" s="49" t="s">
        <v>130</v>
      </c>
      <c r="P44" s="13" t="s">
        <v>2</v>
      </c>
      <c r="Q44" s="11" t="s">
        <v>21</v>
      </c>
      <c r="R44" s="12" t="s">
        <v>1</v>
      </c>
      <c r="S44" s="27" t="s">
        <v>128</v>
      </c>
      <c r="T44" s="28" t="s">
        <v>129</v>
      </c>
      <c r="U44" s="29" t="s">
        <v>130</v>
      </c>
    </row>
    <row r="45" spans="2:21" ht="15" thickBot="1" x14ac:dyDescent="0.4">
      <c r="B45" s="3" t="s">
        <v>77</v>
      </c>
      <c r="C45" s="4" t="s">
        <v>78</v>
      </c>
      <c r="D45" s="5" t="s">
        <v>6</v>
      </c>
      <c r="E45" s="23">
        <v>157000</v>
      </c>
      <c r="F45" s="24">
        <v>29830</v>
      </c>
      <c r="G45" s="25">
        <v>186830</v>
      </c>
      <c r="I45" s="35" t="s">
        <v>77</v>
      </c>
      <c r="J45" s="36" t="s">
        <v>78</v>
      </c>
      <c r="K45" s="37" t="s">
        <v>6</v>
      </c>
      <c r="L45" s="38">
        <v>147000</v>
      </c>
      <c r="M45" s="39">
        <v>27930</v>
      </c>
      <c r="N45" s="40">
        <v>174930</v>
      </c>
      <c r="P45" s="3" t="s">
        <v>77</v>
      </c>
      <c r="Q45" s="4" t="s">
        <v>78</v>
      </c>
      <c r="R45" s="5" t="s">
        <v>6</v>
      </c>
      <c r="S45" s="23">
        <v>140000</v>
      </c>
      <c r="T45" s="24">
        <v>26600</v>
      </c>
      <c r="U45" s="25">
        <v>166600</v>
      </c>
    </row>
    <row r="46" spans="2:21" ht="15" thickBot="1" x14ac:dyDescent="0.4">
      <c r="B46" s="3" t="s">
        <v>79</v>
      </c>
      <c r="C46" s="4" t="s">
        <v>80</v>
      </c>
      <c r="D46" s="5" t="s">
        <v>6</v>
      </c>
      <c r="E46" s="23">
        <v>258000</v>
      </c>
      <c r="F46" s="24">
        <v>49020</v>
      </c>
      <c r="G46" s="26">
        <v>307020</v>
      </c>
      <c r="I46" s="35" t="s">
        <v>79</v>
      </c>
      <c r="J46" s="36" t="s">
        <v>80</v>
      </c>
      <c r="K46" s="37" t="s">
        <v>6</v>
      </c>
      <c r="L46" s="38">
        <v>241500</v>
      </c>
      <c r="M46" s="39">
        <v>45885</v>
      </c>
      <c r="N46" s="42">
        <v>287385</v>
      </c>
      <c r="P46" s="3" t="s">
        <v>79</v>
      </c>
      <c r="Q46" s="4" t="s">
        <v>80</v>
      </c>
      <c r="R46" s="5" t="s">
        <v>6</v>
      </c>
      <c r="S46" s="23">
        <v>230000</v>
      </c>
      <c r="T46" s="24">
        <v>43700</v>
      </c>
      <c r="U46" s="26">
        <v>273700</v>
      </c>
    </row>
    <row r="47" spans="2:21" ht="15" thickBot="1" x14ac:dyDescent="0.4">
      <c r="B47" s="3" t="s">
        <v>81</v>
      </c>
      <c r="C47" s="4" t="s">
        <v>82</v>
      </c>
      <c r="D47" s="5" t="s">
        <v>6</v>
      </c>
      <c r="E47" s="23">
        <v>303000</v>
      </c>
      <c r="F47" s="24">
        <v>57570</v>
      </c>
      <c r="G47" s="26">
        <v>360570</v>
      </c>
      <c r="I47" s="35" t="s">
        <v>81</v>
      </c>
      <c r="J47" s="36" t="s">
        <v>82</v>
      </c>
      <c r="K47" s="37" t="s">
        <v>6</v>
      </c>
      <c r="L47" s="38">
        <v>283500</v>
      </c>
      <c r="M47" s="39">
        <v>53865</v>
      </c>
      <c r="N47" s="42">
        <v>337365</v>
      </c>
      <c r="P47" s="3" t="s">
        <v>81</v>
      </c>
      <c r="Q47" s="4" t="s">
        <v>82</v>
      </c>
      <c r="R47" s="5" t="s">
        <v>6</v>
      </c>
      <c r="S47" s="23">
        <v>270000</v>
      </c>
      <c r="T47" s="24">
        <v>51300</v>
      </c>
      <c r="U47" s="26">
        <v>321300</v>
      </c>
    </row>
    <row r="48" spans="2:21" ht="15" thickBot="1" x14ac:dyDescent="0.4">
      <c r="B48" s="3" t="s">
        <v>83</v>
      </c>
      <c r="C48" s="4" t="s">
        <v>84</v>
      </c>
      <c r="D48" s="5" t="s">
        <v>6</v>
      </c>
      <c r="E48" s="23">
        <v>140000</v>
      </c>
      <c r="F48" s="24">
        <v>26600</v>
      </c>
      <c r="G48" s="26">
        <v>166600</v>
      </c>
      <c r="I48" s="35" t="s">
        <v>83</v>
      </c>
      <c r="J48" s="36" t="s">
        <v>84</v>
      </c>
      <c r="K48" s="37" t="s">
        <v>6</v>
      </c>
      <c r="L48" s="38">
        <v>131250</v>
      </c>
      <c r="M48" s="39">
        <v>24938</v>
      </c>
      <c r="N48" s="42">
        <v>156188</v>
      </c>
      <c r="P48" s="3" t="s">
        <v>83</v>
      </c>
      <c r="Q48" s="4" t="s">
        <v>84</v>
      </c>
      <c r="R48" s="5" t="s">
        <v>6</v>
      </c>
      <c r="S48" s="23">
        <v>125000</v>
      </c>
      <c r="T48" s="24">
        <v>23750</v>
      </c>
      <c r="U48" s="26">
        <v>148750</v>
      </c>
    </row>
    <row r="49" spans="2:21" ht="15" thickBot="1" x14ac:dyDescent="0.4">
      <c r="B49" s="3" t="s">
        <v>85</v>
      </c>
      <c r="C49" s="4" t="s">
        <v>86</v>
      </c>
      <c r="D49" s="5" t="s">
        <v>6</v>
      </c>
      <c r="E49" s="23">
        <v>202000</v>
      </c>
      <c r="F49" s="24">
        <v>38380</v>
      </c>
      <c r="G49" s="26">
        <v>240380</v>
      </c>
      <c r="I49" s="35" t="s">
        <v>85</v>
      </c>
      <c r="J49" s="36" t="s">
        <v>86</v>
      </c>
      <c r="K49" s="37" t="s">
        <v>6</v>
      </c>
      <c r="L49" s="38">
        <v>189000</v>
      </c>
      <c r="M49" s="39">
        <v>35910</v>
      </c>
      <c r="N49" s="42">
        <v>224910</v>
      </c>
      <c r="P49" s="3" t="s">
        <v>85</v>
      </c>
      <c r="Q49" s="4" t="s">
        <v>86</v>
      </c>
      <c r="R49" s="5" t="s">
        <v>6</v>
      </c>
      <c r="S49" s="23">
        <v>180000</v>
      </c>
      <c r="T49" s="24">
        <v>34200</v>
      </c>
      <c r="U49" s="26">
        <v>214200</v>
      </c>
    </row>
    <row r="50" spans="2:21" ht="15" thickBot="1" x14ac:dyDescent="0.4">
      <c r="B50" s="3" t="s">
        <v>87</v>
      </c>
      <c r="C50" s="4" t="s">
        <v>88</v>
      </c>
      <c r="D50" s="5" t="s">
        <v>6</v>
      </c>
      <c r="E50" s="23">
        <v>382000</v>
      </c>
      <c r="F50" s="24">
        <v>72580</v>
      </c>
      <c r="G50" s="26">
        <v>454580</v>
      </c>
      <c r="I50" s="35" t="s">
        <v>87</v>
      </c>
      <c r="J50" s="36" t="s">
        <v>88</v>
      </c>
      <c r="K50" s="37" t="s">
        <v>6</v>
      </c>
      <c r="L50" s="38">
        <v>357000</v>
      </c>
      <c r="M50" s="39">
        <v>67830</v>
      </c>
      <c r="N50" s="42">
        <v>424830</v>
      </c>
      <c r="P50" s="3" t="s">
        <v>87</v>
      </c>
      <c r="Q50" s="4" t="s">
        <v>88</v>
      </c>
      <c r="R50" s="5" t="s">
        <v>6</v>
      </c>
      <c r="S50" s="23">
        <v>340000</v>
      </c>
      <c r="T50" s="24">
        <v>64600</v>
      </c>
      <c r="U50" s="26">
        <v>404600</v>
      </c>
    </row>
    <row r="51" spans="2:21" ht="15" thickBot="1" x14ac:dyDescent="0.4">
      <c r="B51" s="3" t="s">
        <v>89</v>
      </c>
      <c r="C51" s="4" t="s">
        <v>90</v>
      </c>
      <c r="D51" s="5" t="s">
        <v>6</v>
      </c>
      <c r="E51" s="23">
        <v>213000</v>
      </c>
      <c r="F51" s="24">
        <v>40470</v>
      </c>
      <c r="G51" s="26">
        <v>253470</v>
      </c>
      <c r="I51" s="35" t="s">
        <v>89</v>
      </c>
      <c r="J51" s="36" t="s">
        <v>90</v>
      </c>
      <c r="K51" s="37" t="s">
        <v>6</v>
      </c>
      <c r="L51" s="38">
        <v>199500</v>
      </c>
      <c r="M51" s="39">
        <v>37905</v>
      </c>
      <c r="N51" s="42">
        <v>237405</v>
      </c>
      <c r="P51" s="3" t="s">
        <v>89</v>
      </c>
      <c r="Q51" s="4" t="s">
        <v>90</v>
      </c>
      <c r="R51" s="5" t="s">
        <v>6</v>
      </c>
      <c r="S51" s="23">
        <v>190000</v>
      </c>
      <c r="T51" s="24">
        <v>36100</v>
      </c>
      <c r="U51" s="26">
        <v>226100</v>
      </c>
    </row>
    <row r="52" spans="2:21" ht="67" thickBot="1" x14ac:dyDescent="0.4">
      <c r="B52" s="3" t="s">
        <v>91</v>
      </c>
      <c r="C52" s="6" t="s">
        <v>92</v>
      </c>
      <c r="D52" s="5" t="s">
        <v>6</v>
      </c>
      <c r="E52" s="23">
        <v>185000</v>
      </c>
      <c r="F52" s="24">
        <v>35150</v>
      </c>
      <c r="G52" s="26">
        <v>220150</v>
      </c>
      <c r="I52" s="35" t="s">
        <v>91</v>
      </c>
      <c r="J52" s="41" t="s">
        <v>92</v>
      </c>
      <c r="K52" s="37" t="s">
        <v>6</v>
      </c>
      <c r="L52" s="38">
        <v>173250</v>
      </c>
      <c r="M52" s="39">
        <v>32918</v>
      </c>
      <c r="N52" s="42">
        <v>206168</v>
      </c>
      <c r="P52" s="3" t="s">
        <v>91</v>
      </c>
      <c r="Q52" s="6" t="s">
        <v>92</v>
      </c>
      <c r="R52" s="5" t="s">
        <v>6</v>
      </c>
      <c r="S52" s="23">
        <v>165000</v>
      </c>
      <c r="T52" s="24">
        <v>31350</v>
      </c>
      <c r="U52" s="26">
        <v>196350</v>
      </c>
    </row>
    <row r="53" spans="2:21" ht="15" thickBot="1" x14ac:dyDescent="0.4">
      <c r="B53" s="3" t="s">
        <v>93</v>
      </c>
      <c r="C53" s="4" t="s">
        <v>94</v>
      </c>
      <c r="D53" s="5" t="s">
        <v>6</v>
      </c>
      <c r="E53" s="23">
        <v>320000</v>
      </c>
      <c r="F53" s="24">
        <v>60800</v>
      </c>
      <c r="G53" s="26">
        <v>380800</v>
      </c>
      <c r="I53" s="35" t="s">
        <v>93</v>
      </c>
      <c r="J53" s="36" t="s">
        <v>94</v>
      </c>
      <c r="K53" s="37" t="s">
        <v>6</v>
      </c>
      <c r="L53" s="38">
        <v>299250</v>
      </c>
      <c r="M53" s="39">
        <v>56858</v>
      </c>
      <c r="N53" s="42">
        <v>356108</v>
      </c>
      <c r="P53" s="3" t="s">
        <v>93</v>
      </c>
      <c r="Q53" s="4" t="s">
        <v>94</v>
      </c>
      <c r="R53" s="5" t="s">
        <v>6</v>
      </c>
      <c r="S53" s="23">
        <v>285000</v>
      </c>
      <c r="T53" s="24">
        <v>54150</v>
      </c>
      <c r="U53" s="26">
        <v>339150</v>
      </c>
    </row>
    <row r="54" spans="2:21" ht="15" thickBot="1" x14ac:dyDescent="0.4">
      <c r="B54" s="3" t="s">
        <v>95</v>
      </c>
      <c r="C54" s="4" t="s">
        <v>96</v>
      </c>
      <c r="D54" s="5" t="s">
        <v>6</v>
      </c>
      <c r="E54" s="23">
        <v>219000</v>
      </c>
      <c r="F54" s="24">
        <v>41610</v>
      </c>
      <c r="G54" s="26">
        <v>260610</v>
      </c>
      <c r="I54" s="35" t="s">
        <v>95</v>
      </c>
      <c r="J54" s="36" t="s">
        <v>96</v>
      </c>
      <c r="K54" s="37" t="s">
        <v>6</v>
      </c>
      <c r="L54" s="38">
        <v>204750</v>
      </c>
      <c r="M54" s="39">
        <v>38903</v>
      </c>
      <c r="N54" s="42">
        <v>243653</v>
      </c>
      <c r="P54" s="3" t="s">
        <v>95</v>
      </c>
      <c r="Q54" s="4" t="s">
        <v>96</v>
      </c>
      <c r="R54" s="5" t="s">
        <v>6</v>
      </c>
      <c r="S54" s="23">
        <v>195000</v>
      </c>
      <c r="T54" s="24">
        <v>37050</v>
      </c>
      <c r="U54" s="26">
        <v>232050</v>
      </c>
    </row>
    <row r="55" spans="2:21" ht="15" thickBot="1" x14ac:dyDescent="0.4">
      <c r="B55" s="3" t="s">
        <v>97</v>
      </c>
      <c r="C55" s="4" t="s">
        <v>98</v>
      </c>
      <c r="D55" s="5" t="s">
        <v>6</v>
      </c>
      <c r="E55" s="23">
        <v>163000</v>
      </c>
      <c r="F55" s="24">
        <v>30970</v>
      </c>
      <c r="G55" s="26">
        <v>193970</v>
      </c>
      <c r="I55" s="35" t="s">
        <v>97</v>
      </c>
      <c r="J55" s="36" t="s">
        <v>98</v>
      </c>
      <c r="K55" s="37" t="s">
        <v>6</v>
      </c>
      <c r="L55" s="38">
        <v>152250</v>
      </c>
      <c r="M55" s="39">
        <v>28928</v>
      </c>
      <c r="N55" s="42">
        <v>181178</v>
      </c>
      <c r="P55" s="3" t="s">
        <v>97</v>
      </c>
      <c r="Q55" s="4" t="s">
        <v>98</v>
      </c>
      <c r="R55" s="5" t="s">
        <v>6</v>
      </c>
      <c r="S55" s="23">
        <v>145000</v>
      </c>
      <c r="T55" s="24">
        <v>27550</v>
      </c>
      <c r="U55" s="26">
        <v>172550</v>
      </c>
    </row>
    <row r="56" spans="2:21" ht="15" thickBot="1" x14ac:dyDescent="0.4">
      <c r="B56" s="3" t="s">
        <v>99</v>
      </c>
      <c r="C56" s="4" t="s">
        <v>100</v>
      </c>
      <c r="D56" s="5" t="s">
        <v>6</v>
      </c>
      <c r="E56" s="23">
        <v>281000</v>
      </c>
      <c r="F56" s="24">
        <v>53390</v>
      </c>
      <c r="G56" s="26">
        <v>334390</v>
      </c>
      <c r="I56" s="35" t="s">
        <v>99</v>
      </c>
      <c r="J56" s="36" t="s">
        <v>100</v>
      </c>
      <c r="K56" s="37" t="s">
        <v>6</v>
      </c>
      <c r="L56" s="38">
        <v>262500</v>
      </c>
      <c r="M56" s="39">
        <v>49875</v>
      </c>
      <c r="N56" s="42">
        <v>312375</v>
      </c>
      <c r="P56" s="3" t="s">
        <v>99</v>
      </c>
      <c r="Q56" s="4" t="s">
        <v>100</v>
      </c>
      <c r="R56" s="5" t="s">
        <v>6</v>
      </c>
      <c r="S56" s="23">
        <v>250000</v>
      </c>
      <c r="T56" s="24">
        <v>47500</v>
      </c>
      <c r="U56" s="26">
        <v>297500</v>
      </c>
    </row>
    <row r="57" spans="2:21" ht="15" thickBot="1" x14ac:dyDescent="0.4">
      <c r="B57" s="3" t="s">
        <v>101</v>
      </c>
      <c r="C57" s="4" t="s">
        <v>102</v>
      </c>
      <c r="D57" s="5" t="s">
        <v>6</v>
      </c>
      <c r="E57" s="23">
        <v>241000</v>
      </c>
      <c r="F57" s="24">
        <v>45790</v>
      </c>
      <c r="G57" s="26">
        <v>286790</v>
      </c>
      <c r="I57" s="35" t="s">
        <v>101</v>
      </c>
      <c r="J57" s="36" t="s">
        <v>102</v>
      </c>
      <c r="K57" s="37" t="s">
        <v>6</v>
      </c>
      <c r="L57" s="38">
        <v>225750</v>
      </c>
      <c r="M57" s="39">
        <v>42893</v>
      </c>
      <c r="N57" s="42">
        <v>268643</v>
      </c>
      <c r="P57" s="3" t="s">
        <v>101</v>
      </c>
      <c r="Q57" s="4" t="s">
        <v>102</v>
      </c>
      <c r="R57" s="5" t="s">
        <v>6</v>
      </c>
      <c r="S57" s="23">
        <v>215000</v>
      </c>
      <c r="T57" s="24">
        <v>40850</v>
      </c>
      <c r="U57" s="26">
        <v>255850</v>
      </c>
    </row>
    <row r="58" spans="2:21" ht="76.5" thickBot="1" x14ac:dyDescent="0.4">
      <c r="B58" s="3" t="s">
        <v>103</v>
      </c>
      <c r="C58" s="6" t="s">
        <v>104</v>
      </c>
      <c r="D58" s="5" t="s">
        <v>6</v>
      </c>
      <c r="E58" s="23">
        <v>140000</v>
      </c>
      <c r="F58" s="24">
        <v>26600</v>
      </c>
      <c r="G58" s="26">
        <v>166600</v>
      </c>
      <c r="I58" s="35" t="s">
        <v>103</v>
      </c>
      <c r="J58" s="41" t="s">
        <v>104</v>
      </c>
      <c r="K58" s="37" t="s">
        <v>6</v>
      </c>
      <c r="L58" s="38">
        <v>131250</v>
      </c>
      <c r="M58" s="39">
        <v>24938</v>
      </c>
      <c r="N58" s="42">
        <v>156188</v>
      </c>
      <c r="P58" s="3" t="s">
        <v>103</v>
      </c>
      <c r="Q58" s="6" t="s">
        <v>104</v>
      </c>
      <c r="R58" s="5" t="s">
        <v>6</v>
      </c>
      <c r="S58" s="23">
        <v>125000</v>
      </c>
      <c r="T58" s="24">
        <v>23750</v>
      </c>
      <c r="U58" s="26">
        <v>148750</v>
      </c>
    </row>
    <row r="59" spans="2:21" ht="15" thickBot="1" x14ac:dyDescent="0.4">
      <c r="B59" s="3" t="s">
        <v>105</v>
      </c>
      <c r="C59" s="4" t="s">
        <v>106</v>
      </c>
      <c r="D59" s="5" t="s">
        <v>6</v>
      </c>
      <c r="E59" s="23">
        <v>174000</v>
      </c>
      <c r="F59" s="24">
        <v>33060</v>
      </c>
      <c r="G59" s="26">
        <v>207060</v>
      </c>
      <c r="I59" s="35" t="s">
        <v>105</v>
      </c>
      <c r="J59" s="36" t="s">
        <v>106</v>
      </c>
      <c r="K59" s="37" t="s">
        <v>6</v>
      </c>
      <c r="L59" s="38">
        <v>162750</v>
      </c>
      <c r="M59" s="39">
        <v>30923</v>
      </c>
      <c r="N59" s="42">
        <v>193673</v>
      </c>
      <c r="P59" s="3" t="s">
        <v>105</v>
      </c>
      <c r="Q59" s="4" t="s">
        <v>106</v>
      </c>
      <c r="R59" s="5" t="s">
        <v>6</v>
      </c>
      <c r="S59" s="23">
        <v>155000</v>
      </c>
      <c r="T59" s="24">
        <v>29450</v>
      </c>
      <c r="U59" s="26">
        <v>184450</v>
      </c>
    </row>
    <row r="60" spans="2:21" ht="15" thickBot="1" x14ac:dyDescent="0.4">
      <c r="B60" s="3" t="s">
        <v>107</v>
      </c>
      <c r="C60" s="4" t="s">
        <v>108</v>
      </c>
      <c r="D60" s="5" t="s">
        <v>6</v>
      </c>
      <c r="E60" s="23">
        <v>208000</v>
      </c>
      <c r="F60" s="24">
        <v>39520</v>
      </c>
      <c r="G60" s="26">
        <v>247520</v>
      </c>
      <c r="I60" s="35" t="s">
        <v>107</v>
      </c>
      <c r="J60" s="36" t="s">
        <v>108</v>
      </c>
      <c r="K60" s="37" t="s">
        <v>6</v>
      </c>
      <c r="L60" s="38">
        <v>194250</v>
      </c>
      <c r="M60" s="39">
        <v>36908</v>
      </c>
      <c r="N60" s="42">
        <v>231158</v>
      </c>
      <c r="P60" s="3" t="s">
        <v>107</v>
      </c>
      <c r="Q60" s="4" t="s">
        <v>108</v>
      </c>
      <c r="R60" s="5" t="s">
        <v>6</v>
      </c>
      <c r="S60" s="23">
        <v>185000</v>
      </c>
      <c r="T60" s="24">
        <v>35150</v>
      </c>
      <c r="U60" s="26">
        <v>220150</v>
      </c>
    </row>
    <row r="61" spans="2:21" ht="15" thickBot="1" x14ac:dyDescent="0.4">
      <c r="B61" s="3" t="s">
        <v>109</v>
      </c>
      <c r="C61" s="4" t="s">
        <v>110</v>
      </c>
      <c r="D61" s="5" t="s">
        <v>6</v>
      </c>
      <c r="E61" s="23">
        <v>438000</v>
      </c>
      <c r="F61" s="24">
        <v>83220</v>
      </c>
      <c r="G61" s="26">
        <v>521220</v>
      </c>
      <c r="I61" s="35" t="s">
        <v>109</v>
      </c>
      <c r="J61" s="36" t="s">
        <v>110</v>
      </c>
      <c r="K61" s="37" t="s">
        <v>6</v>
      </c>
      <c r="L61" s="38">
        <v>409500</v>
      </c>
      <c r="M61" s="39">
        <v>77805</v>
      </c>
      <c r="N61" s="42">
        <v>487305</v>
      </c>
      <c r="P61" s="3" t="s">
        <v>109</v>
      </c>
      <c r="Q61" s="4" t="s">
        <v>110</v>
      </c>
      <c r="R61" s="5" t="s">
        <v>6</v>
      </c>
      <c r="S61" s="23">
        <v>390000</v>
      </c>
      <c r="T61" s="24">
        <v>74100</v>
      </c>
      <c r="U61" s="26">
        <v>464100</v>
      </c>
    </row>
    <row r="62" spans="2:21" ht="15" thickBot="1" x14ac:dyDescent="0.4">
      <c r="B62" s="3" t="s">
        <v>111</v>
      </c>
      <c r="C62" s="4" t="s">
        <v>112</v>
      </c>
      <c r="D62" s="8" t="s">
        <v>6</v>
      </c>
      <c r="E62" s="23">
        <v>202000</v>
      </c>
      <c r="F62" s="24">
        <v>38380</v>
      </c>
      <c r="G62" s="26">
        <v>240380</v>
      </c>
      <c r="I62" s="35" t="s">
        <v>111</v>
      </c>
      <c r="J62" s="36" t="s">
        <v>112</v>
      </c>
      <c r="K62" s="44" t="s">
        <v>6</v>
      </c>
      <c r="L62" s="38">
        <v>189000</v>
      </c>
      <c r="M62" s="39">
        <v>35910</v>
      </c>
      <c r="N62" s="42">
        <v>224910</v>
      </c>
      <c r="P62" s="3" t="s">
        <v>111</v>
      </c>
      <c r="Q62" s="4" t="s">
        <v>112</v>
      </c>
      <c r="R62" s="8" t="s">
        <v>6</v>
      </c>
      <c r="S62" s="23">
        <v>180000</v>
      </c>
      <c r="T62" s="24">
        <v>34200</v>
      </c>
      <c r="U62" s="26">
        <v>214200</v>
      </c>
    </row>
    <row r="63" spans="2:21" ht="15" thickBot="1" x14ac:dyDescent="0.4">
      <c r="B63" s="98" t="s">
        <v>113</v>
      </c>
      <c r="C63" s="99"/>
      <c r="D63" s="100" t="s">
        <v>1</v>
      </c>
      <c r="E63" s="102" t="s">
        <v>128</v>
      </c>
      <c r="F63" s="96" t="s">
        <v>129</v>
      </c>
      <c r="G63" s="96" t="s">
        <v>130</v>
      </c>
      <c r="I63" s="110" t="s">
        <v>113</v>
      </c>
      <c r="J63" s="111"/>
      <c r="K63" s="112" t="s">
        <v>1</v>
      </c>
      <c r="L63" s="114" t="s">
        <v>128</v>
      </c>
      <c r="M63" s="108" t="s">
        <v>129</v>
      </c>
      <c r="N63" s="108" t="s">
        <v>130</v>
      </c>
      <c r="P63" s="98" t="s">
        <v>113</v>
      </c>
      <c r="Q63" s="99"/>
      <c r="R63" s="100" t="s">
        <v>1</v>
      </c>
      <c r="S63" s="102" t="s">
        <v>128</v>
      </c>
      <c r="T63" s="96" t="s">
        <v>129</v>
      </c>
      <c r="U63" s="96" t="s">
        <v>130</v>
      </c>
    </row>
    <row r="64" spans="2:21" ht="15" thickBot="1" x14ac:dyDescent="0.4">
      <c r="B64" s="1" t="s">
        <v>2</v>
      </c>
      <c r="C64" s="14" t="s">
        <v>3</v>
      </c>
      <c r="D64" s="101"/>
      <c r="E64" s="118"/>
      <c r="F64" s="97"/>
      <c r="G64" s="97"/>
      <c r="I64" s="33" t="s">
        <v>2</v>
      </c>
      <c r="J64" s="54" t="s">
        <v>3</v>
      </c>
      <c r="K64" s="113"/>
      <c r="L64" s="115"/>
      <c r="M64" s="109"/>
      <c r="N64" s="109"/>
      <c r="P64" s="1" t="s">
        <v>2</v>
      </c>
      <c r="Q64" s="14" t="s">
        <v>3</v>
      </c>
      <c r="R64" s="101"/>
      <c r="S64" s="103"/>
      <c r="T64" s="104"/>
      <c r="U64" s="97"/>
    </row>
    <row r="65" spans="2:21" ht="15" thickBot="1" x14ac:dyDescent="0.4">
      <c r="B65" s="3" t="s">
        <v>114</v>
      </c>
      <c r="C65" s="4" t="s">
        <v>115</v>
      </c>
      <c r="D65" s="5" t="s">
        <v>40</v>
      </c>
      <c r="E65" s="23">
        <v>331000</v>
      </c>
      <c r="F65" s="24">
        <v>62890</v>
      </c>
      <c r="G65" s="25">
        <v>393890</v>
      </c>
      <c r="I65" s="35" t="s">
        <v>114</v>
      </c>
      <c r="J65" s="36" t="s">
        <v>115</v>
      </c>
      <c r="K65" s="37" t="s">
        <v>40</v>
      </c>
      <c r="L65" s="38">
        <v>309750</v>
      </c>
      <c r="M65" s="39">
        <v>58853</v>
      </c>
      <c r="N65" s="40">
        <v>368603</v>
      </c>
      <c r="P65" s="3" t="s">
        <v>114</v>
      </c>
      <c r="Q65" s="4" t="s">
        <v>115</v>
      </c>
      <c r="R65" s="5" t="s">
        <v>40</v>
      </c>
      <c r="S65" s="23">
        <v>295000</v>
      </c>
      <c r="T65" s="24">
        <v>56050</v>
      </c>
      <c r="U65" s="25">
        <v>351050</v>
      </c>
    </row>
    <row r="66" spans="2:21" ht="76.5" thickBot="1" x14ac:dyDescent="0.4">
      <c r="B66" s="3" t="s">
        <v>116</v>
      </c>
      <c r="C66" s="6" t="s">
        <v>117</v>
      </c>
      <c r="D66" s="8" t="s">
        <v>40</v>
      </c>
      <c r="E66" s="23">
        <v>179000</v>
      </c>
      <c r="F66" s="24">
        <v>34010</v>
      </c>
      <c r="G66" s="26">
        <v>213010</v>
      </c>
      <c r="I66" s="35" t="s">
        <v>116</v>
      </c>
      <c r="J66" s="41" t="s">
        <v>117</v>
      </c>
      <c r="K66" s="44" t="s">
        <v>40</v>
      </c>
      <c r="L66" s="38">
        <v>168000</v>
      </c>
      <c r="M66" s="39">
        <v>31920</v>
      </c>
      <c r="N66" s="42">
        <v>199920</v>
      </c>
      <c r="P66" s="3" t="s">
        <v>116</v>
      </c>
      <c r="Q66" s="6" t="s">
        <v>117</v>
      </c>
      <c r="R66" s="8" t="s">
        <v>40</v>
      </c>
      <c r="S66" s="23">
        <v>160000</v>
      </c>
      <c r="T66" s="24">
        <v>30400</v>
      </c>
      <c r="U66" s="26">
        <v>190400</v>
      </c>
    </row>
    <row r="67" spans="2:21" ht="15" thickBot="1" x14ac:dyDescent="0.4">
      <c r="B67" s="9" t="s">
        <v>2</v>
      </c>
      <c r="C67" s="11" t="s">
        <v>21</v>
      </c>
      <c r="D67" s="12" t="s">
        <v>1</v>
      </c>
      <c r="E67" s="27" t="s">
        <v>128</v>
      </c>
      <c r="F67" s="28" t="s">
        <v>129</v>
      </c>
      <c r="G67" s="29" t="s">
        <v>130</v>
      </c>
      <c r="I67" s="45" t="s">
        <v>2</v>
      </c>
      <c r="J67" s="51" t="s">
        <v>21</v>
      </c>
      <c r="K67" s="52" t="s">
        <v>1</v>
      </c>
      <c r="L67" s="47" t="s">
        <v>128</v>
      </c>
      <c r="M67" s="48" t="s">
        <v>129</v>
      </c>
      <c r="N67" s="49" t="s">
        <v>130</v>
      </c>
      <c r="P67" s="9" t="s">
        <v>2</v>
      </c>
      <c r="Q67" s="11" t="s">
        <v>21</v>
      </c>
      <c r="R67" s="12" t="s">
        <v>1</v>
      </c>
      <c r="S67" s="27" t="s">
        <v>128</v>
      </c>
      <c r="T67" s="28" t="s">
        <v>129</v>
      </c>
      <c r="U67" s="29" t="s">
        <v>130</v>
      </c>
    </row>
    <row r="68" spans="2:21" ht="15" thickBot="1" x14ac:dyDescent="0.4">
      <c r="B68" s="3" t="s">
        <v>118</v>
      </c>
      <c r="C68" s="4" t="s">
        <v>119</v>
      </c>
      <c r="D68" s="5" t="s">
        <v>40</v>
      </c>
      <c r="E68" s="23">
        <v>224000</v>
      </c>
      <c r="F68" s="24">
        <v>42560</v>
      </c>
      <c r="G68" s="25">
        <v>266560</v>
      </c>
      <c r="I68" s="35" t="s">
        <v>118</v>
      </c>
      <c r="J68" s="36" t="s">
        <v>119</v>
      </c>
      <c r="K68" s="37" t="s">
        <v>40</v>
      </c>
      <c r="L68" s="38">
        <v>210000</v>
      </c>
      <c r="M68" s="39">
        <v>39900</v>
      </c>
      <c r="N68" s="40">
        <v>249900</v>
      </c>
      <c r="P68" s="3" t="s">
        <v>118</v>
      </c>
      <c r="Q68" s="4" t="s">
        <v>119</v>
      </c>
      <c r="R68" s="5" t="s">
        <v>40</v>
      </c>
      <c r="S68" s="23">
        <v>200000</v>
      </c>
      <c r="T68" s="24">
        <v>38000</v>
      </c>
      <c r="U68" s="25">
        <v>238000</v>
      </c>
    </row>
    <row r="69" spans="2:21" ht="15" thickBot="1" x14ac:dyDescent="0.4">
      <c r="B69" s="3" t="s">
        <v>120</v>
      </c>
      <c r="C69" s="4" t="s">
        <v>121</v>
      </c>
      <c r="D69" s="5" t="s">
        <v>40</v>
      </c>
      <c r="E69" s="23">
        <v>348000</v>
      </c>
      <c r="F69" s="24">
        <v>66120</v>
      </c>
      <c r="G69" s="26">
        <v>414120</v>
      </c>
      <c r="I69" s="35" t="s">
        <v>120</v>
      </c>
      <c r="J69" s="36" t="s">
        <v>121</v>
      </c>
      <c r="K69" s="37" t="s">
        <v>40</v>
      </c>
      <c r="L69" s="38">
        <v>325500</v>
      </c>
      <c r="M69" s="39">
        <v>61845</v>
      </c>
      <c r="N69" s="42">
        <v>387345</v>
      </c>
      <c r="P69" s="3" t="s">
        <v>120</v>
      </c>
      <c r="Q69" s="4" t="s">
        <v>121</v>
      </c>
      <c r="R69" s="5" t="s">
        <v>40</v>
      </c>
      <c r="S69" s="23">
        <v>310000</v>
      </c>
      <c r="T69" s="24">
        <v>58900</v>
      </c>
      <c r="U69" s="26">
        <v>368900</v>
      </c>
    </row>
    <row r="70" spans="2:21" ht="15" thickBot="1" x14ac:dyDescent="0.4">
      <c r="B70" s="15" t="s">
        <v>122</v>
      </c>
      <c r="C70" s="7" t="s">
        <v>123</v>
      </c>
      <c r="D70" s="8" t="s">
        <v>40</v>
      </c>
      <c r="E70" s="23">
        <v>157000</v>
      </c>
      <c r="F70" s="24">
        <v>29830</v>
      </c>
      <c r="G70" s="26">
        <v>186830</v>
      </c>
      <c r="I70" s="55" t="s">
        <v>122</v>
      </c>
      <c r="J70" s="43" t="s">
        <v>123</v>
      </c>
      <c r="K70" s="44" t="s">
        <v>40</v>
      </c>
      <c r="L70" s="38">
        <v>147000</v>
      </c>
      <c r="M70" s="39">
        <v>27930</v>
      </c>
      <c r="N70" s="42">
        <v>174930</v>
      </c>
      <c r="P70" s="15" t="s">
        <v>122</v>
      </c>
      <c r="Q70" s="7" t="s">
        <v>123</v>
      </c>
      <c r="R70" s="8" t="s">
        <v>40</v>
      </c>
      <c r="S70" s="23">
        <v>140000</v>
      </c>
      <c r="T70" s="24">
        <v>26600</v>
      </c>
      <c r="U70" s="26">
        <v>166600</v>
      </c>
    </row>
    <row r="71" spans="2:21" ht="15" thickBot="1" x14ac:dyDescent="0.4">
      <c r="B71" s="16" t="s">
        <v>2</v>
      </c>
      <c r="C71" s="17" t="s">
        <v>124</v>
      </c>
      <c r="D71" s="18" t="s">
        <v>1</v>
      </c>
      <c r="E71" s="27" t="s">
        <v>128</v>
      </c>
      <c r="F71" s="28" t="s">
        <v>129</v>
      </c>
      <c r="G71" s="22" t="s">
        <v>130</v>
      </c>
      <c r="I71" s="56" t="s">
        <v>2</v>
      </c>
      <c r="J71" s="50" t="s">
        <v>124</v>
      </c>
      <c r="K71" s="57" t="s">
        <v>1</v>
      </c>
      <c r="L71" s="47" t="s">
        <v>128</v>
      </c>
      <c r="M71" s="48" t="s">
        <v>129</v>
      </c>
      <c r="N71" s="32" t="s">
        <v>130</v>
      </c>
      <c r="P71" s="16" t="s">
        <v>2</v>
      </c>
      <c r="Q71" s="17" t="s">
        <v>124</v>
      </c>
      <c r="R71" s="18" t="s">
        <v>1</v>
      </c>
      <c r="S71" s="27" t="s">
        <v>128</v>
      </c>
      <c r="T71" s="28" t="s">
        <v>129</v>
      </c>
      <c r="U71" s="22" t="s">
        <v>130</v>
      </c>
    </row>
    <row r="72" spans="2:21" ht="15" thickBot="1" x14ac:dyDescent="0.4">
      <c r="B72" s="19" t="s">
        <v>125</v>
      </c>
      <c r="C72" s="20" t="s">
        <v>126</v>
      </c>
      <c r="D72" s="21" t="s">
        <v>127</v>
      </c>
      <c r="E72" s="23">
        <v>309000</v>
      </c>
      <c r="F72" s="24">
        <v>58710</v>
      </c>
      <c r="G72" s="30">
        <v>367710</v>
      </c>
      <c r="I72" s="58" t="s">
        <v>125</v>
      </c>
      <c r="J72" s="59" t="s">
        <v>126</v>
      </c>
      <c r="K72" s="60" t="s">
        <v>127</v>
      </c>
      <c r="L72" s="38">
        <v>288750</v>
      </c>
      <c r="M72" s="39">
        <v>54863</v>
      </c>
      <c r="N72" s="61">
        <v>343613</v>
      </c>
      <c r="P72" s="19" t="s">
        <v>125</v>
      </c>
      <c r="Q72" s="20" t="s">
        <v>126</v>
      </c>
      <c r="R72" s="21" t="s">
        <v>127</v>
      </c>
      <c r="S72" s="23">
        <v>275000</v>
      </c>
      <c r="T72" s="24">
        <v>52250</v>
      </c>
      <c r="U72" s="30">
        <v>327250</v>
      </c>
    </row>
    <row r="73" spans="2:21" ht="15" thickBot="1" x14ac:dyDescent="0.4">
      <c r="B73" s="93" t="s">
        <v>132</v>
      </c>
      <c r="C73" s="94"/>
      <c r="D73" s="94"/>
      <c r="E73" s="94"/>
      <c r="F73" s="95"/>
      <c r="G73" s="31">
        <v>16424025</v>
      </c>
      <c r="I73" s="105" t="s">
        <v>132</v>
      </c>
      <c r="J73" s="106"/>
      <c r="K73" s="106"/>
      <c r="L73" s="106"/>
      <c r="M73" s="107"/>
      <c r="N73" s="62">
        <v>12860750</v>
      </c>
      <c r="P73" s="93" t="s">
        <v>132</v>
      </c>
      <c r="Q73" s="94"/>
      <c r="R73" s="94"/>
      <c r="S73" s="94"/>
      <c r="T73" s="95"/>
      <c r="U73" s="31">
        <v>12255000</v>
      </c>
    </row>
    <row r="74" spans="2:21" ht="15" thickBot="1" x14ac:dyDescent="0.4">
      <c r="B74" s="93" t="s">
        <v>129</v>
      </c>
      <c r="C74" s="94"/>
      <c r="D74" s="94"/>
      <c r="E74" s="94"/>
      <c r="F74" s="95"/>
      <c r="G74" s="31">
        <v>3120565</v>
      </c>
      <c r="I74" s="105" t="s">
        <v>129</v>
      </c>
      <c r="J74" s="106"/>
      <c r="K74" s="106"/>
      <c r="L74" s="106"/>
      <c r="M74" s="107"/>
      <c r="N74" s="62">
        <v>2443543</v>
      </c>
      <c r="P74" s="93" t="s">
        <v>129</v>
      </c>
      <c r="Q74" s="94"/>
      <c r="R74" s="94"/>
      <c r="S74" s="94"/>
      <c r="T74" s="95"/>
      <c r="U74" s="31">
        <v>2328450</v>
      </c>
    </row>
    <row r="75" spans="2:21" ht="15" thickBot="1" x14ac:dyDescent="0.4">
      <c r="B75" s="93" t="s">
        <v>133</v>
      </c>
      <c r="C75" s="94"/>
      <c r="D75" s="94"/>
      <c r="E75" s="94"/>
      <c r="F75" s="95"/>
      <c r="G75" s="31">
        <v>19544590</v>
      </c>
      <c r="I75" s="105" t="s">
        <v>133</v>
      </c>
      <c r="J75" s="106"/>
      <c r="K75" s="106"/>
      <c r="L75" s="106"/>
      <c r="M75" s="107"/>
      <c r="N75" s="62">
        <v>15304293</v>
      </c>
      <c r="P75" s="93" t="s">
        <v>133</v>
      </c>
      <c r="Q75" s="94"/>
      <c r="R75" s="94"/>
      <c r="S75" s="94"/>
      <c r="T75" s="95"/>
      <c r="U75" s="31">
        <v>14583450</v>
      </c>
    </row>
  </sheetData>
  <mergeCells count="69">
    <mergeCell ref="G20:G21"/>
    <mergeCell ref="L27:L28"/>
    <mergeCell ref="I73:M73"/>
    <mergeCell ref="B27:C27"/>
    <mergeCell ref="D27:D28"/>
    <mergeCell ref="E27:E28"/>
    <mergeCell ref="F27:F28"/>
    <mergeCell ref="G27:G28"/>
    <mergeCell ref="B63:C63"/>
    <mergeCell ref="D63:D64"/>
    <mergeCell ref="E63:E64"/>
    <mergeCell ref="F63:F64"/>
    <mergeCell ref="G63:G64"/>
    <mergeCell ref="B73:F73"/>
    <mergeCell ref="B74:F74"/>
    <mergeCell ref="B75:F75"/>
    <mergeCell ref="I2:J2"/>
    <mergeCell ref="K2:K3"/>
    <mergeCell ref="I27:J27"/>
    <mergeCell ref="K27:K28"/>
    <mergeCell ref="B2:C2"/>
    <mergeCell ref="D2:D3"/>
    <mergeCell ref="E2:E3"/>
    <mergeCell ref="F2:F3"/>
    <mergeCell ref="G2:G3"/>
    <mergeCell ref="B20:C20"/>
    <mergeCell ref="D20:D21"/>
    <mergeCell ref="E20:E21"/>
    <mergeCell ref="F20:F21"/>
    <mergeCell ref="I74:M74"/>
    <mergeCell ref="N2:N3"/>
    <mergeCell ref="I20:J20"/>
    <mergeCell ref="K20:K21"/>
    <mergeCell ref="L20:L21"/>
    <mergeCell ref="M20:M21"/>
    <mergeCell ref="N20:N21"/>
    <mergeCell ref="L2:L3"/>
    <mergeCell ref="I75:M75"/>
    <mergeCell ref="P2:Q2"/>
    <mergeCell ref="R2:R3"/>
    <mergeCell ref="S2:S3"/>
    <mergeCell ref="P27:Q27"/>
    <mergeCell ref="R27:R28"/>
    <mergeCell ref="S27:S28"/>
    <mergeCell ref="M27:M28"/>
    <mergeCell ref="N27:N28"/>
    <mergeCell ref="I63:J63"/>
    <mergeCell ref="K63:K64"/>
    <mergeCell ref="L63:L64"/>
    <mergeCell ref="M63:M64"/>
    <mergeCell ref="N63:N64"/>
    <mergeCell ref="M2:M3"/>
    <mergeCell ref="P73:T73"/>
    <mergeCell ref="U2:U3"/>
    <mergeCell ref="P20:Q20"/>
    <mergeCell ref="R20:R21"/>
    <mergeCell ref="S20:S21"/>
    <mergeCell ref="T20:T21"/>
    <mergeCell ref="U20:U21"/>
    <mergeCell ref="T2:T3"/>
    <mergeCell ref="P74:T74"/>
    <mergeCell ref="P75:T75"/>
    <mergeCell ref="U27:U28"/>
    <mergeCell ref="P63:Q63"/>
    <mergeCell ref="R63:R64"/>
    <mergeCell ref="S63:S64"/>
    <mergeCell ref="T63:T64"/>
    <mergeCell ref="U63:U64"/>
    <mergeCell ref="T27:T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Hoja3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Jannette Mazo</cp:lastModifiedBy>
  <dcterms:created xsi:type="dcterms:W3CDTF">2025-07-02T20:24:31Z</dcterms:created>
  <dcterms:modified xsi:type="dcterms:W3CDTF">2025-08-05T03:35:33Z</dcterms:modified>
</cp:coreProperties>
</file>