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NDREA ORTIZ\Desktop\DOCUMENTOS FINALES REV TEC 2\"/>
    </mc:Choice>
  </mc:AlternateContent>
  <xr:revisionPtr revIDLastSave="0" documentId="8_{A2C4F7C2-0252-4F84-876B-B1F3A20F8C68}" xr6:coauthVersionLast="47" xr6:coauthVersionMax="47" xr10:uidLastSave="{00000000-0000-0000-0000-000000000000}"/>
  <bookViews>
    <workbookView xWindow="-120" yWindow="-120" windowWidth="20730" windowHeight="11040" xr2:uid="{422A28AF-EF67-3A4E-B242-3ECC4F979AF8}"/>
  </bookViews>
  <sheets>
    <sheet name="Análisis de precios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3" l="1"/>
  <c r="M18" i="3" s="1"/>
  <c r="K19" i="3"/>
  <c r="M19" i="3" s="1"/>
  <c r="K20" i="3"/>
  <c r="M20" i="3" s="1"/>
  <c r="K21" i="3"/>
  <c r="M21" i="3" s="1"/>
  <c r="K17" i="3"/>
  <c r="M17" i="3" s="1"/>
  <c r="K12" i="3"/>
  <c r="M12" i="3" s="1"/>
  <c r="K7" i="3"/>
  <c r="M7" i="3" s="1"/>
  <c r="K8" i="3"/>
  <c r="M8" i="3" s="1"/>
  <c r="K9" i="3"/>
  <c r="M9" i="3" s="1"/>
  <c r="K6" i="3"/>
  <c r="M6" i="3" s="1"/>
  <c r="L23" i="3"/>
  <c r="H4" i="3"/>
  <c r="I4" i="3" s="1"/>
  <c r="H5" i="3"/>
  <c r="K5" i="3" s="1"/>
  <c r="M5" i="3" s="1"/>
  <c r="H6" i="3"/>
  <c r="I6" i="3" s="1"/>
  <c r="H7" i="3"/>
  <c r="I7" i="3" s="1"/>
  <c r="H8" i="3"/>
  <c r="I8" i="3" s="1"/>
  <c r="H9" i="3"/>
  <c r="I9" i="3" s="1"/>
  <c r="H10" i="3"/>
  <c r="K10" i="3" s="1"/>
  <c r="M10" i="3" s="1"/>
  <c r="H11" i="3"/>
  <c r="I11" i="3" s="1"/>
  <c r="H12" i="3"/>
  <c r="I12" i="3" s="1"/>
  <c r="H13" i="3"/>
  <c r="I13" i="3" s="1"/>
  <c r="H14" i="3"/>
  <c r="K14" i="3" s="1"/>
  <c r="M14" i="3" s="1"/>
  <c r="H15" i="3"/>
  <c r="K15" i="3" s="1"/>
  <c r="M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K22" i="3" s="1"/>
  <c r="M22" i="3" s="1"/>
  <c r="I22" i="3" l="1"/>
  <c r="I5" i="3"/>
  <c r="K13" i="3"/>
  <c r="M13" i="3" s="1"/>
  <c r="I14" i="3"/>
  <c r="I10" i="3"/>
  <c r="K16" i="3"/>
  <c r="M16" i="3" s="1"/>
  <c r="K11" i="3"/>
  <c r="M11" i="3" s="1"/>
  <c r="K4" i="3"/>
  <c r="M4" i="3" s="1"/>
  <c r="I15" i="3"/>
  <c r="M23" i="3" l="1"/>
</calcChain>
</file>

<file path=xl/sharedStrings.xml><?xml version="1.0" encoding="utf-8"?>
<sst xmlns="http://schemas.openxmlformats.org/spreadsheetml/2006/main" count="75" uniqueCount="34">
  <si>
    <t>CLASE</t>
  </si>
  <si>
    <t>LIVIANO/PESADO</t>
  </si>
  <si>
    <t>MODELO</t>
  </si>
  <si>
    <t>CANTIDAD</t>
  </si>
  <si>
    <t>AUTOMOVIL</t>
  </si>
  <si>
    <t>LIVIANO</t>
  </si>
  <si>
    <t>2018-2019</t>
  </si>
  <si>
    <t>AUTOMOVIL TAXI</t>
  </si>
  <si>
    <t>BUS INTERACTIVO</t>
  </si>
  <si>
    <t>PESADO</t>
  </si>
  <si>
    <t>BUSETA</t>
  </si>
  <si>
    <t>CAMION</t>
  </si>
  <si>
    <t>CAMION ESTACAS</t>
  </si>
  <si>
    <t>CAMIONETA</t>
  </si>
  <si>
    <t>CAMIONETA PICK-UP 4 X 4 CABINA DOBLE</t>
  </si>
  <si>
    <t>CAMPERO</t>
  </si>
  <si>
    <t>LABORATORIO MOVIL</t>
  </si>
  <si>
    <t>MOTO</t>
  </si>
  <si>
    <t>MOTOS</t>
  </si>
  <si>
    <t>2018-2022</t>
  </si>
  <si>
    <t>PANEL</t>
  </si>
  <si>
    <t>PROMEDIO</t>
  </si>
  <si>
    <t>DIFERENCIA</t>
  </si>
  <si>
    <t>VALOR TOTAL</t>
  </si>
  <si>
    <t>2018-2019-2020</t>
  </si>
  <si>
    <t>METRICA</t>
  </si>
  <si>
    <t>COTIZACIÓN ACTUALIZADA</t>
  </si>
  <si>
    <t xml:space="preserve">PROMEDIO </t>
  </si>
  <si>
    <t>VALOR TECHO  UNITARIO INCLUIDO IVA Y DEMÁS IMPUESTOS</t>
  </si>
  <si>
    <t>CDAV (INCLUIDO IVA Y DEMÁS IMPUESTOS)</t>
  </si>
  <si>
    <t>CAÑAS GORDAS (INCLUIDO IVA Y DEMÁS IMPUESTOS)</t>
  </si>
  <si>
    <t>COTIZACIÓN ACTUALIZADA  CDAV(INCLUIDO IVA Y DEMÁS IMPUESTOS)</t>
  </si>
  <si>
    <t>VALOR TOTAL INCLUIDO IVA Y DEMÁS IMPUESTOS</t>
  </si>
  <si>
    <t>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</si>
</sst>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</numFmts>
  <fonts count="5">
    <font>
      <sz val="12"/>
      <color theme="1"/>
      <name val="Aptos Narrow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2"/>
      <color theme="1"/>
      <name val="Aptos Narrow"/>
      <family val="2"/>
      <scheme val="minor"/>
    </font>
    <font>
      <sz val="8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0" fillId="0" borderId="0" xfId="0" applyNumberFormat="1"/>
    <xf numFmtId="44" fontId="2" fillId="0" borderId="3" xfId="1" applyFont="1" applyBorder="1" applyAlignment="1">
      <alignment horizontal="center" vertical="center"/>
    </xf>
    <xf numFmtId="44" fontId="4" fillId="0" borderId="3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4" fontId="1" fillId="0" borderId="3" xfId="1" applyFont="1" applyBorder="1" applyAlignment="1">
      <alignment horizontal="center" vertical="center"/>
    </xf>
    <xf numFmtId="44" fontId="2" fillId="3" borderId="3" xfId="1" applyFont="1" applyFill="1" applyBorder="1" applyAlignment="1">
      <alignment horizontal="center" vertical="center"/>
    </xf>
    <xf numFmtId="44" fontId="2" fillId="4" borderId="3" xfId="1" applyFont="1" applyFill="1" applyBorder="1" applyAlignment="1">
      <alignment horizontal="center" vertical="center"/>
    </xf>
    <xf numFmtId="44" fontId="2" fillId="5" borderId="3" xfId="1" applyFont="1" applyFill="1" applyBorder="1" applyAlignment="1">
      <alignment horizontal="center" vertical="center"/>
    </xf>
    <xf numFmtId="164" fontId="0" fillId="0" borderId="0" xfId="0" applyNumberFormat="1"/>
    <xf numFmtId="44" fontId="2" fillId="0" borderId="3" xfId="1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8A46-0AF8-425A-A336-4E2DF6032B84}">
  <dimension ref="B1:Q25"/>
  <sheetViews>
    <sheetView tabSelected="1" zoomScaleNormal="100" workbookViewId="0">
      <selection activeCell="N8" sqref="N8"/>
    </sheetView>
  </sheetViews>
  <sheetFormatPr baseColWidth="10" defaultRowHeight="15"/>
  <cols>
    <col min="1" max="1" width="3.21875" customWidth="1"/>
    <col min="2" max="2" width="12.5546875" customWidth="1"/>
    <col min="3" max="3" width="12.21875" customWidth="1"/>
    <col min="4" max="4" width="10.6640625" customWidth="1"/>
    <col min="5" max="5" width="10.5546875" customWidth="1"/>
    <col min="6" max="6" width="12.5546875" customWidth="1"/>
    <col min="7" max="7" width="11.33203125" customWidth="1"/>
    <col min="8" max="8" width="10.5546875" customWidth="1"/>
    <col min="9" max="9" width="9.6640625" customWidth="1"/>
    <col min="10" max="10" width="11.21875" customWidth="1"/>
    <col min="11" max="11" width="9.77734375" bestFit="1" customWidth="1"/>
    <col min="12" max="12" width="8" customWidth="1"/>
    <col min="13" max="13" width="14.88671875" customWidth="1"/>
    <col min="14" max="14" width="13.88671875" bestFit="1" customWidth="1"/>
    <col min="15" max="15" width="17.44140625" bestFit="1" customWidth="1"/>
  </cols>
  <sheetData>
    <row r="1" spans="2:16" ht="8.4499999999999993" customHeight="1"/>
    <row r="2" spans="2:16">
      <c r="E2" s="19" t="s">
        <v>33</v>
      </c>
      <c r="F2" s="20"/>
      <c r="G2" s="21"/>
    </row>
    <row r="3" spans="2:16" ht="52.5" customHeight="1">
      <c r="B3" s="15" t="s">
        <v>0</v>
      </c>
      <c r="C3" s="14" t="s">
        <v>1</v>
      </c>
      <c r="D3" s="15" t="s">
        <v>2</v>
      </c>
      <c r="E3" s="16" t="s">
        <v>29</v>
      </c>
      <c r="F3" s="17" t="s">
        <v>30</v>
      </c>
      <c r="G3" s="18" t="s">
        <v>31</v>
      </c>
      <c r="H3" s="14" t="s">
        <v>27</v>
      </c>
      <c r="I3" s="15" t="s">
        <v>22</v>
      </c>
      <c r="J3" s="15" t="s">
        <v>25</v>
      </c>
      <c r="K3" s="14" t="s">
        <v>28</v>
      </c>
      <c r="L3" s="15" t="s">
        <v>3</v>
      </c>
      <c r="M3" s="14" t="s">
        <v>32</v>
      </c>
    </row>
    <row r="4" spans="2:16" ht="15.75" thickBot="1">
      <c r="B4" s="1" t="s">
        <v>4</v>
      </c>
      <c r="C4" s="2" t="s">
        <v>5</v>
      </c>
      <c r="D4" s="2">
        <v>2017</v>
      </c>
      <c r="E4" s="9">
        <v>301900</v>
      </c>
      <c r="F4" s="10">
        <v>318793</v>
      </c>
      <c r="G4" s="11">
        <v>302500</v>
      </c>
      <c r="H4" s="5">
        <f>AVERAGE(E4:G4)</f>
        <v>307731</v>
      </c>
      <c r="I4" s="5">
        <f t="shared" ref="I4:I22" si="0">H4-G4</f>
        <v>5231</v>
      </c>
      <c r="J4" s="5" t="s">
        <v>21</v>
      </c>
      <c r="K4" s="5">
        <f>H4</f>
        <v>307731</v>
      </c>
      <c r="L4" s="2">
        <v>15</v>
      </c>
      <c r="M4" s="5">
        <f>K4*L4</f>
        <v>4615965</v>
      </c>
      <c r="N4" s="12"/>
      <c r="O4" s="12"/>
      <c r="P4" s="12"/>
    </row>
    <row r="5" spans="2:16" ht="15.75" thickBot="1">
      <c r="B5" s="1" t="s">
        <v>4</v>
      </c>
      <c r="C5" s="2" t="s">
        <v>5</v>
      </c>
      <c r="D5" s="2" t="s">
        <v>6</v>
      </c>
      <c r="E5" s="9">
        <v>301600</v>
      </c>
      <c r="F5" s="10">
        <v>318493</v>
      </c>
      <c r="G5" s="11">
        <v>302200</v>
      </c>
      <c r="H5" s="5">
        <f t="shared" ref="H5:H22" si="1">AVERAGE(E5:G5)</f>
        <v>307431</v>
      </c>
      <c r="I5" s="5">
        <f t="shared" si="0"/>
        <v>5231</v>
      </c>
      <c r="J5" s="5" t="s">
        <v>21</v>
      </c>
      <c r="K5" s="5">
        <f>H5</f>
        <v>307431</v>
      </c>
      <c r="L5" s="2">
        <v>9</v>
      </c>
      <c r="M5" s="5">
        <f t="shared" ref="M5:M22" si="2">K5*L5</f>
        <v>2766879</v>
      </c>
      <c r="N5" s="12"/>
      <c r="O5" s="12"/>
      <c r="P5" s="12"/>
    </row>
    <row r="6" spans="2:16" ht="23.25" thickBot="1">
      <c r="B6" s="1" t="s">
        <v>7</v>
      </c>
      <c r="C6" s="2" t="s">
        <v>5</v>
      </c>
      <c r="D6" s="2">
        <v>2018</v>
      </c>
      <c r="E6" s="9">
        <v>301600</v>
      </c>
      <c r="F6" s="10">
        <v>300042</v>
      </c>
      <c r="G6" s="11">
        <v>302200</v>
      </c>
      <c r="H6" s="5">
        <f t="shared" si="1"/>
        <v>301280.66666666669</v>
      </c>
      <c r="I6" s="6">
        <f t="shared" si="0"/>
        <v>-919.33333333331393</v>
      </c>
      <c r="J6" s="13" t="s">
        <v>26</v>
      </c>
      <c r="K6" s="5">
        <f>+G6</f>
        <v>302200</v>
      </c>
      <c r="L6" s="2">
        <v>2</v>
      </c>
      <c r="M6" s="5">
        <f t="shared" si="2"/>
        <v>604400</v>
      </c>
      <c r="N6" s="12"/>
      <c r="O6" s="12"/>
      <c r="P6" s="12"/>
    </row>
    <row r="7" spans="2:16" ht="23.25" thickBot="1">
      <c r="B7" s="1" t="s">
        <v>8</v>
      </c>
      <c r="C7" s="2" t="s">
        <v>9</v>
      </c>
      <c r="D7" s="2">
        <v>2017</v>
      </c>
      <c r="E7" s="9">
        <v>453750</v>
      </c>
      <c r="F7" s="10">
        <v>318493</v>
      </c>
      <c r="G7" s="11">
        <v>454350.00000000035</v>
      </c>
      <c r="H7" s="5">
        <f t="shared" si="1"/>
        <v>408864.33333333349</v>
      </c>
      <c r="I7" s="6">
        <f t="shared" si="0"/>
        <v>-45485.666666666861</v>
      </c>
      <c r="J7" s="13" t="s">
        <v>26</v>
      </c>
      <c r="K7" s="5">
        <f t="shared" ref="K7:K9" si="3">+G7</f>
        <v>454350.00000000035</v>
      </c>
      <c r="L7" s="2">
        <v>1</v>
      </c>
      <c r="M7" s="5">
        <f t="shared" si="2"/>
        <v>454350.00000000035</v>
      </c>
      <c r="N7" s="12"/>
      <c r="O7" s="12"/>
      <c r="P7" s="12"/>
    </row>
    <row r="8" spans="2:16" ht="23.25" thickBot="1">
      <c r="B8" s="1" t="s">
        <v>10</v>
      </c>
      <c r="C8" s="2" t="s">
        <v>9</v>
      </c>
      <c r="D8" s="2">
        <v>2017</v>
      </c>
      <c r="E8" s="9">
        <v>453750</v>
      </c>
      <c r="F8" s="10">
        <v>318493</v>
      </c>
      <c r="G8" s="11">
        <v>454350</v>
      </c>
      <c r="H8" s="5">
        <f t="shared" si="1"/>
        <v>408864.33333333331</v>
      </c>
      <c r="I8" s="6">
        <f t="shared" si="0"/>
        <v>-45485.666666666686</v>
      </c>
      <c r="J8" s="13" t="s">
        <v>26</v>
      </c>
      <c r="K8" s="5">
        <f t="shared" si="3"/>
        <v>454350</v>
      </c>
      <c r="L8" s="2">
        <v>1</v>
      </c>
      <c r="M8" s="5">
        <f t="shared" si="2"/>
        <v>454350</v>
      </c>
      <c r="N8" s="12"/>
      <c r="O8" s="12"/>
      <c r="P8" s="12"/>
    </row>
    <row r="9" spans="2:16" ht="23.25" thickBot="1">
      <c r="B9" s="1" t="s">
        <v>11</v>
      </c>
      <c r="C9" s="2" t="s">
        <v>9</v>
      </c>
      <c r="D9" s="2">
        <v>2022</v>
      </c>
      <c r="E9" s="9">
        <v>453750</v>
      </c>
      <c r="F9" s="10">
        <v>452458</v>
      </c>
      <c r="G9" s="11">
        <v>454150</v>
      </c>
      <c r="H9" s="5">
        <f t="shared" si="1"/>
        <v>453452.66666666669</v>
      </c>
      <c r="I9" s="6">
        <f t="shared" si="0"/>
        <v>-697.33333333331393</v>
      </c>
      <c r="J9" s="13" t="s">
        <v>26</v>
      </c>
      <c r="K9" s="5">
        <f t="shared" si="3"/>
        <v>454150</v>
      </c>
      <c r="L9" s="2">
        <v>1</v>
      </c>
      <c r="M9" s="5">
        <f t="shared" si="2"/>
        <v>454150</v>
      </c>
      <c r="N9" s="12"/>
      <c r="O9" s="12"/>
      <c r="P9" s="12"/>
    </row>
    <row r="10" spans="2:16" ht="15.75" thickBot="1">
      <c r="B10" s="1" t="s">
        <v>12</v>
      </c>
      <c r="C10" s="2" t="s">
        <v>5</v>
      </c>
      <c r="D10" s="2">
        <v>2018</v>
      </c>
      <c r="E10" s="9">
        <v>301600</v>
      </c>
      <c r="F10" s="10">
        <v>452458</v>
      </c>
      <c r="G10" s="11">
        <v>302200</v>
      </c>
      <c r="H10" s="5">
        <f t="shared" si="1"/>
        <v>352086</v>
      </c>
      <c r="I10" s="5">
        <f t="shared" si="0"/>
        <v>49886</v>
      </c>
      <c r="J10" s="5" t="s">
        <v>21</v>
      </c>
      <c r="K10" s="5">
        <f>H10</f>
        <v>352086</v>
      </c>
      <c r="L10" s="2">
        <v>1</v>
      </c>
      <c r="M10" s="5">
        <f t="shared" si="2"/>
        <v>352086</v>
      </c>
      <c r="N10" s="12"/>
      <c r="O10" s="12"/>
      <c r="P10" s="12"/>
    </row>
    <row r="11" spans="2:16" ht="15.75" thickBot="1">
      <c r="B11" s="1" t="s">
        <v>12</v>
      </c>
      <c r="C11" s="2" t="s">
        <v>5</v>
      </c>
      <c r="D11" s="2">
        <v>2017</v>
      </c>
      <c r="E11" s="9">
        <v>301900</v>
      </c>
      <c r="F11" s="10">
        <v>318493</v>
      </c>
      <c r="G11" s="11">
        <v>302500</v>
      </c>
      <c r="H11" s="5">
        <f t="shared" si="1"/>
        <v>307631</v>
      </c>
      <c r="I11" s="5">
        <f t="shared" si="0"/>
        <v>5131</v>
      </c>
      <c r="J11" s="5" t="s">
        <v>21</v>
      </c>
      <c r="K11" s="5">
        <f>H11</f>
        <v>307631</v>
      </c>
      <c r="L11" s="2">
        <v>1</v>
      </c>
      <c r="M11" s="5">
        <f t="shared" si="2"/>
        <v>307631</v>
      </c>
      <c r="N11" s="12"/>
      <c r="O11" s="12"/>
      <c r="P11" s="12"/>
    </row>
    <row r="12" spans="2:16" ht="23.25" thickBot="1">
      <c r="B12" s="1" t="s">
        <v>12</v>
      </c>
      <c r="C12" s="2" t="s">
        <v>9</v>
      </c>
      <c r="D12" s="2">
        <v>2017</v>
      </c>
      <c r="E12" s="9">
        <v>453750</v>
      </c>
      <c r="F12" s="10">
        <v>318493</v>
      </c>
      <c r="G12" s="11">
        <v>454350</v>
      </c>
      <c r="H12" s="5">
        <f t="shared" si="1"/>
        <v>408864.33333333331</v>
      </c>
      <c r="I12" s="6">
        <f t="shared" si="0"/>
        <v>-45485.666666666686</v>
      </c>
      <c r="J12" s="13" t="s">
        <v>26</v>
      </c>
      <c r="K12" s="5">
        <f>+G12</f>
        <v>454350</v>
      </c>
      <c r="L12" s="2">
        <v>7</v>
      </c>
      <c r="M12" s="5">
        <f t="shared" si="2"/>
        <v>3180450</v>
      </c>
      <c r="N12" s="12"/>
      <c r="O12" s="12"/>
      <c r="P12" s="12"/>
    </row>
    <row r="13" spans="2:16" ht="15.75" thickBot="1">
      <c r="B13" s="1" t="s">
        <v>13</v>
      </c>
      <c r="C13" s="2" t="s">
        <v>5</v>
      </c>
      <c r="D13" s="2">
        <v>2017</v>
      </c>
      <c r="E13" s="9">
        <v>301900</v>
      </c>
      <c r="F13" s="10">
        <v>318793</v>
      </c>
      <c r="G13" s="11">
        <v>302500</v>
      </c>
      <c r="H13" s="5">
        <f t="shared" si="1"/>
        <v>307731</v>
      </c>
      <c r="I13" s="5">
        <f t="shared" si="0"/>
        <v>5231</v>
      </c>
      <c r="J13" s="5" t="s">
        <v>21</v>
      </c>
      <c r="K13" s="5">
        <f>H13</f>
        <v>307731</v>
      </c>
      <c r="L13" s="2">
        <v>4</v>
      </c>
      <c r="M13" s="5">
        <f t="shared" si="2"/>
        <v>1230924</v>
      </c>
      <c r="N13" s="12"/>
      <c r="O13" s="12"/>
      <c r="P13" s="12"/>
    </row>
    <row r="14" spans="2:16" ht="35.25" customHeight="1" thickBot="1">
      <c r="B14" s="3" t="s">
        <v>14</v>
      </c>
      <c r="C14" s="2" t="s">
        <v>5</v>
      </c>
      <c r="D14" s="2" t="s">
        <v>6</v>
      </c>
      <c r="E14" s="9">
        <v>301600</v>
      </c>
      <c r="F14" s="10">
        <v>318493</v>
      </c>
      <c r="G14" s="11">
        <v>302200</v>
      </c>
      <c r="H14" s="5">
        <f t="shared" si="1"/>
        <v>307431</v>
      </c>
      <c r="I14" s="5">
        <f t="shared" si="0"/>
        <v>5231</v>
      </c>
      <c r="J14" s="5" t="s">
        <v>21</v>
      </c>
      <c r="K14" s="5">
        <f>H14</f>
        <v>307431</v>
      </c>
      <c r="L14" s="2">
        <v>36</v>
      </c>
      <c r="M14" s="5">
        <f t="shared" si="2"/>
        <v>11067516</v>
      </c>
      <c r="N14" s="12"/>
      <c r="O14" s="12"/>
      <c r="P14" s="12"/>
    </row>
    <row r="15" spans="2:16" ht="15.75" thickBot="1">
      <c r="B15" s="1" t="s">
        <v>15</v>
      </c>
      <c r="C15" s="2" t="s">
        <v>5</v>
      </c>
      <c r="D15" s="2">
        <v>2018</v>
      </c>
      <c r="E15" s="9">
        <v>301600</v>
      </c>
      <c r="F15" s="10">
        <v>318493</v>
      </c>
      <c r="G15" s="11">
        <v>302200</v>
      </c>
      <c r="H15" s="5">
        <f t="shared" si="1"/>
        <v>307431</v>
      </c>
      <c r="I15" s="5">
        <f t="shared" si="0"/>
        <v>5231</v>
      </c>
      <c r="J15" s="5" t="s">
        <v>21</v>
      </c>
      <c r="K15" s="5">
        <f>H15</f>
        <v>307431</v>
      </c>
      <c r="L15" s="2">
        <v>1</v>
      </c>
      <c r="M15" s="5">
        <f t="shared" si="2"/>
        <v>307431</v>
      </c>
      <c r="N15" s="12"/>
      <c r="O15" s="12"/>
      <c r="P15" s="12"/>
    </row>
    <row r="16" spans="2:16" ht="35.25" customHeight="1" thickBot="1">
      <c r="B16" s="3" t="s">
        <v>16</v>
      </c>
      <c r="C16" s="2" t="s">
        <v>5</v>
      </c>
      <c r="D16" s="2">
        <v>2017</v>
      </c>
      <c r="E16" s="9">
        <v>301900</v>
      </c>
      <c r="F16" s="10">
        <v>318493</v>
      </c>
      <c r="G16" s="11">
        <v>302500</v>
      </c>
      <c r="H16" s="5">
        <f t="shared" si="1"/>
        <v>307631</v>
      </c>
      <c r="I16" s="5">
        <f t="shared" si="0"/>
        <v>5131</v>
      </c>
      <c r="J16" s="5" t="s">
        <v>21</v>
      </c>
      <c r="K16" s="5">
        <f>H16</f>
        <v>307631</v>
      </c>
      <c r="L16" s="2">
        <v>1</v>
      </c>
      <c r="M16" s="5">
        <f t="shared" si="2"/>
        <v>307631</v>
      </c>
      <c r="N16" s="12"/>
      <c r="O16" s="12"/>
      <c r="P16" s="12"/>
    </row>
    <row r="17" spans="2:17" ht="23.25" thickBot="1">
      <c r="B17" s="1" t="s">
        <v>17</v>
      </c>
      <c r="C17" s="2" t="s">
        <v>18</v>
      </c>
      <c r="D17" s="2">
        <v>2023</v>
      </c>
      <c r="E17" s="9">
        <v>206850</v>
      </c>
      <c r="F17" s="10">
        <v>205263</v>
      </c>
      <c r="G17" s="11">
        <v>207450</v>
      </c>
      <c r="H17" s="5">
        <f t="shared" si="1"/>
        <v>206521</v>
      </c>
      <c r="I17" s="6">
        <f t="shared" si="0"/>
        <v>-929</v>
      </c>
      <c r="J17" s="13" t="s">
        <v>26</v>
      </c>
      <c r="K17" s="5">
        <f>+G17</f>
        <v>207450</v>
      </c>
      <c r="L17" s="2">
        <v>11</v>
      </c>
      <c r="M17" s="5">
        <f t="shared" si="2"/>
        <v>2281950</v>
      </c>
      <c r="N17" s="12"/>
      <c r="O17" s="12"/>
      <c r="P17" s="12"/>
    </row>
    <row r="18" spans="2:17" ht="23.25" thickBot="1">
      <c r="B18" s="1" t="s">
        <v>17</v>
      </c>
      <c r="C18" s="2" t="s">
        <v>18</v>
      </c>
      <c r="D18" s="2" t="s">
        <v>19</v>
      </c>
      <c r="E18" s="9">
        <v>207150</v>
      </c>
      <c r="F18" s="10">
        <v>205563</v>
      </c>
      <c r="G18" s="11">
        <v>207750</v>
      </c>
      <c r="H18" s="5">
        <f t="shared" si="1"/>
        <v>206821</v>
      </c>
      <c r="I18" s="6">
        <f t="shared" si="0"/>
        <v>-929</v>
      </c>
      <c r="J18" s="13" t="s">
        <v>26</v>
      </c>
      <c r="K18" s="5">
        <f t="shared" ref="K18:K21" si="4">+G18</f>
        <v>207750</v>
      </c>
      <c r="L18" s="2">
        <v>194</v>
      </c>
      <c r="M18" s="5">
        <f t="shared" si="2"/>
        <v>40303500</v>
      </c>
      <c r="N18" s="12"/>
      <c r="O18" s="12"/>
      <c r="P18" s="12"/>
    </row>
    <row r="19" spans="2:17" ht="23.25" thickBot="1">
      <c r="B19" s="1" t="s">
        <v>17</v>
      </c>
      <c r="C19" s="2" t="s">
        <v>18</v>
      </c>
      <c r="D19" s="2">
        <v>2019</v>
      </c>
      <c r="E19" s="9">
        <v>207450</v>
      </c>
      <c r="F19" s="10">
        <v>205563</v>
      </c>
      <c r="G19" s="11">
        <v>207750</v>
      </c>
      <c r="H19" s="5">
        <f t="shared" si="1"/>
        <v>206921</v>
      </c>
      <c r="I19" s="6">
        <f t="shared" si="0"/>
        <v>-829</v>
      </c>
      <c r="J19" s="13" t="s">
        <v>26</v>
      </c>
      <c r="K19" s="5">
        <f t="shared" si="4"/>
        <v>207750</v>
      </c>
      <c r="L19" s="2">
        <v>92</v>
      </c>
      <c r="M19" s="5">
        <f t="shared" si="2"/>
        <v>19113000</v>
      </c>
      <c r="N19" s="12"/>
      <c r="O19" s="12"/>
      <c r="P19" s="12"/>
    </row>
    <row r="20" spans="2:17" ht="23.25" thickBot="1">
      <c r="B20" s="1" t="s">
        <v>17</v>
      </c>
      <c r="C20" s="2" t="s">
        <v>18</v>
      </c>
      <c r="D20" s="2">
        <v>2017</v>
      </c>
      <c r="E20" s="9">
        <v>207450</v>
      </c>
      <c r="F20" s="10">
        <v>205863</v>
      </c>
      <c r="G20" s="11">
        <v>208050</v>
      </c>
      <c r="H20" s="5">
        <f t="shared" si="1"/>
        <v>207121</v>
      </c>
      <c r="I20" s="6">
        <f t="shared" si="0"/>
        <v>-929</v>
      </c>
      <c r="J20" s="13" t="s">
        <v>26</v>
      </c>
      <c r="K20" s="5">
        <f t="shared" si="4"/>
        <v>208050</v>
      </c>
      <c r="L20" s="2">
        <v>77</v>
      </c>
      <c r="M20" s="5">
        <f t="shared" si="2"/>
        <v>16019850</v>
      </c>
      <c r="N20" s="12"/>
      <c r="O20" s="12"/>
      <c r="P20" s="12"/>
    </row>
    <row r="21" spans="2:17" ht="23.25" thickBot="1">
      <c r="B21" s="1" t="s">
        <v>20</v>
      </c>
      <c r="C21" s="2" t="s">
        <v>5</v>
      </c>
      <c r="D21" s="2" t="s">
        <v>24</v>
      </c>
      <c r="E21" s="9">
        <v>301600</v>
      </c>
      <c r="F21" s="10">
        <v>300042</v>
      </c>
      <c r="G21" s="11">
        <v>302200</v>
      </c>
      <c r="H21" s="5">
        <f t="shared" si="1"/>
        <v>301280.66666666669</v>
      </c>
      <c r="I21" s="6">
        <f t="shared" si="0"/>
        <v>-919.33333333331393</v>
      </c>
      <c r="J21" s="13" t="s">
        <v>26</v>
      </c>
      <c r="K21" s="5">
        <f t="shared" si="4"/>
        <v>302200</v>
      </c>
      <c r="L21" s="2">
        <v>19</v>
      </c>
      <c r="M21" s="5">
        <f t="shared" si="2"/>
        <v>5741800</v>
      </c>
      <c r="N21" s="12"/>
      <c r="O21" s="12"/>
      <c r="P21" s="12"/>
    </row>
    <row r="22" spans="2:17" ht="15.75" thickBot="1">
      <c r="B22" s="1" t="s">
        <v>20</v>
      </c>
      <c r="C22" s="2" t="s">
        <v>5</v>
      </c>
      <c r="D22" s="2">
        <v>2017</v>
      </c>
      <c r="E22" s="9">
        <v>301900</v>
      </c>
      <c r="F22" s="10">
        <v>318493</v>
      </c>
      <c r="G22" s="11">
        <v>302500</v>
      </c>
      <c r="H22" s="5">
        <f t="shared" si="1"/>
        <v>307631</v>
      </c>
      <c r="I22" s="5">
        <f t="shared" si="0"/>
        <v>5131</v>
      </c>
      <c r="J22" s="5" t="s">
        <v>21</v>
      </c>
      <c r="K22" s="5">
        <f>H22</f>
        <v>307631</v>
      </c>
      <c r="L22" s="2">
        <v>3</v>
      </c>
      <c r="M22" s="5">
        <f t="shared" si="2"/>
        <v>922893</v>
      </c>
      <c r="N22" s="12"/>
      <c r="O22" s="12"/>
      <c r="P22" s="12"/>
    </row>
    <row r="23" spans="2:17" ht="16.5" customHeight="1" thickBot="1">
      <c r="B23" s="22" t="s">
        <v>23</v>
      </c>
      <c r="C23" s="23"/>
      <c r="D23" s="23"/>
      <c r="E23" s="23"/>
      <c r="F23" s="23"/>
      <c r="G23" s="23"/>
      <c r="H23" s="23"/>
      <c r="I23" s="23"/>
      <c r="J23" s="23"/>
      <c r="K23" s="24"/>
      <c r="L23" s="7">
        <f>SUM(L4:L22)</f>
        <v>476</v>
      </c>
      <c r="M23" s="8">
        <f>SUM(M4:M22)</f>
        <v>110486756</v>
      </c>
      <c r="N23" s="12"/>
      <c r="O23" s="12"/>
      <c r="P23" s="12"/>
      <c r="Q23" s="12"/>
    </row>
    <row r="25" spans="2:17">
      <c r="N25" s="4"/>
    </row>
  </sheetData>
  <mergeCells count="2">
    <mergeCell ref="E2:G2"/>
    <mergeCell ref="B23:K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ACOSTA NIETO</dc:creator>
  <cp:lastModifiedBy>ANDREA ORTIZ</cp:lastModifiedBy>
  <dcterms:created xsi:type="dcterms:W3CDTF">2025-07-10T16:07:11Z</dcterms:created>
  <dcterms:modified xsi:type="dcterms:W3CDTF">2025-08-25T11:51:35Z</dcterms:modified>
</cp:coreProperties>
</file>