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mercurio\ALMACEN\Contratacion\2025\SUBASTA\GENERAL\ENV-11-30-1519-25 DOTACIÓN CAM Y SEC. MOVILIDAD\ANALISIS FINANCIERO\"/>
    </mc:Choice>
  </mc:AlternateContent>
  <bookViews>
    <workbookView xWindow="0" yWindow="0" windowWidth="21570" windowHeight="7755" tabRatio="780"/>
  </bookViews>
  <sheets>
    <sheet name="invitacion" sheetId="16" r:id="rId1"/>
  </sheets>
  <definedNames>
    <definedName name="_xlnm.Print_Titles" localSheetId="0">invitacion!$1:$11</definedName>
  </definedNames>
  <calcPr calcId="152511"/>
</workbook>
</file>

<file path=xl/calcChain.xml><?xml version="1.0" encoding="utf-8"?>
<calcChain xmlns="http://schemas.openxmlformats.org/spreadsheetml/2006/main">
  <c r="H30" i="16" l="1"/>
  <c r="I30" i="16" s="1"/>
  <c r="K30" i="16"/>
  <c r="H31" i="16"/>
  <c r="I31" i="16" s="1"/>
  <c r="K31" i="16"/>
  <c r="H32" i="16"/>
  <c r="J32" i="16" s="1"/>
  <c r="K32" i="16"/>
  <c r="H33" i="16"/>
  <c r="I33" i="16" s="1"/>
  <c r="K33" i="16"/>
  <c r="H34" i="16"/>
  <c r="I34" i="16" s="1"/>
  <c r="K34" i="16"/>
  <c r="H35" i="16"/>
  <c r="I35" i="16" s="1"/>
  <c r="K35" i="16"/>
  <c r="H36" i="16"/>
  <c r="I36" i="16" s="1"/>
  <c r="K36" i="16"/>
  <c r="H37" i="16"/>
  <c r="I37" i="16" s="1"/>
  <c r="K37" i="16"/>
  <c r="H38" i="16"/>
  <c r="J38" i="16" s="1"/>
  <c r="K38" i="16"/>
  <c r="H39" i="16"/>
  <c r="J39" i="16" s="1"/>
  <c r="K39" i="16"/>
  <c r="H40" i="16"/>
  <c r="I40" i="16" s="1"/>
  <c r="K40" i="16"/>
  <c r="H41" i="16"/>
  <c r="I41" i="16" s="1"/>
  <c r="K41" i="16"/>
  <c r="I39" i="16" l="1"/>
  <c r="I38" i="16"/>
  <c r="J33" i="16"/>
  <c r="L33" i="16" s="1"/>
  <c r="J36" i="16"/>
  <c r="L36" i="16" s="1"/>
  <c r="J37" i="16"/>
  <c r="L37" i="16" s="1"/>
  <c r="J40" i="16"/>
  <c r="L40" i="16" s="1"/>
  <c r="J35" i="16"/>
  <c r="L35" i="16" s="1"/>
  <c r="J30" i="16"/>
  <c r="I32" i="16"/>
  <c r="J41" i="16"/>
  <c r="L41" i="16" s="1"/>
  <c r="L32" i="16"/>
  <c r="L39" i="16"/>
  <c r="L38" i="16"/>
  <c r="L30" i="16"/>
  <c r="J31" i="16"/>
  <c r="L31" i="16" s="1"/>
  <c r="J34" i="16"/>
  <c r="L34" i="16" s="1"/>
  <c r="H20" i="16"/>
  <c r="I20" i="16" s="1"/>
  <c r="K20" i="16"/>
  <c r="H21" i="16"/>
  <c r="J21" i="16" s="1"/>
  <c r="K21" i="16"/>
  <c r="H22" i="16"/>
  <c r="J22" i="16" s="1"/>
  <c r="K22" i="16"/>
  <c r="H23" i="16"/>
  <c r="I23" i="16" s="1"/>
  <c r="K23" i="16"/>
  <c r="H24" i="16"/>
  <c r="I24" i="16" s="1"/>
  <c r="K24" i="16"/>
  <c r="H25" i="16"/>
  <c r="I25" i="16" s="1"/>
  <c r="K25" i="16"/>
  <c r="H26" i="16"/>
  <c r="I26" i="16" s="1"/>
  <c r="K26" i="16"/>
  <c r="H27" i="16"/>
  <c r="J27" i="16" s="1"/>
  <c r="K27" i="16"/>
  <c r="H28" i="16"/>
  <c r="J28" i="16" s="1"/>
  <c r="K28" i="16"/>
  <c r="H29" i="16"/>
  <c r="I29" i="16" s="1"/>
  <c r="K29" i="16"/>
  <c r="H13" i="16"/>
  <c r="J13" i="16" s="1"/>
  <c r="K13" i="16"/>
  <c r="H14" i="16"/>
  <c r="I14" i="16" s="1"/>
  <c r="K14" i="16"/>
  <c r="H15" i="16"/>
  <c r="I15" i="16" s="1"/>
  <c r="K15" i="16"/>
  <c r="H16" i="16"/>
  <c r="J16" i="16" s="1"/>
  <c r="K16" i="16"/>
  <c r="H17" i="16"/>
  <c r="J17" i="16" s="1"/>
  <c r="K17" i="16"/>
  <c r="H18" i="16"/>
  <c r="I18" i="16" s="1"/>
  <c r="K18" i="16"/>
  <c r="H19" i="16"/>
  <c r="I19" i="16" s="1"/>
  <c r="K19" i="16"/>
  <c r="K12" i="16"/>
  <c r="H12" i="16"/>
  <c r="J12" i="16" s="1"/>
  <c r="J23" i="16" l="1"/>
  <c r="L23" i="16" s="1"/>
  <c r="I13" i="16"/>
  <c r="J26" i="16"/>
  <c r="L26" i="16" s="1"/>
  <c r="L16" i="16"/>
  <c r="I28" i="16"/>
  <c r="L27" i="16"/>
  <c r="I27" i="16"/>
  <c r="I17" i="16"/>
  <c r="I16" i="16"/>
  <c r="L22" i="16"/>
  <c r="J29" i="16"/>
  <c r="L29" i="16" s="1"/>
  <c r="J24" i="16"/>
  <c r="L24" i="16" s="1"/>
  <c r="L17" i="16"/>
  <c r="J18" i="16"/>
  <c r="L18" i="16" s="1"/>
  <c r="L13" i="16"/>
  <c r="K42" i="16"/>
  <c r="L21" i="16"/>
  <c r="J20" i="16"/>
  <c r="L20" i="16" s="1"/>
  <c r="J14" i="16"/>
  <c r="L14" i="16" s="1"/>
  <c r="J25" i="16"/>
  <c r="L25" i="16" s="1"/>
  <c r="L28" i="16"/>
  <c r="I22" i="16"/>
  <c r="J19" i="16"/>
  <c r="L19" i="16" s="1"/>
  <c r="I21" i="16"/>
  <c r="J15" i="16"/>
  <c r="L15" i="16" s="1"/>
  <c r="I12" i="16"/>
  <c r="H42" i="16"/>
  <c r="L12" i="16"/>
  <c r="L42" i="16" l="1"/>
  <c r="J42" i="16"/>
  <c r="I42" i="16"/>
</calcChain>
</file>

<file path=xl/sharedStrings.xml><?xml version="1.0" encoding="utf-8"?>
<sst xmlns="http://schemas.openxmlformats.org/spreadsheetml/2006/main" count="110" uniqueCount="77">
  <si>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</si>
  <si>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</si>
  <si>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</si>
  <si>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</si>
  <si>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</si>
  <si>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</si>
  <si>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</si>
  <si>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</si>
  <si>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</si>
  <si>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</si>
  <si>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</si>
  <si>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</si>
  <si>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</si>
  <si>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</si>
  <si>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</si>
  <si>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</si>
  <si>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</si>
  <si>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</si>
  <si>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CANTIDAD</t>
  </si>
  <si>
    <t>ÍTEM</t>
  </si>
  <si>
    <t>Campos que deberan ser diligenciados por el oferente (Tener en cuenta porcentaje del IVA según el artículo a cotizar)</t>
  </si>
  <si>
    <t>VALOR TOTAL INCLUIDO IVA</t>
  </si>
  <si>
    <t xml:space="preserve">Tener en cuenta los Valores Asociados al Contrato según el Acuerdo Municipal 052 del 22 de diciembre de 2017 (Estatuto Tributario Municipal)  </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</si>
  <si>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</si>
  <si>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</si>
  <si>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</si>
  <si>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</si>
  <si>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</si>
  <si>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</si>
  <si>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</si>
  <si>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</si>
  <si>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</si>
  <si>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</si>
  <si>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</si>
  <si>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</si>
  <si>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</si>
  <si>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</si>
  <si>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</si>
  <si>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Puestos de Trabajo ESCRITORIO LINEAL DE 1.4 X 0.60 m sin interlocución.</t>
  </si>
  <si>
    <t>Puestos de Trabajo PUESTO DE ATENCIÓN (TAQUILLA) 1.2 x0.60</t>
  </si>
  <si>
    <t>Puestos de Trabajo. ESCRITORIO PARA OFICINA COORDINADORES E INSPECTORES DE 1.7 X 1.6 X 0.60 m con sillas de interlocución</t>
  </si>
  <si>
    <t>Puestos de Trabajo. ESCRITORIO PARA OFICINA SECRETARIO DE 2.0 X 1.6 X 0.60 m con sillas de interlocución.</t>
  </si>
  <si>
    <t>Puestos de Trabajo. PUESTO DE ATENCIÓN DE 1.4 X 0.60 m con sillas de interlocución.
(agrupados lateralmente según planos arquitectónicos)</t>
  </si>
  <si>
    <t>Puestos de Trabajo COWORKING DE 4 PUESTOS DE 1.4 X 0.60 m (cada puesto de trabajo)</t>
  </si>
  <si>
    <t>Puestos de Trabajo COWORKING DE 6 PUESTOS DE 1.4 X 0.60 m (cada puesto de trabajo).</t>
  </si>
  <si>
    <t>Puestos de Trabajo COWORKING DE 8 PUESTOS DE 1.4 X 0.60 m (cada puesto de trabajo).</t>
  </si>
  <si>
    <t>Puestos de Trabajo ESCRITORIO PARA AUXILIARES DE 1.6 X 0.60 m sin interlocución</t>
  </si>
  <si>
    <t>BANCA VESTIER</t>
  </si>
  <si>
    <t>Cartelera tipo vitrina magnética con medidas de 1.50 m de ancho por 1.00 m de alto</t>
  </si>
  <si>
    <t>Jardinera fabricada en polietileno de alta resistencia</t>
  </si>
  <si>
    <t>MESA DE JUNTAS PARA 12 PERSONAS 3.00 X 1.50 m</t>
  </si>
  <si>
    <t>Casilleros ("lockers")</t>
  </si>
  <si>
    <t>MESA DE TRABAJO COLECTIVA PARA OFICINA – 3.60 X 1.20 m</t>
  </si>
  <si>
    <t>MESA AUXILIAR REDONDA CON PEDESTAL CENTRAL</t>
  </si>
  <si>
    <t>Mueble tipo biblioteca para almacenamiento de archivo</t>
  </si>
  <si>
    <t>MUEBLE ESTACIÓN DE IMPRESIÓN – 2.40 X 0.80 X 0.73 m</t>
  </si>
  <si>
    <t xml:space="preserve">Silla escolar tipo pupitre con estructura en tubo redondo de 7/8” calibre 18, recubierta con pintura
electrostática horneable de alta resistencia
</t>
  </si>
  <si>
    <t>Mesa auxiliar de centro con estructura en madera de alta densidad</t>
  </si>
  <si>
    <t>Silla operativa con mecanismo Syncro de inclinación, equipado con bloqueo en dos posiciones y
regulación de tensión. El asiento es ajustable en profundidad mediante sistema slider incorporado, y
está tapizado en tela 100% poliéster</t>
  </si>
  <si>
    <t>Silla operativa con estructura de espaldar en polipropileno reforzado con un 25% de fibra de vidrio y
recubierta con malla autoportante en poliéster,</t>
  </si>
  <si>
    <t>Silla interlocutora con carcasa monobloque en polipropileno inyectado de alta resistencia,</t>
  </si>
  <si>
    <t xml:space="preserve">Silla operativa ergonómica equipada con mecanismo Syncro de inclinación, con bloqueo en tres
posiciones y regulación de tensión. Incorpora apoyabrazos tipo 3D, ajustables en altura,
profundidad y movimiento lateral.
</t>
  </si>
  <si>
    <t>Silla plegable para auditorio</t>
  </si>
  <si>
    <t>Sofá de dos puestos con estructura interna en madera de pino radiata chileno, reforestada, seca al
horno e inmunizada, lo que garantiza estabilidad dimensional y resistencia estructural</t>
  </si>
  <si>
    <t>Silla tipo lounge con estructura interna fabricada en madera de pino radiata chileno, reforestada,
inmunizada y secada al horno, lo que garantiza estabilidad estructural y durabilidad</t>
  </si>
  <si>
    <t>Tablero de escritura para oficina cerrada, fabricado en vidrio templado</t>
  </si>
  <si>
    <t>Silla tándem metálica de 4 puestos</t>
  </si>
  <si>
    <t>Silla tándem metálica de 3 puestos</t>
  </si>
  <si>
    <t xml:space="preserve">UNIDAD </t>
  </si>
  <si>
    <t>Adquisición e instalación de mobiliario para las diferentes dependencias y necesidades del Municipio de Envigado</t>
  </si>
  <si>
    <t>ENV-11-30-1519-25</t>
  </si>
  <si>
    <r>
      <t xml:space="preserve">FORMATO ANEXO
PROPUESTA ECONÓMICA LOTE 2 MOVILIDAD
</t>
    </r>
    <r>
      <rPr>
        <b/>
        <sz val="14"/>
        <color rgb="FFC00000"/>
        <rFont val="Arial Narrow"/>
        <family val="2"/>
      </rPr>
      <t xml:space="preserve">SELECCIÓN ABREVIADA / SUBASTA INVERSA - </t>
    </r>
  </si>
  <si>
    <t xml:space="preserve">1. El proponente deberá responder en la plataforma SECOP II al ítem “Lista de artículos” poniendo el valor total de precios unitarios.
2. La propuesta económica (Anexo - propuesta económica) deberá ser presentada en precios unitarios para cada uno de los artículos solicitados.
3. El porcentaje de descuento obtenido al final de la dinámica de subasta deberá ser aplicado al ajustar el formato anexo de propuesta económica.
4. La ejecución del presupuesto será destinado por la unidad ejecutora, previo visto bueno del supervisor al solicitar los productos, teniendo en cuenta los precios unitarios obtenidos en la subasta electrónica.
5. En todo caso de no utilizarse todo el recurso económico disponible, al terminar el plazo de ejecución, se liquidará el contrato con el saldo a favor del Municipio de Envigado.
</t>
  </si>
  <si>
    <t>PRESUPUESTO OFICIAL  1.074.407.698
IVA INCLUIDO</t>
  </si>
  <si>
    <t>FICHA TECNICA</t>
  </si>
  <si>
    <t>SIN NUMERO</t>
  </si>
  <si>
    <t>SIN NUM</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</si>
</sst>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quot;$&quot;\ #,##0.0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6">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style="double">
        <color theme="4"/>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7">
    <xf numFmtId="0" fontId="0" fillId="0" borderId="0" xfId="0"/>
    <xf numFmtId="0" fontId="5" fillId="0" borderId="0" xfId="0" applyFont="1" applyBorder="1" applyAlignment="1">
      <alignment vertical="center"/>
    </xf>
    <xf numFmtId="0" fontId="5" fillId="0" borderId="0" xfId="0" applyFont="1" applyAlignment="1">
      <alignment vertical="center"/>
    </xf>
    <xf numFmtId="0" fontId="5" fillId="0" borderId="0" xfId="0" applyFont="1" applyFill="1" applyBorder="1" applyAlignment="1">
      <alignment vertical="center"/>
    </xf>
    <xf numFmtId="0" fontId="5" fillId="0" borderId="0" xfId="0" applyFont="1" applyFill="1" applyAlignment="1">
      <alignment vertical="center"/>
    </xf>
    <xf numFmtId="1" fontId="5" fillId="0" borderId="0" xfId="0" applyNumberFormat="1" applyFont="1" applyAlignment="1">
      <alignment vertical="center"/>
    </xf>
    <xf numFmtId="0" fontId="6" fillId="0" borderId="0" xfId="0" applyFont="1" applyBorder="1" applyAlignment="1">
      <alignment vertical="center"/>
    </xf>
    <xf numFmtId="0" fontId="7" fillId="0" borderId="0" xfId="0" applyFont="1" applyBorder="1" applyAlignment="1">
      <alignment vertical="center"/>
    </xf>
    <xf numFmtId="0" fontId="7" fillId="0" borderId="0" xfId="0" applyFont="1" applyAlignment="1">
      <alignment vertical="center"/>
    </xf>
    <xf numFmtId="0" fontId="8" fillId="3" borderId="2" xfId="7" applyFont="1" applyFill="1" applyBorder="1" applyAlignment="1">
      <alignment horizontal="left" vertical="center"/>
    </xf>
    <xf numFmtId="0" fontId="8" fillId="2" borderId="2" xfId="7" applyFont="1" applyFill="1" applyBorder="1" applyAlignment="1">
      <alignment horizontal="justify" vertical="center" wrapText="1"/>
    </xf>
    <xf numFmtId="0" fontId="8" fillId="2" borderId="2" xfId="7" applyFont="1" applyFill="1" applyBorder="1" applyAlignment="1">
      <alignment horizontal="center" vertical="center" wrapText="1"/>
    </xf>
    <xf numFmtId="0" fontId="8" fillId="2" borderId="2" xfId="7" applyNumberFormat="1" applyFont="1" applyFill="1" applyBorder="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Border="1" applyAlignment="1">
      <alignment horizontal="center" vertical="center" wrapText="1"/>
    </xf>
    <xf numFmtId="1" fontId="16" fillId="8" borderId="1" xfId="6" applyNumberFormat="1" applyFont="1" applyFill="1" applyBorder="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6" fillId="7" borderId="1" xfId="6" applyNumberFormat="1" applyFont="1" applyFill="1" applyBorder="1" applyAlignment="1">
      <alignment horizontal="center" vertical="center"/>
    </xf>
    <xf numFmtId="3" fontId="8" fillId="5" borderId="14" xfId="7" applyNumberFormat="1" applyFont="1" applyFill="1" applyBorder="1" applyAlignment="1">
      <alignment horizontal="center" vertical="center" wrapText="1"/>
    </xf>
    <xf numFmtId="3" fontId="6" fillId="7" borderId="1" xfId="6" applyNumberFormat="1" applyFont="1" applyFill="1" applyBorder="1" applyAlignment="1">
      <alignment horizontal="center" vertical="center"/>
    </xf>
    <xf numFmtId="3" fontId="8" fillId="3" borderId="2" xfId="7" applyNumberFormat="1" applyFont="1" applyFill="1" applyBorder="1" applyAlignment="1" applyProtection="1">
      <alignment horizontal="center" vertical="center" wrapText="1"/>
    </xf>
    <xf numFmtId="3" fontId="8" fillId="0" borderId="2" xfId="7" applyNumberFormat="1" applyFont="1" applyBorder="1" applyAlignment="1">
      <alignment horizontal="center" vertical="center" wrapText="1"/>
    </xf>
    <xf numFmtId="3" fontId="8" fillId="0" borderId="2" xfId="7" applyNumberFormat="1" applyFont="1" applyBorder="1" applyAlignment="1" applyProtection="1">
      <alignment horizontal="center" vertical="center" wrapText="1"/>
    </xf>
    <xf numFmtId="9" fontId="8" fillId="3" borderId="5" xfId="2" applyNumberFormat="1" applyFont="1" applyFill="1" applyBorder="1" applyAlignment="1">
      <alignment horizontal="center" vertical="center"/>
    </xf>
    <xf numFmtId="0" fontId="5" fillId="0" borderId="0" xfId="0" applyFont="1" applyAlignment="1">
      <alignmen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1" fillId="0" borderId="2" xfId="7" applyFont="1" applyBorder="1" applyAlignment="1">
      <alignment horizontal="left" vertical="center"/>
    </xf>
    <xf numFmtId="0" fontId="11" fillId="0" borderId="14" xfId="7" applyFont="1" applyBorder="1" applyAlignment="1">
      <alignment horizontal="left" vertical="center"/>
    </xf>
    <xf numFmtId="0" fontId="6" fillId="0" borderId="0" xfId="0" applyFont="1" applyBorder="1" applyAlignment="1">
      <alignment horizontal="center" vertical="center"/>
    </xf>
    <xf numFmtId="0" fontId="6" fillId="0" borderId="21" xfId="0" applyFont="1" applyBorder="1" applyAlignment="1">
      <alignment horizontal="center" vertical="center"/>
    </xf>
    <xf numFmtId="0" fontId="11" fillId="0" borderId="13" xfId="7" applyFont="1" applyBorder="1" applyAlignment="1">
      <alignment horizontal="left" vertical="center"/>
    </xf>
    <xf numFmtId="0" fontId="6" fillId="0" borderId="20" xfId="0" applyFont="1" applyBorder="1" applyAlignment="1">
      <alignment horizontal="left" vertical="center"/>
    </xf>
    <xf numFmtId="0" fontId="6" fillId="0" borderId="0" xfId="0" applyFont="1" applyBorder="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Border="1" applyAlignment="1">
      <alignment horizontal="left"/>
    </xf>
    <xf numFmtId="0" fontId="7" fillId="0" borderId="21" xfId="0" applyFont="1" applyBorder="1" applyAlignment="1">
      <alignment horizontal="left"/>
    </xf>
    <xf numFmtId="0" fontId="15" fillId="2" borderId="13" xfId="7" applyFont="1" applyFill="1" applyBorder="1" applyAlignment="1">
      <alignment vertical="center"/>
    </xf>
    <xf numFmtId="0" fontId="15" fillId="2" borderId="2" xfId="7" applyFont="1" applyFill="1" applyBorder="1" applyAlignment="1">
      <alignment vertical="center"/>
    </xf>
    <xf numFmtId="0" fontId="15" fillId="2" borderId="14" xfId="7" applyFont="1" applyFill="1" applyBorder="1" applyAlignment="1">
      <alignment vertical="center"/>
    </xf>
    <xf numFmtId="0" fontId="8" fillId="3" borderId="13" xfId="7" applyFont="1" applyFill="1" applyBorder="1" applyAlignment="1">
      <alignment horizontal="left" vertical="center"/>
    </xf>
    <xf numFmtId="0" fontId="8" fillId="3" borderId="2" xfId="7" applyFont="1" applyFill="1" applyBorder="1" applyAlignment="1">
      <alignment horizontal="left" vertical="center"/>
    </xf>
    <xf numFmtId="0" fontId="16" fillId="8" borderId="1" xfId="6" applyFont="1" applyFill="1" applyBorder="1" applyAlignment="1">
      <alignment horizontal="center" vertical="center"/>
    </xf>
    <xf numFmtId="0" fontId="16" fillId="8" borderId="19" xfId="6" applyFont="1" applyFill="1" applyBorder="1" applyAlignment="1">
      <alignment horizontal="center" vertical="center"/>
    </xf>
    <xf numFmtId="0" fontId="16" fillId="8" borderId="1" xfId="6" applyFont="1" applyFill="1" applyBorder="1" applyAlignment="1">
      <alignment horizontal="center" vertical="center" wrapText="1"/>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Border="1" applyAlignment="1">
      <alignment horizontal="left" vertical="center"/>
    </xf>
    <xf numFmtId="0" fontId="11" fillId="0" borderId="14" xfId="7" applyFont="1" applyFill="1" applyBorder="1" applyAlignment="1">
      <alignment horizontal="left" vertical="center"/>
    </xf>
    <xf numFmtId="0" fontId="11" fillId="4" borderId="13" xfId="7" applyFont="1" applyFill="1" applyBorder="1" applyAlignment="1">
      <alignment horizontal="justify" vertical="center" wrapText="1"/>
    </xf>
    <xf numFmtId="0" fontId="11" fillId="4" borderId="2" xfId="7" applyFont="1" applyFill="1" applyBorder="1" applyAlignment="1">
      <alignment horizontal="justify" vertical="center" wrapText="1"/>
    </xf>
    <xf numFmtId="0" fontId="11" fillId="4" borderId="14" xfId="7" applyFont="1" applyFill="1" applyBorder="1" applyAlignment="1">
      <alignment horizontal="justify" vertical="center" wrapText="1"/>
    </xf>
    <xf numFmtId="0" fontId="5" fillId="0" borderId="2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1" xfId="0" applyFont="1" applyFill="1" applyBorder="1" applyAlignment="1">
      <alignment horizontal="center" vertical="center"/>
    </xf>
    <xf numFmtId="0" fontId="11" fillId="4" borderId="25" xfId="7" applyFont="1" applyFill="1" applyBorder="1" applyAlignment="1">
      <alignment horizontal="left" vertical="center" wrapText="1"/>
    </xf>
    <xf numFmtId="0" fontId="11" fillId="4" borderId="6" xfId="7" applyFont="1" applyFill="1" applyBorder="1" applyAlignment="1">
      <alignment horizontal="left" vertical="center" wrapText="1"/>
    </xf>
    <xf numFmtId="0" fontId="11" fillId="4" borderId="17" xfId="7" applyFont="1" applyFill="1" applyBorder="1" applyAlignment="1">
      <alignment horizontal="left" vertical="center" wrapText="1"/>
    </xf>
    <xf numFmtId="0" fontId="11" fillId="3" borderId="13" xfId="7" applyFont="1" applyFill="1" applyBorder="1" applyAlignment="1">
      <alignment horizontal="left" vertical="center"/>
    </xf>
    <xf numFmtId="0" fontId="11" fillId="3" borderId="2" xfId="7" applyFont="1" applyFill="1" applyBorder="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Border="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Border="1" applyAlignment="1">
      <alignment horizontal="left" vertical="center" wrapText="1"/>
    </xf>
    <xf numFmtId="0" fontId="11" fillId="5" borderId="14" xfId="7" applyFont="1" applyFill="1" applyBorder="1" applyAlignment="1">
      <alignment horizontal="left" vertical="center" wrapText="1"/>
    </xf>
    <xf numFmtId="0" fontId="8" fillId="3" borderId="5" xfId="7" applyFont="1" applyFill="1" applyBorder="1" applyAlignment="1">
      <alignment horizontal="left" vertical="center"/>
    </xf>
    <xf numFmtId="0" fontId="8" fillId="3" borderId="17" xfId="7" applyFont="1" applyFill="1" applyBorder="1" applyAlignment="1">
      <alignment horizontal="left"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Border="1" applyAlignment="1">
      <alignment horizontal="center" vertical="center"/>
    </xf>
    <xf numFmtId="0" fontId="8" fillId="4" borderId="13" xfId="7" applyFont="1" applyFill="1" applyBorder="1" applyAlignment="1">
      <alignment horizontal="left" vertical="center"/>
    </xf>
    <xf numFmtId="0" fontId="8" fillId="4" borderId="2" xfId="7" applyFont="1" applyFill="1" applyBorder="1" applyAlignment="1">
      <alignment horizontal="left" vertical="center"/>
    </xf>
    <xf numFmtId="0" fontId="13" fillId="0" borderId="10" xfId="7" applyFont="1" applyBorder="1" applyAlignment="1">
      <alignment horizontal="center" vertical="center" wrapText="1"/>
    </xf>
    <xf numFmtId="0" fontId="13" fillId="0" borderId="2" xfId="7" applyFont="1" applyBorder="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cellXfs>
  <cellStyles count="8">
    <cellStyle name="Millares 2" xfId="1"/>
    <cellStyle name="Millares 2 2" xfId="4"/>
    <cellStyle name="Normal" xfId="0" builtinId="0"/>
    <cellStyle name="Normal 2" xfId="3"/>
    <cellStyle name="Porcentaje" xfId="2" builtinId="5"/>
    <cellStyle name="Porcentaje 2" xfId="5"/>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381000</xdr:colOff>
      <xdr:row>0</xdr:row>
      <xdr:rowOff>76200</xdr:rowOff>
    </xdr:from>
    <xdr:to>
      <xdr:col>2</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2</xdr:col>
      <xdr:colOff>1495425</xdr:colOff>
      <xdr:row>0</xdr:row>
      <xdr:rowOff>66675</xdr:rowOff>
    </xdr:from>
    <xdr:to>
      <xdr:col>2</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2</xdr:col>
      <xdr:colOff>914400</xdr:colOff>
      <xdr:row>1</xdr:row>
      <xdr:rowOff>0</xdr:rowOff>
    </xdr:from>
    <xdr:to>
      <xdr:col>2</xdr:col>
      <xdr:colOff>914400</xdr:colOff>
      <xdr:row>1</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2</xdr:col>
      <xdr:colOff>571618</xdr:colOff>
      <xdr:row>0</xdr:row>
      <xdr:rowOff>51531</xdr:rowOff>
    </xdr:from>
    <xdr:to>
      <xdr:col>2</xdr:col>
      <xdr:colOff>1413776</xdr:colOff>
      <xdr:row>1</xdr:row>
      <xdr:rowOff>405826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6"/>
  <sheetViews>
    <sheetView showGridLines="0" tabSelected="1" defaultGridColor="0" view="pageBreakPreview" colorId="44" zoomScale="90" zoomScaleNormal="90" zoomScaleSheetLayoutView="90" workbookViewId="0">
      <selection activeCell="F12" sqref="F12:F41"/>
    </sheetView>
  </sheetViews>
  <sheetFormatPr baseColWidth="10" defaultColWidth="11.42578125" defaultRowHeight="15.75" x14ac:dyDescent="0.2"/>
  <cols>
    <col min="1" max="1" width="11.42578125" style="2"/>
    <col min="2" max="2" width="5.5703125" style="2" customWidth="1"/>
    <col min="3" max="3" width="58.5703125" style="2" customWidth="1"/>
    <col min="4" max="4" width="11.28515625" style="2" customWidth="1"/>
    <col min="5" max="5" width="11.85546875" style="2" customWidth="1"/>
    <col min="6" max="6" width="19" style="2" customWidth="1"/>
    <col min="7" max="7" width="7" style="5" customWidth="1"/>
    <col min="8" max="8" width="13.28515625" style="5" customWidth="1"/>
    <col min="9" max="10" width="17.140625" style="5" customWidth="1"/>
    <col min="11" max="11" width="23.140625" style="5" customWidth="1"/>
    <col min="12" max="12" width="24.7109375" style="2" customWidth="1"/>
    <col min="13" max="13" width="17" style="2" customWidth="1"/>
    <col min="14" max="25" width="11.42578125" style="1"/>
    <col min="26" max="16384" width="11.42578125" style="2"/>
  </cols>
  <sheetData>
    <row r="1" spans="1:26" ht="35.1" customHeight="1" thickBot="1" x14ac:dyDescent="0.25">
      <c r="B1" s="85"/>
      <c r="C1" s="86"/>
      <c r="D1" s="91" t="s">
        <v>71</v>
      </c>
      <c r="E1" s="91"/>
      <c r="F1" s="91"/>
      <c r="G1" s="91"/>
      <c r="H1" s="91"/>
      <c r="I1" s="91"/>
      <c r="J1" s="91"/>
      <c r="K1" s="91"/>
      <c r="L1" s="76" t="s">
        <v>29</v>
      </c>
      <c r="M1" s="77"/>
    </row>
    <row r="2" spans="1:26" ht="35.1" customHeight="1" thickTop="1" thickBot="1" x14ac:dyDescent="0.25">
      <c r="B2" s="87"/>
      <c r="C2" s="88"/>
      <c r="D2" s="92"/>
      <c r="E2" s="92"/>
      <c r="F2" s="92"/>
      <c r="G2" s="92"/>
      <c r="H2" s="92"/>
      <c r="I2" s="92"/>
      <c r="J2" s="92"/>
      <c r="K2" s="92"/>
      <c r="L2" s="78" t="s">
        <v>27</v>
      </c>
      <c r="M2" s="79"/>
    </row>
    <row r="3" spans="1:26" ht="43.5" customHeight="1" thickTop="1" thickBot="1" x14ac:dyDescent="0.25">
      <c r="B3" s="89" t="s">
        <v>11</v>
      </c>
      <c r="C3" s="90"/>
      <c r="D3" s="93" t="s">
        <v>69</v>
      </c>
      <c r="E3" s="94"/>
      <c r="F3" s="94"/>
      <c r="G3" s="94"/>
      <c r="H3" s="94"/>
      <c r="I3" s="94"/>
      <c r="J3" s="94"/>
      <c r="K3" s="94"/>
      <c r="L3" s="80" t="s">
        <v>73</v>
      </c>
      <c r="M3" s="81"/>
    </row>
    <row r="4" spans="1:26" ht="21.2" customHeight="1" thickTop="1" thickBot="1" x14ac:dyDescent="0.25">
      <c r="B4" s="89" t="s">
        <v>12</v>
      </c>
      <c r="C4" s="90"/>
      <c r="D4" s="95" t="s">
        <v>70</v>
      </c>
      <c r="E4" s="96"/>
      <c r="F4" s="96"/>
      <c r="G4" s="96"/>
      <c r="H4" s="96"/>
      <c r="I4" s="96"/>
      <c r="J4" s="96"/>
      <c r="K4" s="96"/>
      <c r="L4" s="82"/>
      <c r="M4" s="83"/>
    </row>
    <row r="5" spans="1:26" ht="21.2" customHeight="1" thickTop="1" thickBot="1" x14ac:dyDescent="0.25">
      <c r="B5" s="46" t="s">
        <v>0</v>
      </c>
      <c r="C5" s="47"/>
      <c r="D5" s="74"/>
      <c r="E5" s="84"/>
      <c r="F5" s="84"/>
      <c r="G5" s="84"/>
      <c r="H5" s="84"/>
      <c r="I5" s="84"/>
      <c r="J5" s="84"/>
      <c r="K5" s="84"/>
      <c r="L5" s="9" t="s">
        <v>1</v>
      </c>
      <c r="M5" s="20"/>
    </row>
    <row r="6" spans="1:26" ht="21.2" customHeight="1" thickTop="1" thickBot="1" x14ac:dyDescent="0.25">
      <c r="B6" s="46" t="s">
        <v>14</v>
      </c>
      <c r="C6" s="47"/>
      <c r="D6" s="70"/>
      <c r="E6" s="47"/>
      <c r="F6" s="47"/>
      <c r="G6" s="47"/>
      <c r="H6" s="47"/>
      <c r="I6" s="47"/>
      <c r="J6" s="47"/>
      <c r="K6" s="47"/>
      <c r="L6" s="9" t="s">
        <v>13</v>
      </c>
      <c r="M6" s="20"/>
    </row>
    <row r="7" spans="1:26" ht="21.2" customHeight="1" thickTop="1" thickBot="1" x14ac:dyDescent="0.25">
      <c r="B7" s="46" t="s">
        <v>2</v>
      </c>
      <c r="C7" s="47"/>
      <c r="D7" s="70"/>
      <c r="E7" s="47"/>
      <c r="F7" s="47"/>
      <c r="G7" s="47"/>
      <c r="H7" s="47"/>
      <c r="I7" s="47"/>
      <c r="J7" s="47"/>
      <c r="K7" s="47"/>
      <c r="L7" s="9" t="s">
        <v>15</v>
      </c>
      <c r="M7" s="13"/>
    </row>
    <row r="8" spans="1:26" ht="21.2" customHeight="1" thickTop="1" thickBot="1" x14ac:dyDescent="0.25">
      <c r="B8" s="46" t="s">
        <v>28</v>
      </c>
      <c r="C8" s="47"/>
      <c r="D8" s="70"/>
      <c r="E8" s="47"/>
      <c r="F8" s="47"/>
      <c r="G8" s="47"/>
      <c r="H8" s="47"/>
      <c r="I8" s="47"/>
      <c r="J8" s="47"/>
      <c r="K8" s="47"/>
      <c r="L8" s="74"/>
      <c r="M8" s="75"/>
    </row>
    <row r="9" spans="1:26" ht="21.2" customHeight="1" thickTop="1" thickBot="1" x14ac:dyDescent="0.25">
      <c r="B9" s="46" t="s">
        <v>24</v>
      </c>
      <c r="C9" s="47"/>
      <c r="D9" s="47" t="s">
        <v>25</v>
      </c>
      <c r="E9" s="47"/>
      <c r="F9" s="47"/>
      <c r="G9" s="47"/>
      <c r="H9" s="47"/>
      <c r="I9" s="47"/>
      <c r="J9" s="47"/>
      <c r="K9" s="47"/>
      <c r="L9" s="47"/>
      <c r="M9" s="52"/>
      <c r="N9" s="2"/>
      <c r="Z9" s="1"/>
    </row>
    <row r="10" spans="1:26" ht="21.2" customHeight="1" thickTop="1" thickBot="1" x14ac:dyDescent="0.25">
      <c r="B10" s="51" t="s">
        <v>19</v>
      </c>
      <c r="C10" s="50" t="s">
        <v>32</v>
      </c>
      <c r="D10" s="50" t="s">
        <v>16</v>
      </c>
      <c r="E10" s="50" t="s">
        <v>18</v>
      </c>
      <c r="F10" s="48" t="s">
        <v>17</v>
      </c>
      <c r="G10" s="48"/>
      <c r="H10" s="48"/>
      <c r="I10" s="48"/>
      <c r="J10" s="48"/>
      <c r="K10" s="48"/>
      <c r="L10" s="48"/>
      <c r="M10" s="49"/>
    </row>
    <row r="11" spans="1:26" ht="64.5" customHeight="1" thickBot="1" x14ac:dyDescent="0.25">
      <c r="A11" s="28" t="s">
        <v>74</v>
      </c>
      <c r="B11" s="51"/>
      <c r="C11" s="50"/>
      <c r="D11" s="50"/>
      <c r="E11" s="50"/>
      <c r="F11" s="17" t="s">
        <v>33</v>
      </c>
      <c r="G11" s="18" t="s">
        <v>3</v>
      </c>
      <c r="H11" s="17" t="s">
        <v>8</v>
      </c>
      <c r="I11" s="17" t="s">
        <v>30</v>
      </c>
      <c r="J11" s="17" t="s">
        <v>31</v>
      </c>
      <c r="K11" s="17" t="s">
        <v>9</v>
      </c>
      <c r="L11" s="17" t="s">
        <v>21</v>
      </c>
      <c r="M11" s="19" t="s">
        <v>23</v>
      </c>
    </row>
    <row r="12" spans="1:26" s="8" customFormat="1" ht="36" thickTop="1" thickBot="1" x14ac:dyDescent="0.25">
      <c r="A12" s="8">
        <v>1.1000000000000001</v>
      </c>
      <c r="B12" s="14">
        <v>1</v>
      </c>
      <c r="C12" s="10" t="s">
        <v>38</v>
      </c>
      <c r="D12" s="11" t="s">
        <v>68</v>
      </c>
      <c r="E12" s="12">
        <v>41</v>
      </c>
      <c r="F12" s="24"/>
      <c r="G12" s="27"/>
      <c r="H12" s="25">
        <f>SUM(F12*G12)</f>
        <v>0</v>
      </c>
      <c r="I12" s="26">
        <f>SUM(F12+H12)</f>
        <v>0</v>
      </c>
      <c r="J12" s="26">
        <f>H12*E12</f>
        <v>0</v>
      </c>
      <c r="K12" s="26">
        <f>F12*E12</f>
        <v>0</v>
      </c>
      <c r="L12" s="26">
        <f>K12+J12</f>
        <v>0</v>
      </c>
      <c r="M12" s="22">
        <v>2536202.0625</v>
      </c>
      <c r="N12" s="7"/>
      <c r="O12" s="7"/>
      <c r="P12" s="7"/>
      <c r="Q12" s="7"/>
      <c r="R12" s="7"/>
      <c r="S12" s="7"/>
      <c r="T12" s="7"/>
      <c r="U12" s="7"/>
      <c r="V12" s="7"/>
      <c r="W12" s="7"/>
      <c r="X12" s="7"/>
      <c r="Y12" s="7"/>
    </row>
    <row r="13" spans="1:26" s="8" customFormat="1" ht="36" thickTop="1" thickBot="1" x14ac:dyDescent="0.25">
      <c r="A13" s="8">
        <v>1.2</v>
      </c>
      <c r="B13" s="14">
        <v>2</v>
      </c>
      <c r="C13" s="10" t="s">
        <v>39</v>
      </c>
      <c r="D13" s="11" t="s">
        <v>68</v>
      </c>
      <c r="E13" s="12">
        <v>46</v>
      </c>
      <c r="F13" s="24"/>
      <c r="G13" s="27"/>
      <c r="H13" s="25">
        <f t="shared" ref="H13:H19" si="0">SUM(F13*G13)</f>
        <v>0</v>
      </c>
      <c r="I13" s="26">
        <f t="shared" ref="I13:I19" si="1">SUM(F13+H13)</f>
        <v>0</v>
      </c>
      <c r="J13" s="26">
        <f t="shared" ref="J13:J19" si="2">H13*E13</f>
        <v>0</v>
      </c>
      <c r="K13" s="26">
        <f t="shared" ref="K13:K19" si="3">F13*E13</f>
        <v>0</v>
      </c>
      <c r="L13" s="26">
        <f t="shared" ref="L13:L19" si="4">K13+J13</f>
        <v>0</v>
      </c>
      <c r="M13" s="22">
        <v>2133015.5</v>
      </c>
      <c r="N13" s="7"/>
      <c r="O13" s="7"/>
      <c r="P13" s="7"/>
      <c r="Q13" s="7"/>
      <c r="R13" s="7"/>
      <c r="S13" s="7"/>
      <c r="T13" s="7"/>
      <c r="U13" s="7"/>
      <c r="V13" s="7"/>
      <c r="W13" s="7"/>
      <c r="X13" s="7"/>
      <c r="Y13" s="7"/>
    </row>
    <row r="14" spans="1:26" s="8" customFormat="1" ht="53.25" thickTop="1" thickBot="1" x14ac:dyDescent="0.25">
      <c r="A14" s="8">
        <v>1.3</v>
      </c>
      <c r="B14" s="14">
        <v>3</v>
      </c>
      <c r="C14" s="10" t="s">
        <v>40</v>
      </c>
      <c r="D14" s="11" t="s">
        <v>68</v>
      </c>
      <c r="E14" s="12">
        <v>21</v>
      </c>
      <c r="F14" s="24"/>
      <c r="G14" s="27"/>
      <c r="H14" s="25">
        <f t="shared" si="0"/>
        <v>0</v>
      </c>
      <c r="I14" s="26">
        <f t="shared" si="1"/>
        <v>0</v>
      </c>
      <c r="J14" s="26">
        <f t="shared" si="2"/>
        <v>0</v>
      </c>
      <c r="K14" s="26">
        <f t="shared" si="3"/>
        <v>0</v>
      </c>
      <c r="L14" s="26">
        <f t="shared" si="4"/>
        <v>0</v>
      </c>
      <c r="M14" s="22">
        <v>3569633.7450000001</v>
      </c>
      <c r="N14" s="7"/>
      <c r="O14" s="7"/>
      <c r="P14" s="7"/>
      <c r="Q14" s="7"/>
      <c r="R14" s="7"/>
      <c r="S14" s="7"/>
      <c r="T14" s="7"/>
      <c r="U14" s="7"/>
      <c r="V14" s="7"/>
      <c r="W14" s="7"/>
      <c r="X14" s="7"/>
      <c r="Y14" s="7"/>
    </row>
    <row r="15" spans="1:26" s="8" customFormat="1" ht="53.25" thickTop="1" thickBot="1" x14ac:dyDescent="0.25">
      <c r="A15" s="8">
        <v>1.4</v>
      </c>
      <c r="B15" s="14">
        <v>4</v>
      </c>
      <c r="C15" s="10" t="s">
        <v>41</v>
      </c>
      <c r="D15" s="11" t="s">
        <v>68</v>
      </c>
      <c r="E15" s="12">
        <v>1</v>
      </c>
      <c r="F15" s="24"/>
      <c r="G15" s="27"/>
      <c r="H15" s="25">
        <f t="shared" si="0"/>
        <v>0</v>
      </c>
      <c r="I15" s="26">
        <f t="shared" si="1"/>
        <v>0</v>
      </c>
      <c r="J15" s="26">
        <f t="shared" si="2"/>
        <v>0</v>
      </c>
      <c r="K15" s="26">
        <f t="shared" si="3"/>
        <v>0</v>
      </c>
      <c r="L15" s="26">
        <f t="shared" si="4"/>
        <v>0</v>
      </c>
      <c r="M15" s="22">
        <v>3982127.313333333</v>
      </c>
      <c r="N15" s="7"/>
      <c r="O15" s="7"/>
      <c r="P15" s="7"/>
      <c r="Q15" s="7"/>
      <c r="R15" s="7"/>
      <c r="S15" s="7"/>
      <c r="T15" s="7"/>
      <c r="U15" s="7"/>
      <c r="V15" s="7"/>
      <c r="W15" s="7"/>
      <c r="X15" s="7"/>
      <c r="Y15" s="7"/>
    </row>
    <row r="16" spans="1:26" s="8" customFormat="1" ht="53.25" thickTop="1" thickBot="1" x14ac:dyDescent="0.25">
      <c r="A16" s="8">
        <v>1.5</v>
      </c>
      <c r="B16" s="14">
        <v>5</v>
      </c>
      <c r="C16" s="10" t="s">
        <v>42</v>
      </c>
      <c r="D16" s="11" t="s">
        <v>68</v>
      </c>
      <c r="E16" s="12">
        <v>33</v>
      </c>
      <c r="F16" s="24"/>
      <c r="G16" s="27"/>
      <c r="H16" s="25">
        <f t="shared" si="0"/>
        <v>0</v>
      </c>
      <c r="I16" s="26">
        <f t="shared" si="1"/>
        <v>0</v>
      </c>
      <c r="J16" s="26">
        <f t="shared" si="2"/>
        <v>0</v>
      </c>
      <c r="K16" s="26">
        <f t="shared" si="3"/>
        <v>0</v>
      </c>
      <c r="L16" s="26">
        <f t="shared" si="4"/>
        <v>0</v>
      </c>
      <c r="M16" s="22">
        <v>2436736.6425000001</v>
      </c>
      <c r="N16" s="7"/>
      <c r="O16" s="7"/>
      <c r="P16" s="7"/>
      <c r="Q16" s="7"/>
      <c r="R16" s="7"/>
      <c r="S16" s="7"/>
      <c r="T16" s="7"/>
      <c r="U16" s="7"/>
      <c r="V16" s="7"/>
      <c r="W16" s="7"/>
      <c r="X16" s="7"/>
      <c r="Y16" s="7"/>
    </row>
    <row r="17" spans="1:25" s="8" customFormat="1" ht="36" thickTop="1" thickBot="1" x14ac:dyDescent="0.25">
      <c r="A17" s="8">
        <v>1.6</v>
      </c>
      <c r="B17" s="14">
        <v>6</v>
      </c>
      <c r="C17" s="10" t="s">
        <v>43</v>
      </c>
      <c r="D17" s="11" t="s">
        <v>68</v>
      </c>
      <c r="E17" s="12">
        <v>6</v>
      </c>
      <c r="F17" s="24"/>
      <c r="G17" s="27"/>
      <c r="H17" s="25">
        <f t="shared" si="0"/>
        <v>0</v>
      </c>
      <c r="I17" s="26">
        <f t="shared" si="1"/>
        <v>0</v>
      </c>
      <c r="J17" s="26">
        <f t="shared" si="2"/>
        <v>0</v>
      </c>
      <c r="K17" s="26">
        <f t="shared" si="3"/>
        <v>0</v>
      </c>
      <c r="L17" s="26">
        <f t="shared" si="4"/>
        <v>0</v>
      </c>
      <c r="M17" s="22">
        <v>6607283.6124999998</v>
      </c>
      <c r="N17" s="7"/>
      <c r="O17" s="7"/>
      <c r="P17" s="7"/>
      <c r="Q17" s="7"/>
      <c r="R17" s="7"/>
      <c r="S17" s="7"/>
      <c r="T17" s="7"/>
      <c r="U17" s="7"/>
      <c r="V17" s="7"/>
      <c r="W17" s="7"/>
      <c r="X17" s="7"/>
      <c r="Y17" s="7"/>
    </row>
    <row r="18" spans="1:25" s="8" customFormat="1" ht="36" thickTop="1" thickBot="1" x14ac:dyDescent="0.25">
      <c r="A18" s="8">
        <v>1.7</v>
      </c>
      <c r="B18" s="14">
        <v>7</v>
      </c>
      <c r="C18" s="10" t="s">
        <v>44</v>
      </c>
      <c r="D18" s="11" t="s">
        <v>68</v>
      </c>
      <c r="E18" s="12">
        <v>2</v>
      </c>
      <c r="F18" s="24"/>
      <c r="G18" s="27"/>
      <c r="H18" s="25">
        <f t="shared" si="0"/>
        <v>0</v>
      </c>
      <c r="I18" s="26">
        <f t="shared" si="1"/>
        <v>0</v>
      </c>
      <c r="J18" s="26">
        <f t="shared" si="2"/>
        <v>0</v>
      </c>
      <c r="K18" s="26">
        <f t="shared" si="3"/>
        <v>0</v>
      </c>
      <c r="L18" s="26">
        <f t="shared" si="4"/>
        <v>0</v>
      </c>
      <c r="M18" s="22">
        <v>11566148.483333334</v>
      </c>
      <c r="N18" s="7"/>
      <c r="O18" s="7"/>
      <c r="P18" s="7"/>
      <c r="Q18" s="7"/>
      <c r="R18" s="7"/>
      <c r="S18" s="7"/>
      <c r="T18" s="7"/>
      <c r="U18" s="7"/>
      <c r="V18" s="7"/>
      <c r="W18" s="7"/>
      <c r="X18" s="7"/>
      <c r="Y18" s="7"/>
    </row>
    <row r="19" spans="1:25" s="8" customFormat="1" ht="36" thickTop="1" thickBot="1" x14ac:dyDescent="0.25">
      <c r="A19" s="8">
        <v>1.8</v>
      </c>
      <c r="B19" s="14">
        <v>8</v>
      </c>
      <c r="C19" s="10" t="s">
        <v>45</v>
      </c>
      <c r="D19" s="11" t="s">
        <v>68</v>
      </c>
      <c r="E19" s="12">
        <v>2</v>
      </c>
      <c r="F19" s="24"/>
      <c r="G19" s="27"/>
      <c r="H19" s="25">
        <f t="shared" si="0"/>
        <v>0</v>
      </c>
      <c r="I19" s="26">
        <f t="shared" si="1"/>
        <v>0</v>
      </c>
      <c r="J19" s="26">
        <f t="shared" si="2"/>
        <v>0</v>
      </c>
      <c r="K19" s="26">
        <f t="shared" si="3"/>
        <v>0</v>
      </c>
      <c r="L19" s="26">
        <f t="shared" si="4"/>
        <v>0</v>
      </c>
      <c r="M19" s="22">
        <v>15548418.816666668</v>
      </c>
      <c r="N19" s="7"/>
      <c r="O19" s="7"/>
      <c r="P19" s="7"/>
      <c r="Q19" s="7"/>
      <c r="R19" s="7"/>
      <c r="S19" s="7"/>
      <c r="T19" s="7"/>
      <c r="U19" s="7"/>
      <c r="V19" s="7"/>
      <c r="W19" s="7"/>
      <c r="X19" s="7"/>
      <c r="Y19" s="7"/>
    </row>
    <row r="20" spans="1:25" s="8" customFormat="1" ht="36" thickTop="1" thickBot="1" x14ac:dyDescent="0.25">
      <c r="A20" s="8">
        <v>1.9</v>
      </c>
      <c r="B20" s="14">
        <v>9</v>
      </c>
      <c r="C20" s="10" t="s">
        <v>46</v>
      </c>
      <c r="D20" s="11" t="s">
        <v>68</v>
      </c>
      <c r="E20" s="12">
        <v>4</v>
      </c>
      <c r="F20" s="24"/>
      <c r="G20" s="27"/>
      <c r="H20" s="25">
        <f t="shared" ref="H20:H29" si="5">SUM(F20*G20)</f>
        <v>0</v>
      </c>
      <c r="I20" s="26">
        <f t="shared" ref="I20:I29" si="6">SUM(F20+H20)</f>
        <v>0</v>
      </c>
      <c r="J20" s="26">
        <f t="shared" ref="J20:J29" si="7">H20*E20</f>
        <v>0</v>
      </c>
      <c r="K20" s="26">
        <f t="shared" ref="K20:K29" si="8">F20*E20</f>
        <v>0</v>
      </c>
      <c r="L20" s="26">
        <f t="shared" ref="L20:L29" si="9">K20+J20</f>
        <v>0</v>
      </c>
      <c r="M20" s="22">
        <v>3987541</v>
      </c>
      <c r="N20" s="7"/>
      <c r="O20" s="7"/>
      <c r="P20" s="7"/>
      <c r="Q20" s="7"/>
      <c r="R20" s="7"/>
      <c r="S20" s="7"/>
      <c r="T20" s="7"/>
      <c r="U20" s="7"/>
      <c r="V20" s="7"/>
      <c r="W20" s="7"/>
      <c r="X20" s="7"/>
      <c r="Y20" s="7"/>
    </row>
    <row r="21" spans="1:25" s="8" customFormat="1" ht="22.7" customHeight="1" thickTop="1" thickBot="1" x14ac:dyDescent="0.25">
      <c r="A21" s="8" t="s">
        <v>75</v>
      </c>
      <c r="B21" s="14">
        <v>10</v>
      </c>
      <c r="C21" s="10" t="s">
        <v>47</v>
      </c>
      <c r="D21" s="11" t="s">
        <v>68</v>
      </c>
      <c r="E21" s="12">
        <v>4</v>
      </c>
      <c r="F21" s="24"/>
      <c r="G21" s="27"/>
      <c r="H21" s="25">
        <f t="shared" si="5"/>
        <v>0</v>
      </c>
      <c r="I21" s="26">
        <f t="shared" si="6"/>
        <v>0</v>
      </c>
      <c r="J21" s="26">
        <f t="shared" si="7"/>
        <v>0</v>
      </c>
      <c r="K21" s="26">
        <f t="shared" si="8"/>
        <v>0</v>
      </c>
      <c r="L21" s="26">
        <f t="shared" si="9"/>
        <v>0</v>
      </c>
      <c r="M21" s="22">
        <v>970097.52</v>
      </c>
      <c r="N21" s="7"/>
      <c r="O21" s="7"/>
      <c r="P21" s="7"/>
      <c r="Q21" s="7"/>
      <c r="R21" s="7"/>
      <c r="S21" s="7"/>
      <c r="T21" s="7"/>
      <c r="U21" s="7"/>
      <c r="V21" s="7"/>
      <c r="W21" s="7"/>
      <c r="X21" s="7"/>
      <c r="Y21" s="7"/>
    </row>
    <row r="22" spans="1:25" s="8" customFormat="1" ht="36" thickTop="1" thickBot="1" x14ac:dyDescent="0.25">
      <c r="A22" s="8">
        <v>2.5</v>
      </c>
      <c r="B22" s="14">
        <v>11</v>
      </c>
      <c r="C22" s="10" t="s">
        <v>48</v>
      </c>
      <c r="D22" s="11" t="s">
        <v>68</v>
      </c>
      <c r="E22" s="12">
        <v>6</v>
      </c>
      <c r="F22" s="24"/>
      <c r="G22" s="27"/>
      <c r="H22" s="25">
        <f t="shared" si="5"/>
        <v>0</v>
      </c>
      <c r="I22" s="26">
        <f t="shared" si="6"/>
        <v>0</v>
      </c>
      <c r="J22" s="26">
        <f t="shared" si="7"/>
        <v>0</v>
      </c>
      <c r="K22" s="26">
        <f t="shared" si="8"/>
        <v>0</v>
      </c>
      <c r="L22" s="26">
        <f t="shared" si="9"/>
        <v>0</v>
      </c>
      <c r="M22" s="22">
        <v>3008391</v>
      </c>
      <c r="N22" s="7"/>
      <c r="O22" s="7"/>
      <c r="P22" s="7"/>
      <c r="Q22" s="7"/>
      <c r="R22" s="7"/>
      <c r="S22" s="7"/>
      <c r="T22" s="7"/>
      <c r="U22" s="7"/>
      <c r="V22" s="7"/>
      <c r="W22" s="7"/>
      <c r="X22" s="7"/>
      <c r="Y22" s="7"/>
    </row>
    <row r="23" spans="1:25" s="8" customFormat="1" ht="18.75" thickTop="1" thickBot="1" x14ac:dyDescent="0.25">
      <c r="A23" s="8" t="s">
        <v>76</v>
      </c>
      <c r="B23" s="14">
        <v>12</v>
      </c>
      <c r="C23" s="10" t="s">
        <v>49</v>
      </c>
      <c r="D23" s="11" t="s">
        <v>68</v>
      </c>
      <c r="E23" s="12">
        <v>20</v>
      </c>
      <c r="F23" s="24"/>
      <c r="G23" s="27"/>
      <c r="H23" s="25">
        <f t="shared" si="5"/>
        <v>0</v>
      </c>
      <c r="I23" s="26">
        <f t="shared" si="6"/>
        <v>0</v>
      </c>
      <c r="J23" s="26">
        <f t="shared" si="7"/>
        <v>0</v>
      </c>
      <c r="K23" s="26">
        <f t="shared" si="8"/>
        <v>0</v>
      </c>
      <c r="L23" s="26">
        <f t="shared" si="9"/>
        <v>0</v>
      </c>
      <c r="M23" s="22">
        <v>1484143.01</v>
      </c>
      <c r="N23" s="7"/>
      <c r="O23" s="7"/>
      <c r="P23" s="7"/>
      <c r="Q23" s="7"/>
      <c r="R23" s="7"/>
      <c r="S23" s="7"/>
      <c r="T23" s="7"/>
      <c r="U23" s="7"/>
      <c r="V23" s="7"/>
      <c r="W23" s="7"/>
      <c r="X23" s="7"/>
      <c r="Y23" s="7"/>
    </row>
    <row r="24" spans="1:25" s="8" customFormat="1" ht="18.75" thickTop="1" thickBot="1" x14ac:dyDescent="0.25">
      <c r="A24" s="8">
        <v>3.2</v>
      </c>
      <c r="B24" s="14">
        <v>13</v>
      </c>
      <c r="C24" s="10" t="s">
        <v>50</v>
      </c>
      <c r="D24" s="11" t="s">
        <v>68</v>
      </c>
      <c r="E24" s="12">
        <v>3</v>
      </c>
      <c r="F24" s="24"/>
      <c r="G24" s="27"/>
      <c r="H24" s="25">
        <f t="shared" si="5"/>
        <v>0</v>
      </c>
      <c r="I24" s="26">
        <f t="shared" si="6"/>
        <v>0</v>
      </c>
      <c r="J24" s="26">
        <f t="shared" si="7"/>
        <v>0</v>
      </c>
      <c r="K24" s="26">
        <f t="shared" si="8"/>
        <v>0</v>
      </c>
      <c r="L24" s="26">
        <f t="shared" si="9"/>
        <v>0</v>
      </c>
      <c r="M24" s="22">
        <v>6670449.873333334</v>
      </c>
      <c r="N24" s="7"/>
      <c r="O24" s="7"/>
      <c r="P24" s="7"/>
      <c r="Q24" s="7"/>
      <c r="R24" s="7"/>
      <c r="S24" s="7"/>
      <c r="T24" s="7"/>
      <c r="U24" s="7"/>
      <c r="V24" s="7"/>
      <c r="W24" s="7"/>
      <c r="X24" s="7"/>
      <c r="Y24" s="7"/>
    </row>
    <row r="25" spans="1:25" s="8" customFormat="1" ht="18.75" thickTop="1" thickBot="1" x14ac:dyDescent="0.25">
      <c r="A25" s="8">
        <v>2.7</v>
      </c>
      <c r="B25" s="14">
        <v>14</v>
      </c>
      <c r="C25" s="10" t="s">
        <v>51</v>
      </c>
      <c r="D25" s="11" t="s">
        <v>68</v>
      </c>
      <c r="E25" s="12">
        <v>63</v>
      </c>
      <c r="F25" s="24"/>
      <c r="G25" s="27"/>
      <c r="H25" s="25">
        <f t="shared" si="5"/>
        <v>0</v>
      </c>
      <c r="I25" s="26">
        <f t="shared" si="6"/>
        <v>0</v>
      </c>
      <c r="J25" s="26">
        <f t="shared" si="7"/>
        <v>0</v>
      </c>
      <c r="K25" s="26">
        <f t="shared" si="8"/>
        <v>0</v>
      </c>
      <c r="L25" s="26">
        <f t="shared" si="9"/>
        <v>0</v>
      </c>
      <c r="M25" s="22">
        <v>630469.55666666664</v>
      </c>
      <c r="N25" s="7"/>
      <c r="O25" s="7"/>
      <c r="P25" s="7"/>
      <c r="Q25" s="7"/>
      <c r="R25" s="7"/>
      <c r="S25" s="7"/>
      <c r="T25" s="7"/>
      <c r="U25" s="7"/>
      <c r="V25" s="7"/>
      <c r="W25" s="7"/>
      <c r="X25" s="7"/>
      <c r="Y25" s="7"/>
    </row>
    <row r="26" spans="1:25" s="8" customFormat="1" ht="36" thickTop="1" thickBot="1" x14ac:dyDescent="0.25">
      <c r="A26" s="8">
        <v>3.3</v>
      </c>
      <c r="B26" s="14">
        <v>15</v>
      </c>
      <c r="C26" s="10" t="s">
        <v>52</v>
      </c>
      <c r="D26" s="11" t="s">
        <v>68</v>
      </c>
      <c r="E26" s="12">
        <v>1</v>
      </c>
      <c r="F26" s="24"/>
      <c r="G26" s="27"/>
      <c r="H26" s="25">
        <f t="shared" si="5"/>
        <v>0</v>
      </c>
      <c r="I26" s="26">
        <f t="shared" si="6"/>
        <v>0</v>
      </c>
      <c r="J26" s="26">
        <f t="shared" si="7"/>
        <v>0</v>
      </c>
      <c r="K26" s="26">
        <f t="shared" si="8"/>
        <v>0</v>
      </c>
      <c r="L26" s="26">
        <f t="shared" si="9"/>
        <v>0</v>
      </c>
      <c r="M26" s="22">
        <v>5247183.2533333329</v>
      </c>
      <c r="N26" s="7"/>
      <c r="O26" s="7"/>
      <c r="P26" s="7"/>
      <c r="Q26" s="7"/>
      <c r="R26" s="7"/>
      <c r="S26" s="7"/>
      <c r="T26" s="7"/>
      <c r="U26" s="7"/>
      <c r="V26" s="7"/>
      <c r="W26" s="7"/>
      <c r="X26" s="7"/>
      <c r="Y26" s="7"/>
    </row>
    <row r="27" spans="1:25" s="8" customFormat="1" ht="18.75" thickTop="1" thickBot="1" x14ac:dyDescent="0.25">
      <c r="A27" s="8">
        <v>3.1</v>
      </c>
      <c r="B27" s="14">
        <v>16</v>
      </c>
      <c r="C27" s="10" t="s">
        <v>53</v>
      </c>
      <c r="D27" s="11" t="s">
        <v>68</v>
      </c>
      <c r="E27" s="12">
        <v>20</v>
      </c>
      <c r="F27" s="24"/>
      <c r="G27" s="27"/>
      <c r="H27" s="25">
        <f t="shared" si="5"/>
        <v>0</v>
      </c>
      <c r="I27" s="26">
        <f t="shared" si="6"/>
        <v>0</v>
      </c>
      <c r="J27" s="26">
        <f t="shared" si="7"/>
        <v>0</v>
      </c>
      <c r="K27" s="26">
        <f t="shared" si="8"/>
        <v>0</v>
      </c>
      <c r="L27" s="26">
        <f t="shared" si="9"/>
        <v>0</v>
      </c>
      <c r="M27" s="22">
        <v>1221406.9033333333</v>
      </c>
      <c r="N27" s="7"/>
      <c r="O27" s="7"/>
      <c r="P27" s="7"/>
      <c r="Q27" s="7"/>
      <c r="R27" s="7"/>
      <c r="S27" s="7"/>
      <c r="T27" s="7"/>
      <c r="U27" s="7"/>
      <c r="V27" s="7"/>
      <c r="W27" s="7"/>
      <c r="X27" s="7"/>
      <c r="Y27" s="7"/>
    </row>
    <row r="28" spans="1:25" s="8" customFormat="1" ht="18.75" thickTop="1" thickBot="1" x14ac:dyDescent="0.25">
      <c r="A28" s="8">
        <v>2.2000000000000002</v>
      </c>
      <c r="B28" s="14">
        <v>17</v>
      </c>
      <c r="C28" s="10" t="s">
        <v>54</v>
      </c>
      <c r="D28" s="11" t="s">
        <v>68</v>
      </c>
      <c r="E28" s="12">
        <v>9</v>
      </c>
      <c r="F28" s="24"/>
      <c r="G28" s="27"/>
      <c r="H28" s="25">
        <f t="shared" si="5"/>
        <v>0</v>
      </c>
      <c r="I28" s="26">
        <f t="shared" si="6"/>
        <v>0</v>
      </c>
      <c r="J28" s="26">
        <f t="shared" si="7"/>
        <v>0</v>
      </c>
      <c r="K28" s="26">
        <f t="shared" si="8"/>
        <v>0</v>
      </c>
      <c r="L28" s="26">
        <f t="shared" si="9"/>
        <v>0</v>
      </c>
      <c r="M28" s="22">
        <v>3837892.1199999996</v>
      </c>
      <c r="N28" s="7"/>
      <c r="O28" s="7"/>
      <c r="P28" s="7"/>
      <c r="Q28" s="7"/>
      <c r="R28" s="7"/>
      <c r="S28" s="7"/>
      <c r="T28" s="7"/>
      <c r="U28" s="7"/>
      <c r="V28" s="7"/>
      <c r="W28" s="7"/>
      <c r="X28" s="7"/>
      <c r="Y28" s="7"/>
    </row>
    <row r="29" spans="1:25" s="8" customFormat="1" ht="31.5" customHeight="1" thickTop="1" thickBot="1" x14ac:dyDescent="0.25">
      <c r="A29" s="8">
        <v>2.1</v>
      </c>
      <c r="B29" s="14">
        <v>18</v>
      </c>
      <c r="C29" s="10" t="s">
        <v>55</v>
      </c>
      <c r="D29" s="11" t="s">
        <v>68</v>
      </c>
      <c r="E29" s="12">
        <v>5</v>
      </c>
      <c r="F29" s="24"/>
      <c r="G29" s="27"/>
      <c r="H29" s="25">
        <f t="shared" si="5"/>
        <v>0</v>
      </c>
      <c r="I29" s="26">
        <f t="shared" si="6"/>
        <v>0</v>
      </c>
      <c r="J29" s="26">
        <f t="shared" si="7"/>
        <v>0</v>
      </c>
      <c r="K29" s="26">
        <f t="shared" si="8"/>
        <v>0</v>
      </c>
      <c r="L29" s="26">
        <f t="shared" si="9"/>
        <v>0</v>
      </c>
      <c r="M29" s="22">
        <v>4767749.2533333329</v>
      </c>
      <c r="N29" s="7"/>
      <c r="O29" s="7"/>
      <c r="P29" s="7"/>
      <c r="Q29" s="7"/>
      <c r="R29" s="7"/>
      <c r="S29" s="7"/>
      <c r="T29" s="7"/>
      <c r="U29" s="7"/>
      <c r="V29" s="7"/>
      <c r="W29" s="7"/>
      <c r="X29" s="7"/>
      <c r="Y29" s="7"/>
    </row>
    <row r="30" spans="1:25" s="8" customFormat="1" ht="70.5" thickTop="1" thickBot="1" x14ac:dyDescent="0.25">
      <c r="A30" s="8">
        <v>4.8</v>
      </c>
      <c r="B30" s="14">
        <v>19</v>
      </c>
      <c r="C30" s="10" t="s">
        <v>56</v>
      </c>
      <c r="D30" s="11" t="s">
        <v>68</v>
      </c>
      <c r="E30" s="12">
        <v>16</v>
      </c>
      <c r="F30" s="24"/>
      <c r="G30" s="27"/>
      <c r="H30" s="25">
        <f t="shared" ref="H30:H41" si="10">SUM(F30*G30)</f>
        <v>0</v>
      </c>
      <c r="I30" s="26">
        <f t="shared" ref="I30:I41" si="11">SUM(F30+H30)</f>
        <v>0</v>
      </c>
      <c r="J30" s="26">
        <f t="shared" ref="J30:J41" si="12">H30*E30</f>
        <v>0</v>
      </c>
      <c r="K30" s="26">
        <f t="shared" ref="K30:K41" si="13">F30*E30</f>
        <v>0</v>
      </c>
      <c r="L30" s="26">
        <f t="shared" ref="L30:L41" si="14">K30+J30</f>
        <v>0</v>
      </c>
      <c r="M30" s="22">
        <v>466105.04000000004</v>
      </c>
      <c r="N30" s="7"/>
      <c r="O30" s="7"/>
      <c r="P30" s="7"/>
      <c r="Q30" s="7"/>
      <c r="R30" s="7"/>
      <c r="S30" s="7"/>
      <c r="T30" s="7"/>
      <c r="U30" s="7"/>
      <c r="V30" s="7"/>
      <c r="W30" s="7"/>
      <c r="X30" s="7"/>
      <c r="Y30" s="7"/>
    </row>
    <row r="31" spans="1:25" s="8" customFormat="1" ht="36" thickTop="1" thickBot="1" x14ac:dyDescent="0.25">
      <c r="A31" s="8" t="s">
        <v>76</v>
      </c>
      <c r="B31" s="14">
        <v>20</v>
      </c>
      <c r="C31" s="10" t="s">
        <v>57</v>
      </c>
      <c r="D31" s="11" t="s">
        <v>68</v>
      </c>
      <c r="E31" s="12">
        <v>1</v>
      </c>
      <c r="F31" s="24"/>
      <c r="G31" s="27"/>
      <c r="H31" s="25">
        <f t="shared" si="10"/>
        <v>0</v>
      </c>
      <c r="I31" s="26">
        <f t="shared" si="11"/>
        <v>0</v>
      </c>
      <c r="J31" s="26">
        <f t="shared" si="12"/>
        <v>0</v>
      </c>
      <c r="K31" s="26">
        <f t="shared" si="13"/>
        <v>0</v>
      </c>
      <c r="L31" s="26">
        <f t="shared" si="14"/>
        <v>0</v>
      </c>
      <c r="M31" s="22">
        <v>3043425</v>
      </c>
      <c r="N31" s="7"/>
      <c r="O31" s="7"/>
      <c r="P31" s="7"/>
      <c r="Q31" s="7"/>
      <c r="R31" s="7"/>
      <c r="S31" s="7"/>
      <c r="T31" s="7"/>
      <c r="U31" s="7"/>
      <c r="V31" s="7"/>
      <c r="W31" s="7"/>
      <c r="X31" s="7"/>
      <c r="Y31" s="7"/>
    </row>
    <row r="32" spans="1:25" s="8" customFormat="1" ht="87.75" thickTop="1" thickBot="1" x14ac:dyDescent="0.25">
      <c r="A32" s="8">
        <v>4.2</v>
      </c>
      <c r="B32" s="14">
        <v>21</v>
      </c>
      <c r="C32" s="10" t="s">
        <v>58</v>
      </c>
      <c r="D32" s="11" t="s">
        <v>68</v>
      </c>
      <c r="E32" s="12">
        <v>7</v>
      </c>
      <c r="F32" s="24"/>
      <c r="G32" s="27"/>
      <c r="H32" s="25">
        <f t="shared" si="10"/>
        <v>0</v>
      </c>
      <c r="I32" s="26">
        <f t="shared" si="11"/>
        <v>0</v>
      </c>
      <c r="J32" s="26">
        <f t="shared" si="12"/>
        <v>0</v>
      </c>
      <c r="K32" s="26">
        <f t="shared" si="13"/>
        <v>0</v>
      </c>
      <c r="L32" s="26">
        <f t="shared" si="14"/>
        <v>0</v>
      </c>
      <c r="M32" s="22">
        <v>1340771.2175</v>
      </c>
      <c r="N32" s="7"/>
      <c r="O32" s="7"/>
      <c r="P32" s="7"/>
      <c r="Q32" s="7"/>
      <c r="R32" s="7"/>
      <c r="S32" s="7"/>
      <c r="T32" s="7"/>
      <c r="U32" s="7"/>
      <c r="V32" s="7"/>
      <c r="W32" s="7"/>
      <c r="X32" s="7"/>
      <c r="Y32" s="7"/>
    </row>
    <row r="33" spans="1:25" s="8" customFormat="1" ht="53.25" thickTop="1" thickBot="1" x14ac:dyDescent="0.25">
      <c r="A33" s="8">
        <v>4.0999999999999996</v>
      </c>
      <c r="B33" s="14">
        <v>22</v>
      </c>
      <c r="C33" s="10" t="s">
        <v>59</v>
      </c>
      <c r="D33" s="11" t="s">
        <v>68</v>
      </c>
      <c r="E33" s="12">
        <v>210</v>
      </c>
      <c r="F33" s="24"/>
      <c r="G33" s="27"/>
      <c r="H33" s="25">
        <f t="shared" si="10"/>
        <v>0</v>
      </c>
      <c r="I33" s="26">
        <f t="shared" si="11"/>
        <v>0</v>
      </c>
      <c r="J33" s="26">
        <f t="shared" si="12"/>
        <v>0</v>
      </c>
      <c r="K33" s="26">
        <f t="shared" si="13"/>
        <v>0</v>
      </c>
      <c r="L33" s="26">
        <f t="shared" si="14"/>
        <v>0</v>
      </c>
      <c r="M33" s="22">
        <v>823615.28500000003</v>
      </c>
      <c r="N33" s="7"/>
      <c r="O33" s="7"/>
      <c r="P33" s="7"/>
      <c r="Q33" s="7"/>
      <c r="R33" s="7"/>
      <c r="S33" s="7"/>
      <c r="T33" s="7"/>
      <c r="U33" s="7"/>
      <c r="V33" s="7"/>
      <c r="W33" s="7"/>
      <c r="X33" s="7"/>
      <c r="Y33" s="7"/>
    </row>
    <row r="34" spans="1:25" s="8" customFormat="1" ht="36" thickTop="1" thickBot="1" x14ac:dyDescent="0.25">
      <c r="A34" s="8">
        <v>4.4000000000000004</v>
      </c>
      <c r="B34" s="14">
        <v>23</v>
      </c>
      <c r="C34" s="10" t="s">
        <v>60</v>
      </c>
      <c r="D34" s="11" t="s">
        <v>68</v>
      </c>
      <c r="E34" s="12">
        <v>192</v>
      </c>
      <c r="F34" s="24"/>
      <c r="G34" s="27"/>
      <c r="H34" s="25">
        <f t="shared" si="10"/>
        <v>0</v>
      </c>
      <c r="I34" s="26">
        <f t="shared" si="11"/>
        <v>0</v>
      </c>
      <c r="J34" s="26">
        <f t="shared" si="12"/>
        <v>0</v>
      </c>
      <c r="K34" s="26">
        <f t="shared" si="13"/>
        <v>0</v>
      </c>
      <c r="L34" s="26">
        <f t="shared" si="14"/>
        <v>0</v>
      </c>
      <c r="M34" s="22">
        <v>431567.79</v>
      </c>
      <c r="N34" s="7"/>
      <c r="O34" s="7"/>
      <c r="P34" s="7"/>
      <c r="Q34" s="7"/>
      <c r="R34" s="7"/>
      <c r="S34" s="7"/>
      <c r="T34" s="7"/>
      <c r="U34" s="7"/>
      <c r="V34" s="7"/>
      <c r="W34" s="7"/>
      <c r="X34" s="7"/>
      <c r="Y34" s="7"/>
    </row>
    <row r="35" spans="1:25" s="8" customFormat="1" ht="105" thickTop="1" thickBot="1" x14ac:dyDescent="0.25">
      <c r="A35" s="8">
        <v>4.3</v>
      </c>
      <c r="B35" s="14">
        <v>24</v>
      </c>
      <c r="C35" s="10" t="s">
        <v>61</v>
      </c>
      <c r="D35" s="11" t="s">
        <v>68</v>
      </c>
      <c r="E35" s="12">
        <v>1</v>
      </c>
      <c r="F35" s="24"/>
      <c r="G35" s="27"/>
      <c r="H35" s="25">
        <f t="shared" si="10"/>
        <v>0</v>
      </c>
      <c r="I35" s="26">
        <f t="shared" si="11"/>
        <v>0</v>
      </c>
      <c r="J35" s="26">
        <f t="shared" si="12"/>
        <v>0</v>
      </c>
      <c r="K35" s="26">
        <f t="shared" si="13"/>
        <v>0</v>
      </c>
      <c r="L35" s="26">
        <f t="shared" si="14"/>
        <v>0</v>
      </c>
      <c r="M35" s="22">
        <v>2470633.7400000002</v>
      </c>
      <c r="N35" s="7"/>
      <c r="O35" s="7"/>
      <c r="P35" s="7"/>
      <c r="Q35" s="7"/>
      <c r="R35" s="7"/>
      <c r="S35" s="7"/>
      <c r="T35" s="7"/>
      <c r="U35" s="7"/>
      <c r="V35" s="7"/>
      <c r="W35" s="7"/>
      <c r="X35" s="7"/>
      <c r="Y35" s="7"/>
    </row>
    <row r="36" spans="1:25" s="8" customFormat="1" ht="31.5" customHeight="1" thickTop="1" thickBot="1" x14ac:dyDescent="0.25">
      <c r="A36" s="8">
        <v>4.5</v>
      </c>
      <c r="B36" s="14">
        <v>25</v>
      </c>
      <c r="C36" s="10" t="s">
        <v>62</v>
      </c>
      <c r="D36" s="11" t="s">
        <v>68</v>
      </c>
      <c r="E36" s="12">
        <v>42</v>
      </c>
      <c r="F36" s="24"/>
      <c r="G36" s="27"/>
      <c r="H36" s="25">
        <f t="shared" si="10"/>
        <v>0</v>
      </c>
      <c r="I36" s="26">
        <f t="shared" si="11"/>
        <v>0</v>
      </c>
      <c r="J36" s="26">
        <f t="shared" si="12"/>
        <v>0</v>
      </c>
      <c r="K36" s="26">
        <f t="shared" si="13"/>
        <v>0</v>
      </c>
      <c r="L36" s="26">
        <f t="shared" si="14"/>
        <v>0</v>
      </c>
      <c r="M36" s="22">
        <v>839102.91666666663</v>
      </c>
      <c r="N36" s="7"/>
      <c r="O36" s="7"/>
      <c r="P36" s="7"/>
      <c r="Q36" s="7"/>
      <c r="R36" s="7"/>
      <c r="S36" s="7"/>
      <c r="T36" s="7"/>
      <c r="U36" s="7"/>
      <c r="V36" s="7"/>
      <c r="W36" s="7"/>
      <c r="X36" s="7"/>
      <c r="Y36" s="7"/>
    </row>
    <row r="37" spans="1:25" s="8" customFormat="1" ht="31.5" customHeight="1" thickTop="1" thickBot="1" x14ac:dyDescent="0.25">
      <c r="A37" s="8" t="s">
        <v>76</v>
      </c>
      <c r="B37" s="14">
        <v>26</v>
      </c>
      <c r="C37" s="10" t="s">
        <v>63</v>
      </c>
      <c r="D37" s="11" t="s">
        <v>68</v>
      </c>
      <c r="E37" s="12">
        <v>1</v>
      </c>
      <c r="F37" s="24"/>
      <c r="G37" s="27"/>
      <c r="H37" s="25">
        <f t="shared" si="10"/>
        <v>0</v>
      </c>
      <c r="I37" s="26">
        <f t="shared" si="11"/>
        <v>0</v>
      </c>
      <c r="J37" s="26">
        <f t="shared" si="12"/>
        <v>0</v>
      </c>
      <c r="K37" s="26">
        <f t="shared" si="13"/>
        <v>0</v>
      </c>
      <c r="L37" s="26">
        <f t="shared" si="14"/>
        <v>0</v>
      </c>
      <c r="M37" s="22">
        <v>7486766</v>
      </c>
      <c r="N37" s="7"/>
      <c r="O37" s="7"/>
      <c r="P37" s="7"/>
      <c r="Q37" s="7"/>
      <c r="R37" s="7"/>
      <c r="S37" s="7"/>
      <c r="T37" s="7"/>
      <c r="U37" s="7"/>
      <c r="V37" s="7"/>
      <c r="W37" s="7"/>
      <c r="X37" s="7"/>
      <c r="Y37" s="7"/>
    </row>
    <row r="38" spans="1:25" s="8" customFormat="1" ht="31.5" customHeight="1" thickTop="1" thickBot="1" x14ac:dyDescent="0.25">
      <c r="A38" s="8" t="s">
        <v>76</v>
      </c>
      <c r="B38" s="14">
        <v>27</v>
      </c>
      <c r="C38" s="10" t="s">
        <v>64</v>
      </c>
      <c r="D38" s="11" t="s">
        <v>68</v>
      </c>
      <c r="E38" s="12">
        <v>2</v>
      </c>
      <c r="F38" s="24"/>
      <c r="G38" s="27"/>
      <c r="H38" s="25">
        <f t="shared" si="10"/>
        <v>0</v>
      </c>
      <c r="I38" s="26">
        <f t="shared" si="11"/>
        <v>0</v>
      </c>
      <c r="J38" s="26">
        <f t="shared" si="12"/>
        <v>0</v>
      </c>
      <c r="K38" s="26">
        <f t="shared" si="13"/>
        <v>0</v>
      </c>
      <c r="L38" s="26">
        <f t="shared" si="14"/>
        <v>0</v>
      </c>
      <c r="M38" s="22">
        <v>3123928.5</v>
      </c>
      <c r="N38" s="7"/>
      <c r="O38" s="7"/>
      <c r="P38" s="7"/>
      <c r="Q38" s="7"/>
      <c r="R38" s="7"/>
      <c r="S38" s="7"/>
      <c r="T38" s="7"/>
      <c r="U38" s="7"/>
      <c r="V38" s="7"/>
      <c r="W38" s="7"/>
      <c r="X38" s="7"/>
      <c r="Y38" s="7"/>
    </row>
    <row r="39" spans="1:25" s="8" customFormat="1" ht="31.5" customHeight="1" thickTop="1" thickBot="1" x14ac:dyDescent="0.25">
      <c r="A39" s="8">
        <v>2.4</v>
      </c>
      <c r="B39" s="14">
        <v>28</v>
      </c>
      <c r="C39" s="10" t="s">
        <v>65</v>
      </c>
      <c r="D39" s="11" t="s">
        <v>68</v>
      </c>
      <c r="E39" s="12">
        <v>11</v>
      </c>
      <c r="F39" s="24"/>
      <c r="G39" s="27"/>
      <c r="H39" s="25">
        <f t="shared" si="10"/>
        <v>0</v>
      </c>
      <c r="I39" s="26">
        <f t="shared" si="11"/>
        <v>0</v>
      </c>
      <c r="J39" s="26">
        <f t="shared" si="12"/>
        <v>0</v>
      </c>
      <c r="K39" s="26">
        <f t="shared" si="13"/>
        <v>0</v>
      </c>
      <c r="L39" s="26">
        <f t="shared" si="14"/>
        <v>0</v>
      </c>
      <c r="M39" s="22">
        <v>3051597.75</v>
      </c>
      <c r="N39" s="7"/>
      <c r="O39" s="7"/>
      <c r="P39" s="7"/>
      <c r="Q39" s="7"/>
      <c r="R39" s="7"/>
      <c r="S39" s="7"/>
      <c r="T39" s="7"/>
      <c r="U39" s="7"/>
      <c r="V39" s="7"/>
      <c r="W39" s="7"/>
      <c r="X39" s="7"/>
      <c r="Y39" s="7"/>
    </row>
    <row r="40" spans="1:25" s="8" customFormat="1" ht="31.5" customHeight="1" thickTop="1" thickBot="1" x14ac:dyDescent="0.25">
      <c r="A40" s="8">
        <v>4.7</v>
      </c>
      <c r="B40" s="14">
        <v>29</v>
      </c>
      <c r="C40" s="10" t="s">
        <v>66</v>
      </c>
      <c r="D40" s="11" t="s">
        <v>68</v>
      </c>
      <c r="E40" s="12">
        <v>18</v>
      </c>
      <c r="F40" s="24"/>
      <c r="G40" s="27"/>
      <c r="H40" s="25">
        <f t="shared" si="10"/>
        <v>0</v>
      </c>
      <c r="I40" s="26">
        <f t="shared" si="11"/>
        <v>0</v>
      </c>
      <c r="J40" s="26">
        <f t="shared" si="12"/>
        <v>0</v>
      </c>
      <c r="K40" s="26">
        <f t="shared" si="13"/>
        <v>0</v>
      </c>
      <c r="L40" s="26">
        <f t="shared" si="14"/>
        <v>0</v>
      </c>
      <c r="M40" s="22">
        <v>1559391.04</v>
      </c>
      <c r="N40" s="7"/>
      <c r="O40" s="7"/>
      <c r="P40" s="7"/>
      <c r="Q40" s="7"/>
      <c r="R40" s="7"/>
      <c r="S40" s="7"/>
      <c r="T40" s="7"/>
      <c r="U40" s="7"/>
      <c r="V40" s="7"/>
      <c r="W40" s="7"/>
      <c r="X40" s="7"/>
      <c r="Y40" s="7"/>
    </row>
    <row r="41" spans="1:25" s="8" customFormat="1" ht="22.7" customHeight="1" thickTop="1" thickBot="1" x14ac:dyDescent="0.25">
      <c r="A41" s="8">
        <v>4.5999999999999996</v>
      </c>
      <c r="B41" s="14">
        <v>30</v>
      </c>
      <c r="C41" s="10" t="s">
        <v>67</v>
      </c>
      <c r="D41" s="11" t="s">
        <v>68</v>
      </c>
      <c r="E41" s="12">
        <v>10</v>
      </c>
      <c r="F41" s="24"/>
      <c r="G41" s="27"/>
      <c r="H41" s="25">
        <f t="shared" si="10"/>
        <v>0</v>
      </c>
      <c r="I41" s="26">
        <f t="shared" si="11"/>
        <v>0</v>
      </c>
      <c r="J41" s="26">
        <f t="shared" si="12"/>
        <v>0</v>
      </c>
      <c r="K41" s="26">
        <f t="shared" si="13"/>
        <v>0</v>
      </c>
      <c r="L41" s="26">
        <f t="shared" si="14"/>
        <v>0</v>
      </c>
      <c r="M41" s="22">
        <v>1493440.7725</v>
      </c>
      <c r="N41" s="7"/>
      <c r="O41" s="7"/>
      <c r="P41" s="7"/>
      <c r="Q41" s="7"/>
      <c r="R41" s="7"/>
      <c r="S41" s="7"/>
      <c r="T41" s="7"/>
      <c r="U41" s="7"/>
      <c r="V41" s="7"/>
      <c r="W41" s="7"/>
      <c r="X41" s="7"/>
      <c r="Y41" s="7"/>
    </row>
    <row r="42" spans="1:25" s="8" customFormat="1" ht="29.25" customHeight="1" thickTop="1" thickBot="1" x14ac:dyDescent="0.25">
      <c r="B42" s="68" t="s">
        <v>4</v>
      </c>
      <c r="C42" s="69"/>
      <c r="D42" s="69"/>
      <c r="E42" s="69"/>
      <c r="F42" s="69"/>
      <c r="G42" s="69"/>
      <c r="H42" s="21">
        <f>SUM(H12:H41)</f>
        <v>0</v>
      </c>
      <c r="I42" s="23">
        <f>SUM(I12:I41)</f>
        <v>0</v>
      </c>
      <c r="J42" s="23">
        <f>SUM(J12:J41)</f>
        <v>0</v>
      </c>
      <c r="K42" s="23">
        <f>SUM(K12:K41)</f>
        <v>0</v>
      </c>
      <c r="L42" s="23">
        <f>SUM(L12:L41)</f>
        <v>0</v>
      </c>
      <c r="M42" s="15"/>
      <c r="N42" s="7"/>
      <c r="O42" s="7"/>
      <c r="P42" s="7"/>
      <c r="Q42" s="7"/>
      <c r="R42" s="7"/>
      <c r="S42" s="7"/>
      <c r="T42" s="7"/>
      <c r="U42" s="7"/>
      <c r="V42" s="7"/>
      <c r="W42" s="7"/>
      <c r="X42" s="7"/>
      <c r="Y42" s="7"/>
    </row>
    <row r="43" spans="1:25" s="4" customFormat="1" ht="11.25" customHeight="1" x14ac:dyDescent="0.2">
      <c r="B43" s="59"/>
      <c r="C43" s="60"/>
      <c r="D43" s="60"/>
      <c r="E43" s="60"/>
      <c r="F43" s="60"/>
      <c r="G43" s="60"/>
      <c r="H43" s="60"/>
      <c r="I43" s="60"/>
      <c r="J43" s="60"/>
      <c r="K43" s="60"/>
      <c r="L43" s="60"/>
      <c r="M43" s="61"/>
      <c r="N43" s="3"/>
      <c r="O43" s="3"/>
      <c r="P43" s="3"/>
      <c r="Q43" s="3"/>
      <c r="R43" s="3"/>
      <c r="S43" s="3"/>
      <c r="T43" s="3"/>
      <c r="U43" s="3"/>
      <c r="V43" s="3"/>
      <c r="W43" s="3"/>
      <c r="X43" s="3"/>
      <c r="Y43" s="3"/>
    </row>
    <row r="44" spans="1:25" s="4" customFormat="1" ht="24.4" customHeight="1" thickBot="1" x14ac:dyDescent="0.25">
      <c r="B44" s="53" t="s">
        <v>10</v>
      </c>
      <c r="C44" s="54"/>
      <c r="D44" s="54"/>
      <c r="E44" s="54"/>
      <c r="F44" s="54"/>
      <c r="G44" s="54"/>
      <c r="H44" s="54"/>
      <c r="I44" s="54"/>
      <c r="J44" s="54"/>
      <c r="K44" s="54"/>
      <c r="L44" s="54"/>
      <c r="M44" s="55"/>
      <c r="N44" s="3"/>
      <c r="O44" s="3"/>
      <c r="P44" s="3"/>
      <c r="Q44" s="3"/>
      <c r="R44" s="3"/>
      <c r="S44" s="3"/>
      <c r="T44" s="3"/>
      <c r="U44" s="3"/>
      <c r="V44" s="3"/>
      <c r="W44" s="3"/>
      <c r="X44" s="3"/>
      <c r="Y44" s="3"/>
    </row>
    <row r="45" spans="1:25" s="4" customFormat="1" ht="35.450000000000003" customHeight="1" thickTop="1" thickBot="1" x14ac:dyDescent="0.25">
      <c r="B45" s="71" t="s">
        <v>34</v>
      </c>
      <c r="C45" s="72"/>
      <c r="D45" s="72"/>
      <c r="E45" s="72"/>
      <c r="F45" s="72"/>
      <c r="G45" s="72"/>
      <c r="H45" s="72"/>
      <c r="I45" s="72"/>
      <c r="J45" s="72"/>
      <c r="K45" s="72"/>
      <c r="L45" s="72"/>
      <c r="M45" s="73"/>
      <c r="N45" s="3"/>
      <c r="O45" s="3"/>
      <c r="P45" s="3"/>
      <c r="Q45" s="3"/>
      <c r="R45" s="3"/>
      <c r="S45" s="3"/>
      <c r="T45" s="3"/>
      <c r="U45" s="3"/>
      <c r="V45" s="3"/>
      <c r="W45" s="3"/>
      <c r="X45" s="3"/>
      <c r="Y45" s="3"/>
    </row>
    <row r="46" spans="1:25" ht="27.75" customHeight="1" thickTop="1" thickBot="1" x14ac:dyDescent="0.25">
      <c r="B46" s="65" t="s">
        <v>20</v>
      </c>
      <c r="C46" s="66"/>
      <c r="D46" s="66"/>
      <c r="E46" s="66"/>
      <c r="F46" s="66"/>
      <c r="G46" s="66"/>
      <c r="H46" s="66"/>
      <c r="I46" s="66"/>
      <c r="J46" s="66"/>
      <c r="K46" s="66"/>
      <c r="L46" s="66"/>
      <c r="M46" s="67"/>
    </row>
    <row r="47" spans="1:25" ht="35.450000000000003" customHeight="1" thickTop="1" thickBot="1" x14ac:dyDescent="0.25">
      <c r="B47" s="56" t="s">
        <v>35</v>
      </c>
      <c r="C47" s="57"/>
      <c r="D47" s="57"/>
      <c r="E47" s="57"/>
      <c r="F47" s="57"/>
      <c r="G47" s="57"/>
      <c r="H47" s="57"/>
      <c r="I47" s="57"/>
      <c r="J47" s="57"/>
      <c r="K47" s="57"/>
      <c r="L47" s="57"/>
      <c r="M47" s="58"/>
    </row>
    <row r="48" spans="1:25" ht="99.75" customHeight="1" thickTop="1" thickBot="1" x14ac:dyDescent="0.25">
      <c r="B48" s="62" t="s">
        <v>72</v>
      </c>
      <c r="C48" s="63"/>
      <c r="D48" s="63"/>
      <c r="E48" s="63"/>
      <c r="F48" s="63"/>
      <c r="G48" s="63"/>
      <c r="H48" s="63"/>
      <c r="I48" s="63"/>
      <c r="J48" s="63"/>
      <c r="K48" s="63"/>
      <c r="L48" s="63"/>
      <c r="M48" s="64"/>
    </row>
    <row r="49" spans="2:13" ht="33.950000000000003" customHeight="1" thickTop="1" thickBot="1" x14ac:dyDescent="0.25">
      <c r="B49" s="56" t="s">
        <v>26</v>
      </c>
      <c r="C49" s="57"/>
      <c r="D49" s="57"/>
      <c r="E49" s="57"/>
      <c r="F49" s="57"/>
      <c r="G49" s="57"/>
      <c r="H49" s="57"/>
      <c r="I49" s="57"/>
      <c r="J49" s="57"/>
      <c r="K49" s="57"/>
      <c r="L49" s="57"/>
      <c r="M49" s="58"/>
    </row>
    <row r="50" spans="2:13" ht="26.45" customHeight="1" thickTop="1" thickBot="1" x14ac:dyDescent="0.25">
      <c r="B50" s="43" t="s">
        <v>22</v>
      </c>
      <c r="C50" s="44"/>
      <c r="D50" s="44"/>
      <c r="E50" s="44"/>
      <c r="F50" s="44"/>
      <c r="G50" s="44"/>
      <c r="H50" s="44"/>
      <c r="I50" s="44"/>
      <c r="J50" s="44"/>
      <c r="K50" s="44"/>
      <c r="L50" s="44"/>
      <c r="M50" s="45"/>
    </row>
    <row r="51" spans="2:13" ht="21.2" customHeight="1" thickTop="1" thickBot="1" x14ac:dyDescent="0.25">
      <c r="B51" s="36" t="s">
        <v>5</v>
      </c>
      <c r="C51" s="32"/>
      <c r="D51" s="32" t="s">
        <v>36</v>
      </c>
      <c r="E51" s="32"/>
      <c r="F51" s="32"/>
      <c r="G51" s="32"/>
      <c r="H51" s="32"/>
      <c r="I51" s="32"/>
      <c r="J51" s="32"/>
      <c r="K51" s="32"/>
      <c r="L51" s="32"/>
      <c r="M51" s="33"/>
    </row>
    <row r="52" spans="2:13" ht="21.2" customHeight="1" thickTop="1" thickBot="1" x14ac:dyDescent="0.25">
      <c r="B52" s="36" t="s">
        <v>6</v>
      </c>
      <c r="C52" s="32"/>
      <c r="D52" s="32" t="s">
        <v>36</v>
      </c>
      <c r="E52" s="32"/>
      <c r="F52" s="32"/>
      <c r="G52" s="32"/>
      <c r="H52" s="32"/>
      <c r="I52" s="32"/>
      <c r="J52" s="32"/>
      <c r="K52" s="32"/>
      <c r="L52" s="32"/>
      <c r="M52" s="33"/>
    </row>
    <row r="53" spans="2:13" ht="18" thickTop="1" x14ac:dyDescent="0.2">
      <c r="B53" s="16"/>
      <c r="C53" s="6"/>
      <c r="D53" s="34"/>
      <c r="E53" s="34"/>
      <c r="F53" s="34"/>
      <c r="G53" s="34"/>
      <c r="H53" s="34"/>
      <c r="I53" s="34"/>
      <c r="J53" s="34"/>
      <c r="K53" s="34"/>
      <c r="L53" s="34"/>
      <c r="M53" s="35"/>
    </row>
    <row r="54" spans="2:13" ht="28.5" customHeight="1" x14ac:dyDescent="0.3">
      <c r="B54" s="40" t="s">
        <v>7</v>
      </c>
      <c r="C54" s="41"/>
      <c r="D54" s="41"/>
      <c r="E54" s="41"/>
      <c r="F54" s="41"/>
      <c r="G54" s="41"/>
      <c r="H54" s="41"/>
      <c r="I54" s="41"/>
      <c r="J54" s="41"/>
      <c r="K54" s="41"/>
      <c r="L54" s="41"/>
      <c r="M54" s="42"/>
    </row>
    <row r="55" spans="2:13" ht="17.25" x14ac:dyDescent="0.2">
      <c r="B55" s="37" t="s">
        <v>37</v>
      </c>
      <c r="C55" s="38"/>
      <c r="D55" s="38"/>
      <c r="E55" s="38"/>
      <c r="F55" s="38"/>
      <c r="G55" s="38"/>
      <c r="H55" s="38"/>
      <c r="I55" s="38"/>
      <c r="J55" s="38"/>
      <c r="K55" s="38"/>
      <c r="L55" s="38"/>
      <c r="M55" s="39"/>
    </row>
    <row r="56" spans="2:13" ht="16.5" thickBot="1" x14ac:dyDescent="0.25">
      <c r="B56" s="29"/>
      <c r="C56" s="30"/>
      <c r="D56" s="30"/>
      <c r="E56" s="30"/>
      <c r="F56" s="30"/>
      <c r="G56" s="30"/>
      <c r="H56" s="30"/>
      <c r="I56" s="30"/>
      <c r="J56" s="30"/>
      <c r="K56" s="30"/>
      <c r="L56" s="30"/>
      <c r="M56" s="31"/>
    </row>
  </sheetData>
  <protectedRanges>
    <protectedRange sqref="D5:K8 L8 D9 M5:M7 F12:G41" name="DATOS"/>
  </protectedRanges>
  <mergeCells count="43">
    <mergeCell ref="L1:M1"/>
    <mergeCell ref="L2:M2"/>
    <mergeCell ref="L3:M4"/>
    <mergeCell ref="D5:K5"/>
    <mergeCell ref="B1:C2"/>
    <mergeCell ref="B3:C3"/>
    <mergeCell ref="B4:C4"/>
    <mergeCell ref="D1:K2"/>
    <mergeCell ref="D3:K3"/>
    <mergeCell ref="D4:K4"/>
    <mergeCell ref="B51:C51"/>
    <mergeCell ref="B5:C5"/>
    <mergeCell ref="B6:C6"/>
    <mergeCell ref="B7:C7"/>
    <mergeCell ref="B8:C8"/>
    <mergeCell ref="B46:M46"/>
    <mergeCell ref="B42:G42"/>
    <mergeCell ref="D6:K6"/>
    <mergeCell ref="D7:K7"/>
    <mergeCell ref="D8:G8"/>
    <mergeCell ref="B45:M45"/>
    <mergeCell ref="L8:M8"/>
    <mergeCell ref="C10:C11"/>
    <mergeCell ref="B49:M49"/>
    <mergeCell ref="H8:K8"/>
    <mergeCell ref="D51:M51"/>
    <mergeCell ref="B50:M50"/>
    <mergeCell ref="B9:C9"/>
    <mergeCell ref="F10:M10"/>
    <mergeCell ref="D10:D11"/>
    <mergeCell ref="B10:B11"/>
    <mergeCell ref="D9:M9"/>
    <mergeCell ref="B44:M44"/>
    <mergeCell ref="B47:M47"/>
    <mergeCell ref="B43:M43"/>
    <mergeCell ref="E10:E11"/>
    <mergeCell ref="B48:M48"/>
    <mergeCell ref="B56:M56"/>
    <mergeCell ref="D52:M52"/>
    <mergeCell ref="D53:M53"/>
    <mergeCell ref="B52:C52"/>
    <mergeCell ref="B55:M55"/>
    <mergeCell ref="B54:M54"/>
  </mergeCells>
  <conditionalFormatting sqref="I12:I41">
    <cfRule type="cellIs" dxfId="2" priority="1" operator="equal">
      <formula>M12</formula>
    </cfRule>
    <cfRule type="cellIs" dxfId="1" priority="2" operator="lessThan">
      <formula>M12</formula>
    </cfRule>
    <cfRule type="cellIs" dxfId="0" priority="3" operator="greaterThan">
      <formula>M12</formula>
    </cfRule>
  </conditionalFormatting>
  <hyperlinks>
    <hyperlink ref="B50:M50" r:id="rId1" display="Tener en cuenta los Valores Asociados al Contrato según el Acuerdo Municipal 052 del 22 de diciembre de 2017 (Estatuto Tributario Municipal)  "/>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schemas.microsoft.com/office/2006/metadata/properties"/>
    <ds:schemaRef ds:uri="http://purl.org/dc/terms/"/>
    <ds:schemaRef ds:uri="http://www.w3.org/XML/1998/namespace"/>
    <ds:schemaRef ds:uri="http://purl.org/dc/elements/1.1/"/>
    <ds:schemaRef ds:uri="http://purl.org/dc/dcmitype/"/>
    <ds:schemaRef ds:uri="http://schemas.openxmlformats.org/package/2006/metadata/core-properties"/>
  </ds:schemaRefs>
</ds:datastoreItem>
</file>

<file path=customXml/itemProps2.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Rodrigo Uribe Gomez - CT Compras</cp:lastModifiedBy>
  <cp:lastPrinted>2020-05-29T18:46:41Z</cp:lastPrinted>
  <dcterms:created xsi:type="dcterms:W3CDTF">2006-11-20T19:37:40Z</dcterms:created>
  <dcterms:modified xsi:type="dcterms:W3CDTF">2025-08-22T19:34:30Z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