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william_quiroga_aerocivil_gov_co/Documents/Documents/gestion villavicencio 2025/contratacion/TRANSPORTE EQUIPOS Y ELEMENTOS/"/>
    </mc:Choice>
  </mc:AlternateContent>
  <xr:revisionPtr revIDLastSave="5" documentId="8_{9989D9AE-9882-45CF-9E73-068A9BD08BBB}" xr6:coauthVersionLast="47" xr6:coauthVersionMax="47" xr10:uidLastSave="{FFEB04E6-DFD9-4B7A-8356-CE806A845758}"/>
  <bookViews>
    <workbookView xWindow="11520" yWindow="0" windowWidth="11520" windowHeight="12360" xr2:uid="{659A26A3-EC9A-479D-9BB1-B85AA326B1BC}"/>
  </bookViews>
  <sheets>
    <sheet name="Formato 7" sheetId="1" r:id="rId1"/>
  </sheets>
  <externalReferences>
    <externalReference r:id="rId2"/>
  </externalReferences>
  <definedNames>
    <definedName name="_xlnm.Print_Titles" localSheetId="0">'Formato 7'!$7:$7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K35" i="1"/>
  <c r="M35" i="1"/>
  <c r="L35" i="1"/>
  <c r="J35" i="1"/>
  <c r="M34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20" i="1"/>
  <c r="M10" i="1"/>
  <c r="M11" i="1"/>
  <c r="M12" i="1"/>
  <c r="M13" i="1"/>
  <c r="M14" i="1"/>
  <c r="M15" i="1"/>
  <c r="M16" i="1"/>
  <c r="M17" i="1"/>
  <c r="M18" i="1"/>
  <c r="M9" i="1"/>
  <c r="C33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15" i="1"/>
  <c r="C17" i="1"/>
  <c r="C9" i="1"/>
  <c r="C10" i="1"/>
  <c r="C11" i="1"/>
  <c r="C12" i="1"/>
  <c r="C13" i="1"/>
  <c r="C14" i="1"/>
</calcChain>
</file>

<file path=xl/sharedStrings.xml><?xml version="1.0" encoding="utf-8"?>
<sst xmlns="http://schemas.openxmlformats.org/spreadsheetml/2006/main" count="53" uniqueCount="31">
  <si>
    <t>FORMATO</t>
  </si>
  <si>
    <t>UNIDAD</t>
  </si>
  <si>
    <t>CANTIDAD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</si>
  <si>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</si>
  <si>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</si>
  <si>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</si>
  <si>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</si>
  <si>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</si>
  <si>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</si>
  <si>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</si>
  <si>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</si>
  <si>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</si>
  <si>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</si>
  <si>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</si>
  <si>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</si>
  <si>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</si>
  <si>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 xml:space="preserve">VALOR KILO TRANSPORTADO POR VIA AEREA </t>
  </si>
  <si>
    <t>KILO</t>
  </si>
  <si>
    <t>VALOR KILO TRANSPORTADO POR VIA TERRESTRE</t>
  </si>
  <si>
    <t xml:space="preserve">GLOBAL </t>
  </si>
  <si>
    <t>GLOBAL</t>
  </si>
  <si>
    <t>CAMIONETA FORD RANGER SAN JOSE - MITU</t>
  </si>
  <si>
    <t>CAMIONETA FORD RANGER  VILLAVICENCIO SAN JOSE</t>
  </si>
  <si>
    <t>AEROVICHADA</t>
  </si>
  <si>
    <t>VALOR PROMEDIO</t>
  </si>
  <si>
    <t>LOGISTICA BRACA Y SERVICIOS</t>
  </si>
  <si>
    <t>COSTOS TOTALES DEL ESTUDIO  INCLUIDO IVA</t>
  </si>
  <si>
    <t>ESTUDIO DE MERCADO</t>
  </si>
  <si>
    <t>SOLUDELLANO</t>
  </si>
  <si>
    <t>OBJETO: 53600C0891  PRESTAR EL SERVICIO DE TRANSPORTE DE EQUIPOS Y ELEMENTOS DE SISTEMAS OPERACIONALES DE LA DIRECCION REGIONAL ORIENTE A  LAS ESTACIONES, AEROPUERTOS Y CENTROS DE TRABAJO</t>
  </si>
  <si>
    <t>COTIZACIONES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</si>
</sst>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&quot;$&quot;\ * #,##0_-;\-&quot;$&quot;\ * #,##0_-;_-&quot;$&quot;\ * &quot;-&quot;??_-;_-@_-"/>
  </numFmts>
  <fonts count="10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4" applyNumberFormat="1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4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1" xfId="4" applyNumberFormat="1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2" borderId="1" xfId="4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167" fontId="3" fillId="2" borderId="1" xfId="8" applyNumberFormat="1" applyFont="1" applyFill="1" applyBorder="1" applyAlignment="1" applyProtection="1">
      <alignment horizontal="center" vertical="center" wrapText="1"/>
    </xf>
    <xf numFmtId="167" fontId="4" fillId="2" borderId="1" xfId="4" applyNumberFormat="1" applyFont="1" applyFill="1" applyBorder="1" applyAlignment="1" applyProtection="1">
      <alignment vertical="center" wrapText="1"/>
    </xf>
    <xf numFmtId="167" fontId="2" fillId="0" borderId="0" xfId="0" applyNumberFormat="1" applyFont="1" applyAlignment="1">
      <alignment vertical="center"/>
    </xf>
    <xf numFmtId="0" fontId="8" fillId="0" borderId="4" xfId="4" applyFont="1" applyBorder="1" applyAlignment="1">
      <alignment horizontal="center" vertical="center" wrapText="1"/>
    </xf>
    <xf numFmtId="0" fontId="8" fillId="0" borderId="5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0" fontId="5" fillId="2" borderId="4" xfId="4" applyNumberFormat="1" applyFont="1" applyFill="1" applyBorder="1" applyAlignment="1" applyProtection="1">
      <alignment horizontal="center" vertical="center" wrapText="1"/>
    </xf>
    <xf numFmtId="0" fontId="5" fillId="2" borderId="5" xfId="4" applyNumberFormat="1" applyFont="1" applyFill="1" applyBorder="1" applyAlignment="1" applyProtection="1">
      <alignment horizontal="center" vertical="center" wrapText="1"/>
    </xf>
    <xf numFmtId="0" fontId="8" fillId="2" borderId="4" xfId="4" applyFont="1" applyFill="1" applyBorder="1" applyAlignment="1">
      <alignment horizontal="left" vertical="center" wrapText="1"/>
    </xf>
    <xf numFmtId="0" fontId="8" fillId="2" borderId="3" xfId="4" applyFont="1" applyFill="1" applyBorder="1" applyAlignment="1">
      <alignment horizontal="left" vertical="center" wrapText="1"/>
    </xf>
    <xf numFmtId="0" fontId="8" fillId="2" borderId="5" xfId="4" applyFont="1" applyFill="1" applyBorder="1" applyAlignment="1">
      <alignment horizontal="left" vertical="center" wrapText="1"/>
    </xf>
    <xf numFmtId="0" fontId="7" fillId="4" borderId="4" xfId="4" applyFont="1" applyFill="1" applyBorder="1" applyAlignment="1">
      <alignment horizontal="center" vertical="center" wrapText="1"/>
    </xf>
    <xf numFmtId="0" fontId="7" fillId="4" borderId="3" xfId="4" applyFont="1" applyFill="1" applyBorder="1" applyAlignment="1">
      <alignment horizontal="center" vertical="center" wrapText="1"/>
    </xf>
    <xf numFmtId="0" fontId="7" fillId="4" borderId="5" xfId="4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 applyProtection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2" borderId="13" xfId="4" applyNumberFormat="1" applyFont="1" applyFill="1" applyBorder="1" applyAlignment="1" applyProtection="1">
      <alignment horizontal="center" vertical="center" wrapText="1"/>
    </xf>
    <xf numFmtId="0" fontId="3" fillId="2" borderId="14" xfId="4" applyNumberFormat="1" applyFont="1" applyFill="1" applyBorder="1" applyAlignment="1" applyProtection="1">
      <alignment horizontal="center" vertical="center" wrapText="1"/>
    </xf>
    <xf numFmtId="0" fontId="3" fillId="2" borderId="6" xfId="4" applyNumberFormat="1" applyFont="1" applyFill="1" applyBorder="1" applyAlignment="1" applyProtection="1">
      <alignment horizontal="center" vertical="center" wrapText="1"/>
    </xf>
    <xf numFmtId="0" fontId="3" fillId="2" borderId="7" xfId="4" applyNumberFormat="1" applyFont="1" applyFill="1" applyBorder="1" applyAlignment="1" applyProtection="1">
      <alignment horizontal="center" vertical="center" wrapText="1"/>
    </xf>
    <xf numFmtId="0" fontId="3" fillId="2" borderId="8" xfId="4" applyNumberFormat="1" applyFont="1" applyFill="1" applyBorder="1" applyAlignment="1" applyProtection="1">
      <alignment horizontal="center" vertical="center" wrapText="1"/>
    </xf>
    <xf numFmtId="0" fontId="3" fillId="2" borderId="11" xfId="4" applyNumberFormat="1" applyFont="1" applyFill="1" applyBorder="1" applyAlignment="1" applyProtection="1">
      <alignment horizontal="center" vertical="center" wrapText="1"/>
    </xf>
    <xf numFmtId="0" fontId="3" fillId="2" borderId="2" xfId="4" applyNumberFormat="1" applyFont="1" applyFill="1" applyBorder="1" applyAlignment="1" applyProtection="1">
      <alignment horizontal="center" vertical="center" wrapText="1"/>
    </xf>
    <xf numFmtId="0" fontId="3" fillId="2" borderId="12" xfId="4" applyNumberFormat="1" applyFont="1" applyFill="1" applyBorder="1" applyAlignment="1" applyProtection="1">
      <alignment horizontal="center" vertical="center" wrapText="1"/>
    </xf>
    <xf numFmtId="0" fontId="8" fillId="0" borderId="4" xfId="4" applyFont="1" applyBorder="1" applyAlignment="1">
      <alignment horizontal="left" vertical="center" wrapText="1"/>
    </xf>
    <xf numFmtId="0" fontId="8" fillId="0" borderId="3" xfId="4" applyFont="1" applyBorder="1" applyAlignment="1">
      <alignment horizontal="left" vertical="center" wrapText="1"/>
    </xf>
    <xf numFmtId="0" fontId="8" fillId="0" borderId="5" xfId="4" applyFont="1" applyBorder="1" applyAlignment="1">
      <alignment horizontal="left" vertical="center" wrapText="1"/>
    </xf>
    <xf numFmtId="0" fontId="3" fillId="0" borderId="4" xfId="4" applyNumberFormat="1" applyFont="1" applyFill="1" applyBorder="1" applyAlignment="1" applyProtection="1">
      <alignment horizontal="center" vertical="center" wrapText="1"/>
    </xf>
    <xf numFmtId="0" fontId="3" fillId="0" borderId="3" xfId="4" applyNumberFormat="1" applyFont="1" applyFill="1" applyBorder="1" applyAlignment="1" applyProtection="1">
      <alignment horizontal="center" vertical="center" wrapText="1"/>
    </xf>
    <xf numFmtId="0" fontId="3" fillId="0" borderId="5" xfId="4" applyNumberFormat="1" applyFont="1" applyFill="1" applyBorder="1" applyAlignment="1" applyProtection="1">
      <alignment horizontal="center" vertical="center" wrapText="1"/>
    </xf>
    <xf numFmtId="0" fontId="4" fillId="2" borderId="4" xfId="4" applyNumberFormat="1" applyFont="1" applyFill="1" applyBorder="1" applyAlignment="1" applyProtection="1">
      <alignment horizontal="center" vertical="center" wrapText="1"/>
    </xf>
    <xf numFmtId="0" fontId="4" fillId="2" borderId="3" xfId="4" applyNumberFormat="1" applyFont="1" applyFill="1" applyBorder="1" applyAlignment="1" applyProtection="1">
      <alignment horizontal="center" vertical="center" wrapText="1"/>
    </xf>
  </cellXfs>
  <cellStyles count="9">
    <cellStyle name="Millares 2" xfId="1" xr:uid="{807F7214-D5FF-4538-B05E-05F9B20587C0}"/>
    <cellStyle name="Millares 3" xfId="2" xr:uid="{A551A68D-4A97-495C-830B-8D29C5375C91}"/>
    <cellStyle name="Moneda" xfId="8" builtinId="4"/>
    <cellStyle name="Moneda 3 2" xfId="3" xr:uid="{D58B4D5B-EDD4-40A7-B4BF-B3CF9AC26150}"/>
    <cellStyle name="Normal" xfId="0" builtinId="0"/>
    <cellStyle name="Normal 13" xfId="4" xr:uid="{EE3A9D48-8D87-4858-B341-A0AC2D2539FF}"/>
    <cellStyle name="Normal 2" xfId="5" xr:uid="{18D20A0B-4B34-4A4E-87E5-638A7525EB0E}"/>
    <cellStyle name="Normal 3" xfId="6" xr:uid="{E8125CB2-26F6-4531-B849-4ECAE909167D}"/>
    <cellStyle name="Porcentaje 2" xfId="7" xr:uid="{60FB0A03-D4A1-4C21-AB0E-6CD293169B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</xdr:row>
      <xdr:rowOff>298450</xdr:rowOff>
    </xdr:from>
    <xdr:to>
      <xdr:col>3</xdr:col>
      <xdr:colOff>663575</xdr:colOff>
      <xdr:row>3</xdr:row>
      <xdr:rowOff>260350</xdr:rowOff>
    </xdr:to>
    <xdr:pic>
      <xdr:nvPicPr>
        <xdr:cNvPr id="1202" name="Imagen 1">
          <a:extLst>
            <a:ext uri="{FF2B5EF4-FFF2-40B4-BE49-F238E27FC236}">
              <a16:creationId xmlns:a16="http://schemas.microsoft.com/office/drawing/2014/main" id="{D362D380-0DC3-8401-126F-4EA466821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50" y="488950"/>
          <a:ext cx="1457325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cargas\2024%20ESTUDIO%20DE%20MERCADO%20LOGIST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7 "/>
    </sheetNames>
    <sheetDataSet>
      <sheetData sheetId="0" refreshError="1">
        <row r="29">
          <cell r="A29">
            <v>20</v>
          </cell>
          <cell r="B29" t="str">
            <v>VILLAVICENCIO-YOPAL</v>
          </cell>
        </row>
        <row r="30">
          <cell r="B30" t="str">
            <v>VILLAVICENCIO-SAN JOSE DEL GUAVIARE</v>
          </cell>
        </row>
        <row r="31">
          <cell r="B31" t="str">
            <v>VILLAVICENCIO- CALI (Medellin)(Cucuta)(Barranquilla)</v>
          </cell>
        </row>
        <row r="32">
          <cell r="B32" t="str">
            <v xml:space="preserve">VILLAVICENCIO-PUERTO CARREÑO </v>
          </cell>
        </row>
        <row r="33">
          <cell r="B33" t="str">
            <v>VILLAVICENCIO-PUERTO INIRIDA</v>
          </cell>
        </row>
        <row r="34">
          <cell r="B34" t="str">
            <v>VILLAVICENCIO-MITU</v>
          </cell>
        </row>
        <row r="35">
          <cell r="B35" t="str">
            <v>MITU - BOGOTA</v>
          </cell>
        </row>
        <row r="36">
          <cell r="B36" t="str">
            <v>VILLAVICENCIO - BOGOTÁ</v>
          </cell>
        </row>
        <row r="37">
          <cell r="B37" t="str">
            <v xml:space="preserve">PTO CARREÑO - BOGOTA </v>
          </cell>
        </row>
        <row r="40">
          <cell r="B40" t="str">
            <v>VILLAVICENCIO-EL TIGRE  VIA EL CALVARIO</v>
          </cell>
        </row>
        <row r="41">
          <cell r="B41" t="str">
            <v>VILLAVICENCIO-SAN JOSE DEL GUAVIARE</v>
          </cell>
        </row>
        <row r="42">
          <cell r="B42" t="str">
            <v>VILLAVICENCIO-YOPAL</v>
          </cell>
        </row>
        <row r="43">
          <cell r="B43" t="str">
            <v>VILLAVICENCIO-POMPEYA VIA - PUERTO LOPEZ</v>
          </cell>
        </row>
        <row r="44">
          <cell r="B44" t="str">
            <v xml:space="preserve">VILLAVICENCI-BARRANCA DE UPIA  VIA - YOPAL </v>
          </cell>
        </row>
        <row r="45">
          <cell r="B45" t="str">
            <v>CALI-VILLAVICENCIO</v>
          </cell>
        </row>
        <row r="46">
          <cell r="B46" t="str">
            <v>VILLAVICENCIO-HATO COROZAL</v>
          </cell>
        </row>
        <row r="47">
          <cell r="B47" t="str">
            <v>VILLAVICENCIO-SAN MARTIN</v>
          </cell>
        </row>
        <row r="48">
          <cell r="B48" t="str">
            <v>VILLAVICENCIO-PAZ DE ARIPORO</v>
          </cell>
        </row>
        <row r="49">
          <cell r="B49" t="str">
            <v>VILLAVICENCIO -BOGOTA</v>
          </cell>
        </row>
        <row r="50">
          <cell r="B50" t="str">
            <v>VILLAVICENCIO-TRINIDAD</v>
          </cell>
        </row>
        <row r="51">
          <cell r="B51" t="str">
            <v>SAN JOSE DEL GUAVIARE - BOGOTA</v>
          </cell>
        </row>
        <row r="52">
          <cell r="B52" t="str">
            <v>PTO CARREÑO - BOGOTA</v>
          </cell>
        </row>
        <row r="53">
          <cell r="B53" t="str">
            <v>VILLAVICENCIO-TABLON DE TAMARA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8C7D-8F14-4D78-AA01-E00A6494E682}">
  <sheetPr>
    <pageSetUpPr fitToPage="1"/>
  </sheetPr>
  <dimension ref="B2:AB44"/>
  <sheetViews>
    <sheetView tabSelected="1" view="pageBreakPreview" topLeftCell="A8" zoomScale="55" zoomScaleNormal="80" zoomScaleSheetLayoutView="55" workbookViewId="0">
      <selection activeCell="B19" sqref="B19:M35"/>
    </sheetView>
  </sheetViews>
  <sheetFormatPr baseColWidth="10" defaultColWidth="11.44140625" defaultRowHeight="15" x14ac:dyDescent="0.25"/>
  <cols>
    <col min="1" max="1" width="3.6640625" style="1" customWidth="1"/>
    <col min="2" max="2" width="9.88671875" style="1" customWidth="1"/>
    <col min="3" max="3" width="9.5546875" style="1" customWidth="1"/>
    <col min="4" max="4" width="18.5546875" style="1" customWidth="1"/>
    <col min="5" max="5" width="33.6640625" style="1" customWidth="1"/>
    <col min="6" max="6" width="6.44140625" style="1" customWidth="1"/>
    <col min="7" max="7" width="5.5546875" style="1" customWidth="1"/>
    <col min="8" max="8" width="7.33203125" style="1" customWidth="1"/>
    <col min="9" max="9" width="8.33203125" style="1" customWidth="1"/>
    <col min="10" max="10" width="23" style="1" customWidth="1"/>
    <col min="11" max="11" width="27.5546875" style="1" bestFit="1" customWidth="1"/>
    <col min="12" max="12" width="23.44140625" style="1" customWidth="1"/>
    <col min="13" max="13" width="22.6640625" style="3" customWidth="1"/>
    <col min="14" max="14" width="2.6640625" style="1" customWidth="1"/>
    <col min="15" max="15" width="18.6640625" style="1" bestFit="1" customWidth="1"/>
    <col min="16" max="16384" width="11.44140625" style="1"/>
  </cols>
  <sheetData>
    <row r="2" spans="2:28" ht="33.75" customHeight="1" x14ac:dyDescent="0.25">
      <c r="B2" s="35"/>
      <c r="C2" s="36"/>
      <c r="D2" s="37"/>
      <c r="E2" s="33" t="s">
        <v>0</v>
      </c>
      <c r="F2" s="33"/>
      <c r="G2" s="33"/>
      <c r="H2" s="33"/>
      <c r="I2" s="33"/>
      <c r="J2" s="33"/>
      <c r="K2" s="33"/>
      <c r="L2" s="33"/>
      <c r="M2" s="33"/>
    </row>
    <row r="3" spans="2:28" ht="52.5" customHeight="1" x14ac:dyDescent="0.25">
      <c r="B3" s="38"/>
      <c r="C3" s="39"/>
      <c r="D3" s="40"/>
      <c r="E3" s="45" t="s">
        <v>27</v>
      </c>
      <c r="F3" s="45"/>
      <c r="G3" s="45"/>
      <c r="H3" s="45"/>
      <c r="I3" s="45"/>
      <c r="J3" s="45"/>
      <c r="K3" s="45"/>
      <c r="L3" s="45"/>
      <c r="M3" s="45"/>
    </row>
    <row r="4" spans="2:28" s="4" customFormat="1" ht="30" customHeight="1" x14ac:dyDescent="0.25">
      <c r="B4" s="41"/>
      <c r="C4" s="42"/>
      <c r="D4" s="43"/>
      <c r="E4" s="7" t="s">
        <v>14</v>
      </c>
      <c r="F4" s="44" t="s">
        <v>13</v>
      </c>
      <c r="G4" s="44"/>
      <c r="H4" s="44"/>
      <c r="I4" s="44"/>
      <c r="J4" s="44"/>
      <c r="K4" s="16"/>
      <c r="L4" s="17"/>
      <c r="M4" s="11" t="s">
        <v>15</v>
      </c>
      <c r="N4" s="1"/>
      <c r="O4" s="1"/>
      <c r="P4" s="1"/>
      <c r="V4" s="1"/>
      <c r="W4" s="1"/>
      <c r="X4" s="1"/>
      <c r="Y4" s="1"/>
      <c r="Z4" s="1"/>
      <c r="AA4" s="1"/>
      <c r="AB4" s="1"/>
    </row>
    <row r="5" spans="2:28" ht="37.5" customHeight="1" x14ac:dyDescent="0.25">
      <c r="B5" s="34" t="s">
        <v>29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</row>
    <row r="6" spans="2:28" ht="37.5" customHeight="1" x14ac:dyDescent="0.25">
      <c r="B6" s="47" t="s">
        <v>4</v>
      </c>
      <c r="C6" s="49" t="s">
        <v>3</v>
      </c>
      <c r="D6" s="50"/>
      <c r="E6" s="51"/>
      <c r="F6" s="49" t="s">
        <v>1</v>
      </c>
      <c r="G6" s="51"/>
      <c r="H6" s="49" t="s">
        <v>2</v>
      </c>
      <c r="I6" s="51"/>
      <c r="J6" s="58" t="s">
        <v>30</v>
      </c>
      <c r="K6" s="59"/>
      <c r="L6" s="59"/>
      <c r="M6" s="60"/>
    </row>
    <row r="7" spans="2:28" s="2" customFormat="1" ht="32.25" customHeight="1" x14ac:dyDescent="0.25">
      <c r="B7" s="48"/>
      <c r="C7" s="52"/>
      <c r="D7" s="53"/>
      <c r="E7" s="54"/>
      <c r="F7" s="52"/>
      <c r="G7" s="54"/>
      <c r="H7" s="52"/>
      <c r="I7" s="54"/>
      <c r="J7" s="10" t="s">
        <v>23</v>
      </c>
      <c r="K7" s="15" t="s">
        <v>25</v>
      </c>
      <c r="L7" s="15" t="s">
        <v>28</v>
      </c>
      <c r="M7" s="15" t="s">
        <v>24</v>
      </c>
      <c r="N7" s="1"/>
      <c r="O7" s="1"/>
      <c r="P7" s="1"/>
      <c r="V7" s="1"/>
      <c r="W7" s="1"/>
      <c r="X7" s="1"/>
      <c r="Y7" s="1"/>
      <c r="Z7" s="1"/>
      <c r="AA7" s="1"/>
      <c r="AB7" s="1"/>
    </row>
    <row r="8" spans="2:28" s="2" customFormat="1" ht="32.25" customHeight="1" x14ac:dyDescent="0.25">
      <c r="B8" s="30" t="s">
        <v>16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  <c r="N8" s="1"/>
      <c r="O8" s="1"/>
      <c r="P8" s="1"/>
      <c r="V8" s="1"/>
      <c r="W8" s="1"/>
      <c r="X8" s="1"/>
      <c r="Y8" s="1"/>
      <c r="Z8" s="1"/>
      <c r="AA8" s="1"/>
      <c r="AB8" s="1"/>
    </row>
    <row r="9" spans="2:28" s="2" customFormat="1" ht="19.95" customHeight="1" x14ac:dyDescent="0.25">
      <c r="B9" s="5">
        <v>1</v>
      </c>
      <c r="C9" s="55" t="str">
        <f>'[1]F7 '!B29</f>
        <v>VILLAVICENCIO-YOPAL</v>
      </c>
      <c r="D9" s="56"/>
      <c r="E9" s="57"/>
      <c r="F9" s="22" t="s">
        <v>17</v>
      </c>
      <c r="G9" s="23"/>
      <c r="H9" s="25">
        <v>1</v>
      </c>
      <c r="I9" s="26"/>
      <c r="J9" s="19">
        <v>8000</v>
      </c>
      <c r="K9" s="19">
        <v>8500</v>
      </c>
      <c r="L9" s="19">
        <v>8500</v>
      </c>
      <c r="M9" s="19">
        <f>AVERAGE(J9:L9)</f>
        <v>8333.3333333333339</v>
      </c>
      <c r="N9" s="1"/>
      <c r="O9" s="1"/>
      <c r="P9" s="1"/>
      <c r="V9" s="1"/>
      <c r="W9" s="1"/>
      <c r="X9" s="1"/>
      <c r="Y9" s="1"/>
      <c r="Z9" s="1"/>
      <c r="AA9" s="1"/>
      <c r="AB9" s="1"/>
    </row>
    <row r="10" spans="2:28" s="2" customFormat="1" ht="19.95" customHeight="1" x14ac:dyDescent="0.25">
      <c r="B10" s="5">
        <v>2</v>
      </c>
      <c r="C10" s="55" t="str">
        <f>'[1]F7 '!B30</f>
        <v>VILLAVICENCIO-SAN JOSE DEL GUAVIARE</v>
      </c>
      <c r="D10" s="56"/>
      <c r="E10" s="57"/>
      <c r="F10" s="22" t="s">
        <v>17</v>
      </c>
      <c r="G10" s="23"/>
      <c r="H10" s="25">
        <v>1</v>
      </c>
      <c r="I10" s="26"/>
      <c r="J10" s="19">
        <v>8000</v>
      </c>
      <c r="K10" s="19">
        <v>8500</v>
      </c>
      <c r="L10" s="19">
        <v>8500</v>
      </c>
      <c r="M10" s="19">
        <f t="shared" ref="M10:M18" si="0">AVERAGE(J10:L10)</f>
        <v>8333.3333333333339</v>
      </c>
      <c r="N10" s="1"/>
      <c r="O10" s="1"/>
      <c r="P10" s="1"/>
      <c r="V10" s="1"/>
      <c r="W10" s="1"/>
      <c r="X10" s="1"/>
      <c r="Y10" s="1"/>
      <c r="Z10" s="1"/>
      <c r="AA10" s="1"/>
      <c r="AB10" s="1"/>
    </row>
    <row r="11" spans="2:28" s="2" customFormat="1" ht="19.95" customHeight="1" x14ac:dyDescent="0.25">
      <c r="B11" s="5">
        <v>3</v>
      </c>
      <c r="C11" s="55" t="str">
        <f>'[1]F7 '!B31</f>
        <v>VILLAVICENCIO- CALI (Medellin)(Cucuta)(Barranquilla)</v>
      </c>
      <c r="D11" s="56"/>
      <c r="E11" s="57"/>
      <c r="F11" s="22" t="s">
        <v>17</v>
      </c>
      <c r="G11" s="23"/>
      <c r="H11" s="25">
        <v>1</v>
      </c>
      <c r="I11" s="26"/>
      <c r="J11" s="19">
        <v>6400</v>
      </c>
      <c r="K11" s="19">
        <v>6800</v>
      </c>
      <c r="L11" s="19">
        <v>6800</v>
      </c>
      <c r="M11" s="19">
        <f t="shared" si="0"/>
        <v>6666.666666666667</v>
      </c>
      <c r="N11" s="1"/>
      <c r="O11" s="1"/>
      <c r="P11" s="1"/>
      <c r="V11" s="1"/>
      <c r="W11" s="1"/>
      <c r="X11" s="1"/>
      <c r="Y11" s="1"/>
      <c r="Z11" s="1"/>
      <c r="AA11" s="1"/>
      <c r="AB11" s="1"/>
    </row>
    <row r="12" spans="2:28" s="2" customFormat="1" ht="19.95" customHeight="1" x14ac:dyDescent="0.25">
      <c r="B12" s="5">
        <v>4</v>
      </c>
      <c r="C12" s="55" t="str">
        <f>'[1]F7 '!B32</f>
        <v xml:space="preserve">VILLAVICENCIO-PUERTO CARREÑO </v>
      </c>
      <c r="D12" s="56"/>
      <c r="E12" s="57"/>
      <c r="F12" s="22" t="s">
        <v>17</v>
      </c>
      <c r="G12" s="23"/>
      <c r="H12" s="25">
        <v>1</v>
      </c>
      <c r="I12" s="26"/>
      <c r="J12" s="19">
        <v>11000</v>
      </c>
      <c r="K12" s="19">
        <v>11500</v>
      </c>
      <c r="L12" s="19">
        <v>11500</v>
      </c>
      <c r="M12" s="19">
        <f t="shared" si="0"/>
        <v>11333.333333333334</v>
      </c>
      <c r="N12" s="1"/>
      <c r="O12" s="1"/>
      <c r="P12" s="1"/>
      <c r="V12" s="1"/>
      <c r="W12" s="1"/>
      <c r="X12" s="1"/>
      <c r="Y12" s="1"/>
      <c r="Z12" s="1"/>
      <c r="AA12" s="1"/>
      <c r="AB12" s="1"/>
    </row>
    <row r="13" spans="2:28" s="2" customFormat="1" ht="19.95" customHeight="1" x14ac:dyDescent="0.25">
      <c r="B13" s="5">
        <v>5</v>
      </c>
      <c r="C13" s="55" t="str">
        <f>'[1]F7 '!B33</f>
        <v>VILLAVICENCIO-PUERTO INIRIDA</v>
      </c>
      <c r="D13" s="56"/>
      <c r="E13" s="57"/>
      <c r="F13" s="22" t="s">
        <v>17</v>
      </c>
      <c r="G13" s="23"/>
      <c r="H13" s="25">
        <v>1</v>
      </c>
      <c r="I13" s="26"/>
      <c r="J13" s="19">
        <v>11000</v>
      </c>
      <c r="K13" s="19">
        <v>11500</v>
      </c>
      <c r="L13" s="19">
        <v>11500</v>
      </c>
      <c r="M13" s="19">
        <f t="shared" si="0"/>
        <v>11333.333333333334</v>
      </c>
      <c r="N13" s="1"/>
      <c r="O13" s="1"/>
      <c r="P13" s="1"/>
      <c r="V13" s="1"/>
      <c r="W13" s="1"/>
      <c r="X13" s="1"/>
      <c r="Y13" s="1"/>
      <c r="Z13" s="1"/>
      <c r="AA13" s="1"/>
      <c r="AB13" s="1"/>
    </row>
    <row r="14" spans="2:28" s="2" customFormat="1" ht="19.95" customHeight="1" x14ac:dyDescent="0.25">
      <c r="B14" s="5">
        <v>6</v>
      </c>
      <c r="C14" s="55" t="str">
        <f>'[1]F7 '!B34</f>
        <v>VILLAVICENCIO-MITU</v>
      </c>
      <c r="D14" s="56"/>
      <c r="E14" s="57"/>
      <c r="F14" s="22" t="s">
        <v>17</v>
      </c>
      <c r="G14" s="23"/>
      <c r="H14" s="25">
        <v>1</v>
      </c>
      <c r="I14" s="26"/>
      <c r="J14" s="19">
        <v>11000</v>
      </c>
      <c r="K14" s="19">
        <v>11500</v>
      </c>
      <c r="L14" s="19">
        <v>11500</v>
      </c>
      <c r="M14" s="19">
        <f t="shared" si="0"/>
        <v>11333.333333333334</v>
      </c>
      <c r="N14" s="1"/>
      <c r="O14" s="1"/>
      <c r="P14" s="1"/>
      <c r="V14" s="1"/>
      <c r="W14" s="1"/>
      <c r="X14" s="1"/>
      <c r="Y14" s="1"/>
      <c r="Z14" s="1"/>
      <c r="AA14" s="1"/>
      <c r="AB14" s="1"/>
    </row>
    <row r="15" spans="2:28" s="2" customFormat="1" ht="19.95" customHeight="1" x14ac:dyDescent="0.25">
      <c r="B15" s="5">
        <v>7</v>
      </c>
      <c r="C15" s="55" t="str">
        <f>'[1]F7 '!B35</f>
        <v>MITU - BOGOTA</v>
      </c>
      <c r="D15" s="56"/>
      <c r="E15" s="57"/>
      <c r="F15" s="24" t="s">
        <v>17</v>
      </c>
      <c r="G15" s="24"/>
      <c r="H15" s="25">
        <v>1</v>
      </c>
      <c r="I15" s="26"/>
      <c r="J15" s="19">
        <v>9800</v>
      </c>
      <c r="K15" s="19">
        <v>10000</v>
      </c>
      <c r="L15" s="19">
        <v>10000</v>
      </c>
      <c r="M15" s="19">
        <f t="shared" si="0"/>
        <v>9933.3333333333339</v>
      </c>
      <c r="N15" s="1"/>
      <c r="O15" s="1"/>
      <c r="P15" s="1"/>
      <c r="V15" s="1"/>
      <c r="W15" s="1"/>
      <c r="X15" s="1"/>
      <c r="Y15" s="1"/>
      <c r="Z15" s="1"/>
      <c r="AA15" s="1"/>
      <c r="AB15" s="1"/>
    </row>
    <row r="16" spans="2:28" s="2" customFormat="1" ht="19.95" customHeight="1" x14ac:dyDescent="0.25">
      <c r="B16" s="5">
        <v>8</v>
      </c>
      <c r="C16" s="55" t="str">
        <f>'[1]F7 '!B36</f>
        <v>VILLAVICENCIO - BOGOTÁ</v>
      </c>
      <c r="D16" s="56"/>
      <c r="E16" s="57"/>
      <c r="F16" s="24" t="s">
        <v>17</v>
      </c>
      <c r="G16" s="24"/>
      <c r="H16" s="25">
        <v>1</v>
      </c>
      <c r="I16" s="26"/>
      <c r="J16" s="19">
        <v>5000</v>
      </c>
      <c r="K16" s="19">
        <v>5400</v>
      </c>
      <c r="L16" s="19">
        <v>5400</v>
      </c>
      <c r="M16" s="19">
        <f t="shared" si="0"/>
        <v>5266.666666666667</v>
      </c>
      <c r="N16" s="1"/>
      <c r="O16" s="1"/>
      <c r="P16" s="1"/>
      <c r="V16" s="1"/>
      <c r="W16" s="1"/>
      <c r="X16" s="1"/>
      <c r="Y16" s="1"/>
      <c r="Z16" s="1"/>
      <c r="AA16" s="1"/>
      <c r="AB16" s="1"/>
    </row>
    <row r="17" spans="2:28" s="2" customFormat="1" ht="19.95" customHeight="1" x14ac:dyDescent="0.25">
      <c r="B17" s="5">
        <v>9</v>
      </c>
      <c r="C17" s="55" t="str">
        <f>'[1]F7 '!B37</f>
        <v xml:space="preserve">PTO CARREÑO - BOGOTA </v>
      </c>
      <c r="D17" s="56"/>
      <c r="E17" s="57"/>
      <c r="F17" s="24" t="s">
        <v>17</v>
      </c>
      <c r="G17" s="24"/>
      <c r="H17" s="25">
        <v>1</v>
      </c>
      <c r="I17" s="26"/>
      <c r="J17" s="19">
        <v>11000</v>
      </c>
      <c r="K17" s="19">
        <v>11500</v>
      </c>
      <c r="L17" s="19">
        <v>11500</v>
      </c>
      <c r="M17" s="19">
        <f t="shared" si="0"/>
        <v>11333.333333333334</v>
      </c>
      <c r="N17" s="1"/>
      <c r="O17" s="1"/>
      <c r="P17" s="1"/>
      <c r="V17" s="1"/>
      <c r="W17" s="1"/>
      <c r="X17" s="1"/>
      <c r="Y17" s="1"/>
      <c r="Z17" s="1"/>
      <c r="AA17" s="1"/>
      <c r="AB17" s="1"/>
    </row>
    <row r="18" spans="2:28" s="2" customFormat="1" ht="19.95" customHeight="1" x14ac:dyDescent="0.25">
      <c r="B18" s="5">
        <v>10</v>
      </c>
      <c r="C18" s="55" t="s">
        <v>21</v>
      </c>
      <c r="D18" s="56"/>
      <c r="E18" s="57"/>
      <c r="F18" s="24" t="s">
        <v>20</v>
      </c>
      <c r="G18" s="24"/>
      <c r="H18" s="25">
        <v>1</v>
      </c>
      <c r="I18" s="26"/>
      <c r="J18" s="19">
        <v>16000000</v>
      </c>
      <c r="K18" s="19">
        <v>17500000</v>
      </c>
      <c r="L18" s="19">
        <v>17500000</v>
      </c>
      <c r="M18" s="19">
        <f t="shared" si="0"/>
        <v>17000000</v>
      </c>
      <c r="N18" s="1"/>
      <c r="O18" s="1"/>
      <c r="P18" s="1"/>
      <c r="V18" s="1"/>
      <c r="W18" s="1"/>
      <c r="X18" s="1"/>
      <c r="Y18" s="1"/>
      <c r="Z18" s="1"/>
      <c r="AA18" s="1"/>
      <c r="AB18" s="1"/>
    </row>
    <row r="19" spans="2:28" s="2" customFormat="1" ht="32.25" customHeight="1" x14ac:dyDescent="0.25">
      <c r="B19" s="30" t="s">
        <v>18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2"/>
      <c r="N19" s="1"/>
      <c r="O19" s="1"/>
      <c r="P19" s="1"/>
      <c r="V19" s="1"/>
      <c r="W19" s="1"/>
      <c r="X19" s="1"/>
      <c r="Y19" s="1"/>
      <c r="Z19" s="1"/>
      <c r="AA19" s="1"/>
      <c r="AB19" s="1"/>
    </row>
    <row r="20" spans="2:28" s="2" customFormat="1" ht="19.95" customHeight="1" x14ac:dyDescent="0.25">
      <c r="B20" s="13">
        <v>11</v>
      </c>
      <c r="C20" s="27" t="str">
        <f>'[1]F7 '!B40</f>
        <v>VILLAVICENCIO-EL TIGRE  VIA EL CALVARIO</v>
      </c>
      <c r="D20" s="28"/>
      <c r="E20" s="29"/>
      <c r="F20" s="24" t="s">
        <v>17</v>
      </c>
      <c r="G20" s="24"/>
      <c r="H20" s="25">
        <v>1</v>
      </c>
      <c r="I20" s="26"/>
      <c r="J20" s="19">
        <v>6000</v>
      </c>
      <c r="K20" s="19">
        <v>6500</v>
      </c>
      <c r="L20" s="19">
        <v>7300</v>
      </c>
      <c r="M20" s="19">
        <f>AVERAGE(J20:L20)</f>
        <v>6600</v>
      </c>
      <c r="N20" s="1"/>
      <c r="O20" s="1"/>
      <c r="P20" s="1"/>
      <c r="V20" s="1"/>
      <c r="W20" s="1"/>
      <c r="X20" s="1"/>
      <c r="Y20" s="1"/>
      <c r="Z20" s="1"/>
      <c r="AA20" s="1"/>
      <c r="AB20" s="1"/>
    </row>
    <row r="21" spans="2:28" s="2" customFormat="1" ht="19.95" customHeight="1" x14ac:dyDescent="0.25">
      <c r="B21" s="13">
        <v>12</v>
      </c>
      <c r="C21" s="27" t="str">
        <f>'[1]F7 '!B41</f>
        <v>VILLAVICENCIO-SAN JOSE DEL GUAVIARE</v>
      </c>
      <c r="D21" s="28"/>
      <c r="E21" s="29"/>
      <c r="F21" s="24" t="s">
        <v>17</v>
      </c>
      <c r="G21" s="24"/>
      <c r="H21" s="25">
        <v>1</v>
      </c>
      <c r="I21" s="26"/>
      <c r="J21" s="19">
        <v>6000</v>
      </c>
      <c r="K21" s="19">
        <v>6500</v>
      </c>
      <c r="L21" s="19">
        <v>6900</v>
      </c>
      <c r="M21" s="19">
        <f t="shared" ref="M21:M33" si="1">AVERAGE(J21:L21)</f>
        <v>6466.666666666667</v>
      </c>
      <c r="N21" s="1"/>
      <c r="O21" s="1"/>
      <c r="P21" s="1"/>
      <c r="V21" s="1"/>
      <c r="W21" s="1"/>
      <c r="X21" s="1"/>
      <c r="Y21" s="1"/>
      <c r="Z21" s="1"/>
      <c r="AA21" s="1"/>
      <c r="AB21" s="1"/>
    </row>
    <row r="22" spans="2:28" s="2" customFormat="1" ht="19.95" customHeight="1" x14ac:dyDescent="0.25">
      <c r="B22" s="15">
        <v>13</v>
      </c>
      <c r="C22" s="27" t="str">
        <f>'[1]F7 '!B42</f>
        <v>VILLAVICENCIO-YOPAL</v>
      </c>
      <c r="D22" s="28"/>
      <c r="E22" s="29"/>
      <c r="F22" s="24" t="s">
        <v>17</v>
      </c>
      <c r="G22" s="24"/>
      <c r="H22" s="25">
        <v>1</v>
      </c>
      <c r="I22" s="26"/>
      <c r="J22" s="19">
        <v>6000</v>
      </c>
      <c r="K22" s="19">
        <v>6500</v>
      </c>
      <c r="L22" s="19">
        <v>7300</v>
      </c>
      <c r="M22" s="19">
        <f t="shared" si="1"/>
        <v>6600</v>
      </c>
      <c r="N22" s="1"/>
      <c r="O22" s="1"/>
      <c r="P22" s="1"/>
      <c r="V22" s="1"/>
      <c r="W22" s="1"/>
      <c r="X22" s="1"/>
      <c r="Y22" s="1"/>
      <c r="Z22" s="1"/>
      <c r="AA22" s="1"/>
      <c r="AB22" s="1"/>
    </row>
    <row r="23" spans="2:28" s="2" customFormat="1" ht="19.95" customHeight="1" x14ac:dyDescent="0.25">
      <c r="B23" s="15">
        <v>14</v>
      </c>
      <c r="C23" s="27" t="str">
        <f>'[1]F7 '!B43</f>
        <v>VILLAVICENCIO-POMPEYA VIA - PUERTO LOPEZ</v>
      </c>
      <c r="D23" s="28"/>
      <c r="E23" s="29"/>
      <c r="F23" s="24" t="s">
        <v>17</v>
      </c>
      <c r="G23" s="24"/>
      <c r="H23" s="25">
        <v>1</v>
      </c>
      <c r="I23" s="26"/>
      <c r="J23" s="19">
        <v>5000</v>
      </c>
      <c r="K23" s="19">
        <v>5400</v>
      </c>
      <c r="L23" s="19">
        <v>5800</v>
      </c>
      <c r="M23" s="19">
        <f t="shared" si="1"/>
        <v>5400</v>
      </c>
      <c r="N23" s="1"/>
      <c r="O23" s="1"/>
      <c r="P23" s="1"/>
      <c r="V23" s="1"/>
      <c r="W23" s="1"/>
      <c r="X23" s="1"/>
      <c r="Y23" s="1"/>
      <c r="Z23" s="1"/>
      <c r="AA23" s="1"/>
      <c r="AB23" s="1"/>
    </row>
    <row r="24" spans="2:28" s="2" customFormat="1" ht="19.95" customHeight="1" x14ac:dyDescent="0.25">
      <c r="B24" s="15">
        <v>15</v>
      </c>
      <c r="C24" s="27" t="str">
        <f>'[1]F7 '!B44</f>
        <v xml:space="preserve">VILLAVICENCI-BARRANCA DE UPIA  VIA - YOPAL </v>
      </c>
      <c r="D24" s="28"/>
      <c r="E24" s="29"/>
      <c r="F24" s="24" t="s">
        <v>17</v>
      </c>
      <c r="G24" s="24"/>
      <c r="H24" s="25">
        <v>1</v>
      </c>
      <c r="I24" s="26"/>
      <c r="J24" s="19">
        <v>6000</v>
      </c>
      <c r="K24" s="19">
        <v>6500</v>
      </c>
      <c r="L24" s="19">
        <v>6700</v>
      </c>
      <c r="M24" s="19">
        <f t="shared" si="1"/>
        <v>6400</v>
      </c>
      <c r="N24" s="1"/>
      <c r="O24" s="1"/>
      <c r="P24" s="1"/>
      <c r="V24" s="1"/>
      <c r="W24" s="1"/>
      <c r="X24" s="1"/>
      <c r="Y24" s="1"/>
      <c r="Z24" s="1"/>
      <c r="AA24" s="1"/>
      <c r="AB24" s="1"/>
    </row>
    <row r="25" spans="2:28" s="2" customFormat="1" ht="19.95" customHeight="1" x14ac:dyDescent="0.25">
      <c r="B25" s="15">
        <v>16</v>
      </c>
      <c r="C25" s="27" t="str">
        <f>'[1]F7 '!B45</f>
        <v>CALI-VILLAVICENCIO</v>
      </c>
      <c r="D25" s="28"/>
      <c r="E25" s="29"/>
      <c r="F25" s="24" t="s">
        <v>17</v>
      </c>
      <c r="G25" s="24"/>
      <c r="H25" s="25">
        <v>1</v>
      </c>
      <c r="I25" s="26"/>
      <c r="J25" s="19">
        <v>18000</v>
      </c>
      <c r="K25" s="19">
        <v>18200</v>
      </c>
      <c r="L25" s="19">
        <v>19100</v>
      </c>
      <c r="M25" s="19">
        <f t="shared" si="1"/>
        <v>18433.333333333332</v>
      </c>
      <c r="N25" s="1"/>
      <c r="O25" s="1"/>
      <c r="P25" s="1"/>
      <c r="V25" s="1"/>
      <c r="W25" s="1"/>
      <c r="X25" s="1"/>
      <c r="Y25" s="1"/>
      <c r="Z25" s="1"/>
      <c r="AA25" s="1"/>
      <c r="AB25" s="1"/>
    </row>
    <row r="26" spans="2:28" s="2" customFormat="1" ht="19.95" customHeight="1" x14ac:dyDescent="0.25">
      <c r="B26" s="15">
        <v>17</v>
      </c>
      <c r="C26" s="27" t="str">
        <f>'[1]F7 '!B46</f>
        <v>VILLAVICENCIO-HATO COROZAL</v>
      </c>
      <c r="D26" s="28"/>
      <c r="E26" s="29"/>
      <c r="F26" s="24" t="s">
        <v>17</v>
      </c>
      <c r="G26" s="24"/>
      <c r="H26" s="25">
        <v>1</v>
      </c>
      <c r="I26" s="26"/>
      <c r="J26" s="19">
        <v>7000</v>
      </c>
      <c r="K26" s="19">
        <v>7400</v>
      </c>
      <c r="L26" s="19">
        <v>7900</v>
      </c>
      <c r="M26" s="19">
        <f t="shared" si="1"/>
        <v>7433.333333333333</v>
      </c>
      <c r="N26" s="1"/>
      <c r="O26" s="1"/>
      <c r="P26" s="1"/>
      <c r="V26" s="1"/>
      <c r="W26" s="1"/>
      <c r="X26" s="1"/>
      <c r="Y26" s="1"/>
      <c r="Z26" s="1"/>
      <c r="AA26" s="1"/>
      <c r="AB26" s="1"/>
    </row>
    <row r="27" spans="2:28" s="2" customFormat="1" ht="19.95" customHeight="1" x14ac:dyDescent="0.25">
      <c r="B27" s="15">
        <v>18</v>
      </c>
      <c r="C27" s="27" t="str">
        <f>'[1]F7 '!B47</f>
        <v>VILLAVICENCIO-SAN MARTIN</v>
      </c>
      <c r="D27" s="28"/>
      <c r="E27" s="29"/>
      <c r="F27" s="24" t="s">
        <v>17</v>
      </c>
      <c r="G27" s="24"/>
      <c r="H27" s="25">
        <v>1</v>
      </c>
      <c r="I27" s="26"/>
      <c r="J27" s="19">
        <v>6300</v>
      </c>
      <c r="K27" s="19">
        <v>6600</v>
      </c>
      <c r="L27" s="19">
        <v>6900</v>
      </c>
      <c r="M27" s="19">
        <f t="shared" si="1"/>
        <v>6600</v>
      </c>
      <c r="N27" s="1"/>
      <c r="O27" s="1"/>
      <c r="P27" s="1"/>
      <c r="V27" s="1"/>
      <c r="W27" s="1"/>
      <c r="X27" s="1"/>
      <c r="Y27" s="1"/>
      <c r="Z27" s="1"/>
      <c r="AA27" s="1"/>
      <c r="AB27" s="1"/>
    </row>
    <row r="28" spans="2:28" s="2" customFormat="1" ht="19.95" customHeight="1" x14ac:dyDescent="0.25">
      <c r="B28" s="15">
        <v>19</v>
      </c>
      <c r="C28" s="27" t="str">
        <f>'[1]F7 '!B48</f>
        <v>VILLAVICENCIO-PAZ DE ARIPORO</v>
      </c>
      <c r="D28" s="28"/>
      <c r="E28" s="29"/>
      <c r="F28" s="24" t="s">
        <v>17</v>
      </c>
      <c r="G28" s="24"/>
      <c r="H28" s="25">
        <v>1</v>
      </c>
      <c r="I28" s="26"/>
      <c r="J28" s="19">
        <v>5800</v>
      </c>
      <c r="K28" s="19">
        <v>6000</v>
      </c>
      <c r="L28" s="19">
        <v>6400</v>
      </c>
      <c r="M28" s="19">
        <f t="shared" si="1"/>
        <v>6066.666666666667</v>
      </c>
      <c r="N28" s="1"/>
      <c r="O28" s="1"/>
      <c r="P28" s="1"/>
      <c r="V28" s="1"/>
      <c r="W28" s="1"/>
      <c r="X28" s="1"/>
      <c r="Y28" s="1"/>
      <c r="Z28" s="1"/>
      <c r="AA28" s="1"/>
      <c r="AB28" s="1"/>
    </row>
    <row r="29" spans="2:28" s="2" customFormat="1" ht="19.95" customHeight="1" x14ac:dyDescent="0.25">
      <c r="B29" s="15">
        <v>20</v>
      </c>
      <c r="C29" s="27" t="str">
        <f>'[1]F7 '!B49</f>
        <v>VILLAVICENCIO -BOGOTA</v>
      </c>
      <c r="D29" s="28"/>
      <c r="E29" s="29"/>
      <c r="F29" s="24" t="s">
        <v>17</v>
      </c>
      <c r="G29" s="24"/>
      <c r="H29" s="25">
        <v>1</v>
      </c>
      <c r="I29" s="26"/>
      <c r="J29" s="19">
        <v>5300</v>
      </c>
      <c r="K29" s="19">
        <v>5500</v>
      </c>
      <c r="L29" s="19">
        <v>5900</v>
      </c>
      <c r="M29" s="19">
        <f t="shared" si="1"/>
        <v>5566.666666666667</v>
      </c>
      <c r="N29" s="1"/>
      <c r="O29" s="1"/>
      <c r="P29" s="1"/>
      <c r="V29" s="1"/>
      <c r="W29" s="1"/>
      <c r="X29" s="1"/>
      <c r="Y29" s="1"/>
      <c r="Z29" s="1"/>
      <c r="AA29" s="1"/>
      <c r="AB29" s="1"/>
    </row>
    <row r="30" spans="2:28" s="2" customFormat="1" ht="19.95" customHeight="1" x14ac:dyDescent="0.25">
      <c r="B30" s="15">
        <v>21</v>
      </c>
      <c r="C30" s="27" t="str">
        <f>'[1]F7 '!B50</f>
        <v>VILLAVICENCIO-TRINIDAD</v>
      </c>
      <c r="D30" s="28"/>
      <c r="E30" s="29"/>
      <c r="F30" s="24" t="s">
        <v>17</v>
      </c>
      <c r="G30" s="24"/>
      <c r="H30" s="25">
        <v>1</v>
      </c>
      <c r="I30" s="26"/>
      <c r="J30" s="19">
        <v>6300</v>
      </c>
      <c r="K30" s="19">
        <v>6800</v>
      </c>
      <c r="L30" s="19">
        <v>7300</v>
      </c>
      <c r="M30" s="19">
        <f t="shared" si="1"/>
        <v>6800</v>
      </c>
      <c r="N30" s="1"/>
      <c r="O30" s="1"/>
      <c r="P30" s="1"/>
      <c r="V30" s="1"/>
      <c r="W30" s="1"/>
      <c r="X30" s="1"/>
      <c r="Y30" s="1"/>
      <c r="Z30" s="1"/>
      <c r="AA30" s="1"/>
      <c r="AB30" s="1"/>
    </row>
    <row r="31" spans="2:28" s="2" customFormat="1" ht="19.95" customHeight="1" x14ac:dyDescent="0.25">
      <c r="B31" s="15">
        <v>22</v>
      </c>
      <c r="C31" s="27" t="str">
        <f>'[1]F7 '!B51</f>
        <v>SAN JOSE DEL GUAVIARE - BOGOTA</v>
      </c>
      <c r="D31" s="28"/>
      <c r="E31" s="29"/>
      <c r="F31" s="24" t="s">
        <v>17</v>
      </c>
      <c r="G31" s="24"/>
      <c r="H31" s="25">
        <v>1</v>
      </c>
      <c r="I31" s="26"/>
      <c r="J31" s="19">
        <v>4500</v>
      </c>
      <c r="K31" s="19">
        <v>4900</v>
      </c>
      <c r="L31" s="19">
        <v>5100</v>
      </c>
      <c r="M31" s="19">
        <f t="shared" si="1"/>
        <v>4833.333333333333</v>
      </c>
      <c r="N31" s="1"/>
      <c r="O31" s="1"/>
      <c r="P31" s="1"/>
      <c r="V31" s="1"/>
      <c r="W31" s="1"/>
      <c r="X31" s="1"/>
      <c r="Y31" s="1"/>
      <c r="Z31" s="1"/>
      <c r="AA31" s="1"/>
      <c r="AB31" s="1"/>
    </row>
    <row r="32" spans="2:28" s="2" customFormat="1" ht="19.95" customHeight="1" x14ac:dyDescent="0.25">
      <c r="B32" s="15">
        <v>23</v>
      </c>
      <c r="C32" s="27" t="str">
        <f>'[1]F7 '!B52</f>
        <v>PTO CARREÑO - BOGOTA</v>
      </c>
      <c r="D32" s="28"/>
      <c r="E32" s="29"/>
      <c r="F32" s="24" t="s">
        <v>17</v>
      </c>
      <c r="G32" s="24"/>
      <c r="H32" s="25">
        <v>1</v>
      </c>
      <c r="I32" s="26"/>
      <c r="J32" s="19">
        <v>7000</v>
      </c>
      <c r="K32" s="19">
        <v>7500</v>
      </c>
      <c r="L32" s="19">
        <v>7900</v>
      </c>
      <c r="M32" s="19">
        <f t="shared" si="1"/>
        <v>7466.666666666667</v>
      </c>
      <c r="N32" s="1"/>
      <c r="O32" s="1"/>
      <c r="P32" s="1"/>
      <c r="V32" s="1"/>
      <c r="W32" s="1"/>
      <c r="X32" s="1"/>
      <c r="Y32" s="1"/>
      <c r="Z32" s="1"/>
      <c r="AA32" s="1"/>
      <c r="AB32" s="1"/>
    </row>
    <row r="33" spans="2:28" s="2" customFormat="1" ht="19.95" customHeight="1" x14ac:dyDescent="0.25">
      <c r="B33" s="15">
        <v>24</v>
      </c>
      <c r="C33" s="27" t="str">
        <f>'[1]F7 '!B53</f>
        <v>VILLAVICENCIO-TABLON DE TAMARA</v>
      </c>
      <c r="D33" s="28"/>
      <c r="E33" s="29"/>
      <c r="F33" s="24" t="s">
        <v>17</v>
      </c>
      <c r="G33" s="24"/>
      <c r="H33" s="25">
        <v>1</v>
      </c>
      <c r="I33" s="26"/>
      <c r="J33" s="19">
        <v>5800</v>
      </c>
      <c r="K33" s="19">
        <v>6000</v>
      </c>
      <c r="L33" s="19">
        <v>6300</v>
      </c>
      <c r="M33" s="19">
        <f t="shared" si="1"/>
        <v>6033.333333333333</v>
      </c>
      <c r="N33" s="1"/>
      <c r="O33" s="1"/>
      <c r="P33" s="1"/>
      <c r="V33" s="1"/>
      <c r="W33" s="1"/>
      <c r="X33" s="1"/>
      <c r="Y33" s="1"/>
      <c r="Z33" s="1"/>
      <c r="AA33" s="1"/>
      <c r="AB33" s="1"/>
    </row>
    <row r="34" spans="2:28" s="2" customFormat="1" ht="19.95" customHeight="1" x14ac:dyDescent="0.25">
      <c r="B34" s="15">
        <v>25</v>
      </c>
      <c r="C34" s="27" t="s">
        <v>22</v>
      </c>
      <c r="D34" s="28"/>
      <c r="E34" s="29"/>
      <c r="F34" s="24" t="s">
        <v>19</v>
      </c>
      <c r="G34" s="24"/>
      <c r="H34" s="25">
        <v>1</v>
      </c>
      <c r="I34" s="26"/>
      <c r="J34" s="19">
        <v>1680000</v>
      </c>
      <c r="K34" s="19">
        <v>1750000</v>
      </c>
      <c r="L34" s="19">
        <v>1840200</v>
      </c>
      <c r="M34" s="19">
        <f>AVERAGE(J34:L34)</f>
        <v>1756733.3333333333</v>
      </c>
      <c r="N34" s="1"/>
      <c r="O34" s="1"/>
      <c r="P34" s="1"/>
      <c r="V34" s="1"/>
      <c r="W34" s="1"/>
      <c r="X34" s="1"/>
      <c r="Y34" s="1"/>
      <c r="Z34" s="1"/>
      <c r="AA34" s="1"/>
      <c r="AB34" s="1"/>
    </row>
    <row r="35" spans="2:28" ht="45" customHeight="1" x14ac:dyDescent="0.25">
      <c r="B35" s="61" t="s">
        <v>26</v>
      </c>
      <c r="C35" s="62"/>
      <c r="D35" s="62"/>
      <c r="E35" s="62"/>
      <c r="F35" s="62"/>
      <c r="G35" s="62"/>
      <c r="H35" s="62"/>
      <c r="I35" s="62"/>
      <c r="J35" s="20">
        <f>SUM(J9:J34)</f>
        <v>17856200</v>
      </c>
      <c r="K35" s="20">
        <f>SUM(K9:K34)</f>
        <v>19435500</v>
      </c>
      <c r="L35" s="20">
        <f>SUM(L9:L34)</f>
        <v>19532200</v>
      </c>
      <c r="M35" s="19">
        <f>AVERAGE(J35:L35)</f>
        <v>18941300</v>
      </c>
      <c r="O35" s="21"/>
    </row>
    <row r="36" spans="2:28" ht="20.399999999999999" customHeight="1" x14ac:dyDescent="0.25">
      <c r="B36" s="12"/>
      <c r="C36" s="6"/>
      <c r="D36" s="6"/>
      <c r="E36" s="46" t="s">
        <v>5</v>
      </c>
      <c r="F36" s="46"/>
      <c r="G36" s="46"/>
      <c r="H36" s="46"/>
      <c r="I36" s="46"/>
      <c r="J36" s="46"/>
      <c r="K36" s="14"/>
      <c r="L36" s="18"/>
      <c r="M36" s="8"/>
    </row>
    <row r="37" spans="2:28" ht="20.399999999999999" customHeight="1" x14ac:dyDescent="0.25">
      <c r="B37" s="6"/>
      <c r="C37" s="6"/>
      <c r="D37" s="6"/>
      <c r="E37" s="46" t="s">
        <v>6</v>
      </c>
      <c r="F37" s="46"/>
      <c r="G37" s="46"/>
      <c r="H37" s="46"/>
      <c r="I37" s="46"/>
      <c r="J37" s="46"/>
      <c r="K37" s="14"/>
      <c r="L37" s="18"/>
      <c r="M37" s="9"/>
    </row>
    <row r="38" spans="2:28" ht="20.399999999999999" customHeight="1" x14ac:dyDescent="0.25">
      <c r="B38" s="6"/>
      <c r="C38" s="6"/>
      <c r="D38" s="6"/>
      <c r="E38" s="46" t="s">
        <v>7</v>
      </c>
      <c r="F38" s="46"/>
      <c r="G38" s="46"/>
      <c r="H38" s="46"/>
      <c r="I38" s="46"/>
      <c r="J38" s="46"/>
      <c r="K38" s="14"/>
      <c r="L38" s="18"/>
      <c r="M38" s="9"/>
    </row>
    <row r="39" spans="2:28" ht="20.399999999999999" customHeight="1" x14ac:dyDescent="0.25">
      <c r="B39" s="6"/>
      <c r="C39" s="6"/>
      <c r="D39" s="6"/>
      <c r="E39" s="46" t="s">
        <v>8</v>
      </c>
      <c r="F39" s="46"/>
      <c r="G39" s="46"/>
      <c r="H39" s="46"/>
      <c r="I39" s="46"/>
      <c r="J39" s="46"/>
      <c r="K39" s="14"/>
      <c r="L39" s="18"/>
      <c r="M39" s="9"/>
    </row>
    <row r="40" spans="2:28" ht="20.399999999999999" customHeight="1" x14ac:dyDescent="0.25">
      <c r="B40" s="6"/>
      <c r="C40" s="6"/>
      <c r="D40" s="6"/>
      <c r="E40" s="46" t="s">
        <v>9</v>
      </c>
      <c r="F40" s="46"/>
      <c r="G40" s="46"/>
      <c r="H40" s="46"/>
      <c r="I40" s="46"/>
      <c r="J40" s="46"/>
      <c r="K40" s="14"/>
      <c r="L40" s="18"/>
      <c r="M40" s="9"/>
    </row>
    <row r="41" spans="2:28" ht="20.399999999999999" customHeight="1" x14ac:dyDescent="0.25">
      <c r="B41" s="6"/>
      <c r="C41" s="6"/>
      <c r="D41" s="6"/>
      <c r="E41" s="46" t="s">
        <v>12</v>
      </c>
      <c r="F41" s="46"/>
      <c r="G41" s="46"/>
      <c r="H41" s="46"/>
      <c r="I41" s="46"/>
      <c r="J41" s="46"/>
      <c r="K41" s="14"/>
      <c r="L41" s="18"/>
      <c r="M41" s="9"/>
    </row>
    <row r="42" spans="2:28" ht="20.399999999999999" customHeight="1" x14ac:dyDescent="0.25">
      <c r="B42" s="6"/>
      <c r="C42" s="6"/>
      <c r="D42" s="6"/>
      <c r="E42" s="46" t="s">
        <v>11</v>
      </c>
      <c r="F42" s="46"/>
      <c r="G42" s="46"/>
      <c r="H42" s="46"/>
      <c r="I42" s="46"/>
      <c r="J42" s="46"/>
      <c r="K42" s="14"/>
      <c r="L42" s="18"/>
      <c r="M42" s="9"/>
    </row>
    <row r="43" spans="2:28" ht="20.399999999999999" customHeight="1" x14ac:dyDescent="0.25">
      <c r="B43" s="6"/>
      <c r="C43" s="6"/>
      <c r="D43" s="6"/>
      <c r="E43" s="46" t="s">
        <v>10</v>
      </c>
      <c r="F43" s="46"/>
      <c r="G43" s="46"/>
      <c r="H43" s="46"/>
      <c r="I43" s="46"/>
      <c r="J43" s="46"/>
      <c r="K43" s="14"/>
      <c r="L43" s="18"/>
      <c r="M43" s="9"/>
    </row>
    <row r="44" spans="2:28" ht="13.2" customHeight="1" x14ac:dyDescent="0.25"/>
  </sheetData>
  <mergeCells count="96">
    <mergeCell ref="J6:M6"/>
    <mergeCell ref="B35:I35"/>
    <mergeCell ref="C28:E28"/>
    <mergeCell ref="C33:E33"/>
    <mergeCell ref="C34:E34"/>
    <mergeCell ref="B8:M8"/>
    <mergeCell ref="C9:E9"/>
    <mergeCell ref="C15:E15"/>
    <mergeCell ref="C16:E16"/>
    <mergeCell ref="C17:E17"/>
    <mergeCell ref="C18:E18"/>
    <mergeCell ref="F17:G17"/>
    <mergeCell ref="C11:E11"/>
    <mergeCell ref="C12:E12"/>
    <mergeCell ref="C13:E13"/>
    <mergeCell ref="C14:E14"/>
    <mergeCell ref="F27:G27"/>
    <mergeCell ref="B6:B7"/>
    <mergeCell ref="C6:E7"/>
    <mergeCell ref="F6:G7"/>
    <mergeCell ref="H6:I7"/>
    <mergeCell ref="H17:I17"/>
    <mergeCell ref="C10:E10"/>
    <mergeCell ref="F9:G9"/>
    <mergeCell ref="H9:I9"/>
    <mergeCell ref="C23:E23"/>
    <mergeCell ref="F18:G18"/>
    <mergeCell ref="H23:I23"/>
    <mergeCell ref="F23:G23"/>
    <mergeCell ref="H12:I12"/>
    <mergeCell ref="H13:I13"/>
    <mergeCell ref="H14:I14"/>
    <mergeCell ref="E43:J43"/>
    <mergeCell ref="F29:G29"/>
    <mergeCell ref="F30:G30"/>
    <mergeCell ref="F31:G31"/>
    <mergeCell ref="F32:G32"/>
    <mergeCell ref="C29:E29"/>
    <mergeCell ref="C30:E30"/>
    <mergeCell ref="E37:J37"/>
    <mergeCell ref="E38:J38"/>
    <mergeCell ref="E39:J39"/>
    <mergeCell ref="C31:E31"/>
    <mergeCell ref="C32:E32"/>
    <mergeCell ref="F33:G33"/>
    <mergeCell ref="H33:I33"/>
    <mergeCell ref="F34:G34"/>
    <mergeCell ref="H34:I34"/>
    <mergeCell ref="E40:J40"/>
    <mergeCell ref="E41:J41"/>
    <mergeCell ref="E42:J42"/>
    <mergeCell ref="C24:E24"/>
    <mergeCell ref="C25:E25"/>
    <mergeCell ref="C26:E26"/>
    <mergeCell ref="F25:G25"/>
    <mergeCell ref="H25:I25"/>
    <mergeCell ref="H27:I27"/>
    <mergeCell ref="F28:G28"/>
    <mergeCell ref="H28:I28"/>
    <mergeCell ref="E36:J36"/>
    <mergeCell ref="C27:E27"/>
    <mergeCell ref="F24:G24"/>
    <mergeCell ref="H24:I24"/>
    <mergeCell ref="F26:G26"/>
    <mergeCell ref="E2:M2"/>
    <mergeCell ref="B5:M5"/>
    <mergeCell ref="B2:D4"/>
    <mergeCell ref="F4:J4"/>
    <mergeCell ref="E3:M3"/>
    <mergeCell ref="H31:I31"/>
    <mergeCell ref="H32:I32"/>
    <mergeCell ref="H30:I30"/>
    <mergeCell ref="F10:G10"/>
    <mergeCell ref="H10:I10"/>
    <mergeCell ref="F15:G15"/>
    <mergeCell ref="H15:I15"/>
    <mergeCell ref="F16:G16"/>
    <mergeCell ref="H16:I16"/>
    <mergeCell ref="H29:I29"/>
    <mergeCell ref="H18:I18"/>
    <mergeCell ref="F14:G14"/>
    <mergeCell ref="F12:G12"/>
    <mergeCell ref="F13:G13"/>
    <mergeCell ref="H26:I26"/>
    <mergeCell ref="H11:I11"/>
    <mergeCell ref="F11:G11"/>
    <mergeCell ref="F22:G22"/>
    <mergeCell ref="H22:I22"/>
    <mergeCell ref="C22:E22"/>
    <mergeCell ref="C21:E21"/>
    <mergeCell ref="C20:E20"/>
    <mergeCell ref="B19:M19"/>
    <mergeCell ref="F20:G20"/>
    <mergeCell ref="H20:I20"/>
    <mergeCell ref="F21:G21"/>
    <mergeCell ref="H21:I21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52" orientation="portrait" useFirstPageNumber="1" r:id="rId1"/>
  <headerFooter scaleWithDoc="0">
    <oddFooter xml:space="preserve">&amp;R&amp;8Pagina: &amp;N de &amp;N  
</oddFooter>
  </headerFooter>
  <drawing r:id="rId2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William Lucas Quiroga Alvarado</cp:lastModifiedBy>
  <cp:lastPrinted>2022-10-28T16:02:26Z</cp:lastPrinted>
  <dcterms:created xsi:type="dcterms:W3CDTF">2001-11-21T18:41:57Z</dcterms:created>
  <dcterms:modified xsi:type="dcterms:W3CDTF">2025-08-26T00:30:51Z</dcterms:modified>
</cp:coreProperties>
</file>