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Aprendiz\Downloads\"/>
    </mc:Choice>
  </mc:AlternateContent>
  <xr:revisionPtr revIDLastSave="0" documentId="13_ncr:1_{3F729FB2-4A5D-4432-893D-284E183D6EF8}" xr6:coauthVersionLast="47" xr6:coauthVersionMax="47" xr10:uidLastSave="{00000000-0000-0000-0000-000000000000}"/>
  <bookViews>
    <workbookView xWindow="-120" yWindow="-120" windowWidth="20730" windowHeight="11040" tabRatio="598" xr2:uid="{00000000-000D-0000-FFFF-FFFF00000000}"/>
  </bookViews>
  <sheets>
    <sheet name="ANEXO 2 " sheetId="16" r:id="rId1"/>
    <sheet name="Instrucciones" sheetId="18" r:id="rId2"/>
  </sheets>
  <definedNames>
    <definedName name="_xlnm._FilterDatabase" localSheetId="0" hidden="1">'ANEXO 2 '!$A$8:$O$15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16" l="1"/>
  <c r="K117" i="16" a="1"/>
  <c r="K117" i="16" s="1"/>
  <c r="D9" i="16"/>
  <c r="N142" i="16"/>
  <c r="K141" i="16" l="1"/>
  <c r="K142" i="16"/>
  <c r="K84" i="16" l="1" a="1"/>
  <c r="K84" i="16" s="1"/>
  <c r="K16" i="16" a="1"/>
  <c r="K16" i="16" s="1"/>
  <c r="F49" i="16"/>
  <c r="K49" i="16" s="1"/>
  <c r="D10" i="16" l="1"/>
  <c r="D12" i="16" l="1"/>
  <c r="D11"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tc={2778A6F8-0294-4812-B73A-2BCCEB7CB177}</author>
  </authors>
  <commentList>
    <comment ref="N140" authorId="0" shapeId="0" xr:uid="{8B48826F-3740-429F-BC17-AAF71F4E672C}">
      <text>
        <r>
          <rPr>
            <b/>
            <sz val="9"/>
            <color indexed="81"/>
            <rFont val="Tahoma"/>
            <family val="2"/>
          </rPr>
          <t>Usuario:</t>
        </r>
        <r>
          <rPr>
            <sz val="9"/>
            <color indexed="81"/>
            <rFont val="Tahoma"/>
            <family val="2"/>
          </rPr>
          <t xml:space="preserve">
HORAS TOTALES ETAPA LECTIVA 480 HRS</t>
        </r>
      </text>
    </comment>
    <comment ref="N142" authorId="1" shapeId="0" xr:uid="{2778A6F8-0294-4812-B73A-2BCCEB7CB177}">
      <text>
        <t>[Comentario encadenado]
Su versión de Excel le permite leer este comentario encadenado; sin embargo, las ediciones que se apliquen se quitarán si el archivo se abre en una versión más reciente de Excel. Más información: https://go.microsoft.com/fwlink/?linkid=870924
Comentario:
    480 FALTANTES ESTA ENE L ANEXO COMPLEMETARIA CAMPESENA EN EL PERFIL DE ARTESANIAS.</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<sst xmlns="http://schemas.openxmlformats.org/spreadsheetml/2006/main" count="483" uniqueCount="111">
  <si>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</si>
  <si>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</si>
  <si>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</si>
  <si>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</si>
  <si>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</si>
  <si>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</si>
  <si>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</si>
  <si>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</si>
  <si>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</si>
  <si>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</si>
  <si>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</si>
  <si>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</si>
  <si>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</si>
  <si>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</si>
  <si>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PROFESIONALES</t>
  </si>
  <si>
    <t>TECNICOS Y/O TECNOLOGOS</t>
  </si>
  <si>
    <t>PRIMERA OFERTA -   SEGUNDA OFERTA</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</si>
  <si>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</si>
  <si>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</si>
  <si>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</si>
  <si>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</si>
  <si>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</si>
  <si>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</si>
  <si>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</si>
  <si>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</si>
  <si>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</si>
  <si>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</si>
  <si>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</si>
  <si>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</si>
  <si>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</si>
  <si>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</si>
  <si>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</si>
  <si>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</si>
  <si>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</si>
  <si>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</si>
  <si>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</si>
  <si>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</si>
  <si>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</si>
  <si>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</si>
  <si>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</si>
  <si>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</si>
  <si>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</si>
  <si>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</si>
  <si>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</si>
  <si>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</si>
  <si>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</si>
  <si>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</si>
  <si>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</si>
  <si>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</si>
  <si>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</si>
  <si>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</si>
  <si>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</si>
  <si>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</si>
  <si>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</si>
  <si>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</si>
  <si>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</si>
  <si>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</si>
  <si>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</si>
  <si>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</si>
  <si>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</si>
  <si>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</si>
  <si>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</si>
  <si>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</si>
  <si>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</si>
  <si>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</si>
  <si>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</si>
  <si>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</si>
  <si>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</si>
  <si>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</si>
  <si>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</si>
  <si>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</si>
  <si>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</si>
  <si>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</si>
  <si>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</si>
  <si>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PERIODO : AÑO 2025</t>
  </si>
  <si>
    <t>Regional Putuamayo</t>
  </si>
  <si>
    <t>Complementaria (presencial)</t>
  </si>
  <si>
    <t xml:space="preserve">TOTALES </t>
  </si>
  <si>
    <t>Jeniffer Andrea Ruiz Salazar</t>
  </si>
  <si>
    <t>Freider Alejandro Narvaez Herrera</t>
  </si>
  <si>
    <t>Subdirector del Centro de Agroforestal y Acuícola Arapaima</t>
  </si>
  <si>
    <t>83420234-1 SOLDADURA CON PROCESOS SMAW EN UNIONES 1F Y 2F</t>
  </si>
  <si>
    <t>83420235-1 SOLDADURA CON PROCESOS SMAW EN UNIONES 3F Y 4F</t>
  </si>
  <si>
    <t>83420236-1 SOLDADURA CON PROCESOS GMAW  EN UNIONES 1F Y 2F</t>
  </si>
  <si>
    <t>PRESTACION DE SERVICIOS PROFESIONALES (SOLDADURA )</t>
  </si>
  <si>
    <r>
      <rPr>
        <b/>
        <sz val="9"/>
        <color theme="1"/>
        <rFont val="Arial"/>
        <family val="2"/>
      </rPr>
      <t xml:space="preserve">290202007 SOLDAR PRODUCTOS METÁLICOS (PLATINA) POR ARCO ELÉCTRICO CON
ELECTRODO REVESTIDO (SMAW). SEGÚN PROCEDIMIENTO DE FABRICACIÓN
Perfil: </t>
    </r>
    <r>
      <rPr>
        <sz val="9"/>
        <color theme="1"/>
        <rFont val="Arial"/>
        <family val="2"/>
      </rPr>
      <t xml:space="preserve">INGENIERO O TECNÓLOGO EN SOLDADURA CON CONOCIMIENTOS TEÓRICO - PRÁCTICO EN
SOLDADURA
</t>
    </r>
    <r>
      <rPr>
        <b/>
        <sz val="9"/>
        <color theme="1"/>
        <rFont val="Arial"/>
        <family val="2"/>
      </rPr>
      <t>Experiencia laboral
y/o especialización</t>
    </r>
    <r>
      <rPr>
        <sz val="9"/>
        <color theme="1"/>
        <rFont val="Arial"/>
        <family val="2"/>
      </rPr>
      <t xml:space="preserve"> INGENIERO O TECNÓLOGO EN SOLDADURA CON CONOCIMIENTOS TEÓRICO - PRÁCTICO EN
SOLDADURA QUE DEMUESTRE VEINTICUATRO (24) MESES DE EXPERIENCIA: DE LOS
CUALES DIECIOCHO (18) MESES ESTARÁN RELACIONADOS CON EL EJERCICIO DE LA
PROFESIÓN U OFICIO OBJETO DE LA FORMACIÓN PROFESIONAL (SOLDADURA SMAW) Y</t>
    </r>
  </si>
  <si>
    <t>Revisó:</t>
  </si>
  <si>
    <t>Jesus Leonardo Cabrera Guzman Cargo: Coordinador Académico, instructor G16</t>
  </si>
  <si>
    <t>Regional Putumayo</t>
  </si>
  <si>
    <t>93510498-1 CONFECCIÓN DE ROPA HOGAR EN TÉCNICA DE PATCHWORK</t>
  </si>
  <si>
    <t xml:space="preserve">93510011-2 CONFECCIÓN DE CAMISETAS DEPORTIVAS </t>
  </si>
  <si>
    <t>95510013-2 CONFECCIÓN DE BATA DE TRABAJO</t>
  </si>
  <si>
    <t>83830300-1 MANTENIMIENTO DEL SISTEMA ELECTRICO DE LA MOTOCICLETA</t>
  </si>
  <si>
    <t>83810374-1  DIAGNOSTICO DE MOTORES A GASOLINA</t>
  </si>
  <si>
    <t xml:space="preserve">PRESTACION DE SERVICIOS PROFESIONALES 
(CONFECCIÓNES) </t>
  </si>
  <si>
    <t>PRESTACION DE SERVICIOS PROFESIONALES (ING- ELECTRICO Ó MECANICO )</t>
  </si>
  <si>
    <r>
      <rPr>
        <b/>
        <u/>
        <sz val="9"/>
        <color theme="1"/>
        <rFont val="Arial"/>
        <family val="2"/>
      </rPr>
      <t>290601148 OPERAR MAQUINARIA DE CONFECCIONES DE ACUERDO A LAS NECESIDADES
DE ENTRENAMIENTO
Requisitos académicos del instructor:</t>
    </r>
    <r>
      <rPr>
        <sz val="9"/>
        <color theme="1"/>
        <rFont val="Arial"/>
        <family val="2"/>
      </rPr>
      <t xml:space="preserve">
mínimo técnico en confección industrial, producción o calidad
</t>
    </r>
    <r>
      <rPr>
        <b/>
        <u/>
        <sz val="9"/>
        <color theme="1"/>
        <rFont val="Arial"/>
        <family val="2"/>
      </rPr>
      <t>Experiencia laboral y/o especialización del instructor:</t>
    </r>
    <r>
      <rPr>
        <sz val="9"/>
        <color theme="1"/>
        <rFont val="Arial"/>
        <family val="2"/>
      </rPr>
      <t xml:space="preserve">
mínimo 18 meses en el área
mínimo 12 meses de docencia
</t>
    </r>
    <r>
      <rPr>
        <b/>
        <u/>
        <sz val="9"/>
        <color theme="1"/>
        <rFont val="Arial"/>
        <family val="2"/>
      </rPr>
      <t xml:space="preserve">Competencias del Instructor
</t>
    </r>
    <r>
      <rPr>
        <sz val="9"/>
        <color theme="1"/>
        <rFont val="Arial"/>
        <family val="2"/>
      </rPr>
      <t>formular ejecutar y evaluar proyectos
trabajo en equipo
establecer procesos comunicativos asertivos
manejar herramientas informáticos asociadas al área objeto de la formación.
operar técnicamente  la maquinaria para la confección industrial
demostrar el conocimeinto del sector</t>
    </r>
  </si>
  <si>
    <t>63550080-1  COCINA TIPICA COLOMBIANA</t>
  </si>
  <si>
    <r>
      <rPr>
        <b/>
        <u/>
        <sz val="9"/>
        <color theme="1"/>
        <rFont val="Arial"/>
        <family val="2"/>
      </rPr>
      <t xml:space="preserve">280601094 DIAGNOSTICAR MOTORES DE ACUERDO CON PROCEDIMIENTOS TÉCNICOS Y
PARÁMETROS DEL CICLO OTTO
</t>
    </r>
    <r>
      <rPr>
        <sz val="9"/>
        <color theme="1"/>
        <rFont val="Arial"/>
        <family val="2"/>
      </rPr>
      <t xml:space="preserve">
Perfil: OPCIÓN 1
TÉCNICOS: AREA OCUPACIONAL 83: EQUIPOS Y OCUPACIONES EN TRANSPORTE,
OPERACIÓN DE EQUIPO INSTALACIÓN Y MANTENIMIENTO GRUPO 838: MECÁNICOS DE
VEHÍCULOS AUTOMOTORES, SUBGRUPO 8381: MECÁNICO VEHÍCULOS AUTOMOTORES.
OPCIÓN: 2
TÉCNICOS PROFESIONALES: TÉCNICA PROFESIONAL AUTOMOTRIZ, TÉCNICA PROFESIONAL
EN INGENIERÍA AUTOMOTRIZ, TÉCNICA PROFESIONAL EN MECÁNICA AUTOMOTRIZ, TÉCNICA
PROFESIONAL EN SERVICIO AUTOMOTRIZ, TÉCNICO PROFESIONAL EN MECÁNICA
AUTOMOTRIZ, TÉCNICA PROFESIONAL EN MECÁNICA Y ELECTRÓNICA AUTOMOTRIZ,
OPCIÓN 3:
TECNÓLOGOS: TECNOLOGÍA EN DIAGNÓSTICO Y GESTIÓN AUTOMOTRIZ, TECNOLOGÍA EN
MECÁNICA AUTOMOTRIZ, TECNOLOGÍA EN MANTENIMIENTO MECATRÓNICO DE
AUTOMOTORES, TECNOLOGÍA EN AUTOTRONICA.
OPCIÓN 4:
PROFESIONAL UNIVERSITARIO: INGENIERÍA AUTOMOTRIZ, INGENIERÍA EN MECATRÓNICA,
INGENIERÍA MECATRÓNICA, INGENIERÍA MECÁNICA, INGENIERÍA ELECTRÓNICA.
</t>
    </r>
    <r>
      <rPr>
        <b/>
        <u/>
        <sz val="9"/>
        <color theme="1"/>
        <rFont val="Arial"/>
        <family val="2"/>
      </rPr>
      <t>Experiencia laboral y/o especialización</t>
    </r>
    <r>
      <rPr>
        <sz val="9"/>
        <color theme="1"/>
        <rFont val="Arial"/>
        <family val="2"/>
      </rPr>
      <t xml:space="preserve">
OPCIÓN 1:
CUARENTA Y DOS (42) MESES DE EXPERIENCIA RELACIONADA DISTRIBUIDA ASI: TREINTA
(30) MESES DE EXPERIENCIA RELACIONADA CON EL EJERCICIO DE LA MECATRÓNICA
AUTOMOTRIZ Y DOCE (DOCE) MESES EN DOCENCIA O INSTRUCCIÓN CERTIFICADA POR
ENTIDAD LEGALMENTE RECONOCIDA.
OPCIÓN 2:
TREINTA Y SEIS (36) MESES DE EXPERIENCIA RELACIONADA DISTRIBUIDA ASÍ:
VEINTICUATRO (24) MESES DE EXPERIENCIA RELACIONADA CON EL EJERCICIO DE
MECATRÓNICA AUTOMOTRIZ Y DOCE (12) MESES EN DOCENCIA O INSTRUCCIÓN
CERTIFICADA POR ENTIDAD LEGALMENTE RECONOCIDA.
OPCIÓN 3:
TREINTA (30) MESES DE EXPERIENCIA RELACIONADA DISTRIBUIDA ASÍ: DIECIOCHO (18)
MESES DE EXPERIENCIA RELACIONADA CON EL EJERCICIO DE MECATRÓNICA AUTOMOTRIZ
Y DOCE (12) MESES EN DOCENCIA.
OPCIÓN 4:
VEINTICUATRO (24) MESES DE EXPERIENCIA RELACIONADA DISTRIBUIDA ASÍ:
DOCE (12) MESES DE EXPERIENCIA RELACIONADA CON EL EJERCICIO DE MECATRÓNICA
AUTOMOTRIZ Y DOCE (12) MESES EN DOCENCIA.</t>
    </r>
  </si>
  <si>
    <t>OPERARIO</t>
  </si>
  <si>
    <t>961520-1 OPERARIO EN PROCESOS DE PANADERIA</t>
  </si>
  <si>
    <t>PRESTACION DE SERVICIOS PROFESIONALES</t>
  </si>
  <si>
    <t>Convocactoria especial - Presupuesto Economia popular</t>
  </si>
  <si>
    <t>AUXILIAR</t>
  </si>
  <si>
    <t>662100-1 AUXILIAR EN SERVICIO DE ALIMENTOS Y BEBIDAS</t>
  </si>
  <si>
    <r>
      <rPr>
        <b/>
        <u/>
        <sz val="9"/>
        <color theme="1"/>
        <rFont val="Arial"/>
        <family val="2"/>
      </rPr>
      <t xml:space="preserve">260201062 ATENCIÓN DEL SERVICIO DE ALIMENTOS Y BEBIDAS.
Perfil:  
</t>
    </r>
    <r>
      <rPr>
        <sz val="9"/>
        <color theme="1"/>
        <rFont val="Arial"/>
        <family val="2"/>
      </rPr>
      <t xml:space="preserve">ALTERNATIVA 1: PROFESIONAL EN EL AREA DE HOTELERIA.
ALTERNATIVA 2: TECNOLOGO EN EL AREA DE LA HOTELERIA O GESTION DE ALIMENTOS Y BEBIDAS.
ALTERNATIVA 3: TECNICO PROFESIONAL EN EL AREA DE HOTELERIA O ALIMENTOS Y BEBIDAS.
ALTERNATIVA 4: TECNICO EN MESA Y BAR.
ADICIONALMENTE, PARA TODAS LAS ALTERNATIVAS, SE DEBERÁ CERTIFICAR CURSOS DE FORMACIÓN EN
PEDAGOGÍA DE MÍNIMO 40 HORAS O CERTIFICACIÓN DE COMPETENCIA LABORAL VIGENTE EN ORIENTACIÓN
DE PROCESOS FORMATIVOS PRESENCIALES.
</t>
    </r>
    <r>
      <rPr>
        <b/>
        <u/>
        <sz val="9"/>
        <color theme="1"/>
        <rFont val="Arial"/>
        <family val="2"/>
      </rPr>
      <t xml:space="preserve">Experiencia laboral y/o especialización: </t>
    </r>
    <r>
      <rPr>
        <sz val="9"/>
        <color theme="1"/>
        <rFont val="Arial"/>
        <family val="2"/>
      </rPr>
      <t>MINIMO VEINTICUATRO (24) MESES DE EXPERIENCIA EN ACTIVIDADES RELACIONADAS CON EL SERVICIO DE
ALIMENTOS Y BEBIDAS EN ESTABLECIMIENTOS GASTRONOMICOS Y DOCE (12) MESES EN DOCENCIA.</t>
    </r>
  </si>
  <si>
    <t>NUEVO CONVOCATORIA</t>
  </si>
  <si>
    <t>OSCAR CIFUENTES</t>
  </si>
  <si>
    <t>96551445-1 ELABORACION DE PRODUCTOS PANIFICABLES DE MASAS DULCES</t>
  </si>
  <si>
    <r>
      <rPr>
        <b/>
        <u/>
        <sz val="9"/>
        <color theme="1"/>
        <rFont val="Arial"/>
        <family val="2"/>
      </rPr>
      <t>[4:49 p. m., 30/1/2025] Edgar Ramirez: TECNÓLOGO.
•	INGENIERO DE ALIMENTOS, INGENIERO AGROINDUSTRIAL, Y/O DEMÁS PROFESIONES AFINES
[4:49 p. m., 30/1/2025] Edgar Ramirez: MÍNIMO 12 MESES DE DESEMPEÑO  LABORAL CON EL ÁREA DE SU PROFESIÓN (UN TIEMPO GENÉRICO PARA TODOS LOS PERFILES REQUERIDOS).</t>
    </r>
    <r>
      <rPr>
        <sz val="9"/>
        <color theme="1"/>
        <rFont val="Arial"/>
        <family val="2"/>
      </rPr>
      <t>ría</t>
    </r>
  </si>
  <si>
    <t>EDWIN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</si>
</sst>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quot;$&quot;\ #,##0"/>
    <numFmt numFmtId="167" formatCode="0.0"/>
    <numFmt numFmtId="168" formatCode="&quot;$&quot;\ #,##0.00"/>
    <numFmt numFmtId="169" formatCode="#,##0.0"/>
  </numFmts>
  <fonts count="27" x14ac:knownFonts="1">
    <font>
      <sz val="11"/>
      <color theme="1"/>
      <name val="Calibri"/>
      <family val="2"/>
      <scheme val="minor"/>
    </font>
    <font>
      <sz val="11"/>
      <color theme="1"/>
      <name val="Calibri"/>
      <family val="2"/>
      <scheme val="minor"/>
    </font>
    <font>
      <sz val="10"/>
      <name val="Arial"/>
      <family val="2"/>
    </font>
    <font>
      <sz val="11"/>
      <color theme="1"/>
      <name val="Arial"/>
      <family val="2"/>
    </font>
    <font>
      <sz val="9"/>
      <name val="Arial"/>
      <family val="2"/>
    </font>
    <font>
      <sz val="9"/>
      <color theme="1"/>
      <name val="Arial"/>
      <family val="2"/>
    </font>
    <font>
      <sz val="1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color theme="1"/>
      <name val="Arial"/>
      <family val="2"/>
    </font>
    <font>
      <b/>
      <sz val="9"/>
      <name val="Arial"/>
      <family val="2"/>
    </font>
    <font>
      <b/>
      <sz val="9"/>
      <color indexed="8"/>
      <name val="Arial"/>
      <family val="2"/>
    </font>
    <font>
      <sz val="8"/>
      <color theme="1"/>
      <name val="Arial"/>
      <family val="2"/>
    </font>
    <font>
      <sz val="8"/>
      <color rgb="FF000000"/>
      <name val="Calibri"/>
      <family val="2"/>
      <scheme val="minor"/>
    </font>
    <font>
      <sz val="9"/>
      <color indexed="8"/>
      <name val="Arial"/>
      <family val="2"/>
    </font>
    <font>
      <b/>
      <u/>
      <sz val="9"/>
      <color theme="1"/>
      <name val="Arial"/>
      <family val="2"/>
    </font>
    <font>
      <b/>
      <sz val="9"/>
      <color indexed="81"/>
      <name val="Tahoma"/>
      <family val="2"/>
    </font>
    <font>
      <sz val="9"/>
      <color indexed="81"/>
      <name val="Tahoma"/>
      <family val="2"/>
    </font>
  </fonts>
  <fills count="8">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
      <patternFill patternType="solid">
        <fgColor rgb="FFFFC00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s>
  <cellStyleXfs count="8">
    <xf numFmtId="0" fontId="0" fillId="0" borderId="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8" fillId="0" borderId="0"/>
    <xf numFmtId="9" fontId="1" fillId="0" borderId="0" applyFont="0" applyFill="0" applyBorder="0" applyAlignment="0" applyProtection="0"/>
    <xf numFmtId="44" fontId="1" fillId="0" borderId="0" applyFont="0" applyFill="0" applyBorder="0" applyAlignment="0" applyProtection="0"/>
  </cellStyleXfs>
  <cellXfs count="163">
    <xf numFmtId="0" fontId="0" fillId="0" borderId="0" xfId="0"/>
    <xf numFmtId="0" fontId="4" fillId="0" borderId="1" xfId="0" applyFont="1" applyBorder="1"/>
    <xf numFmtId="3" fontId="5" fillId="0" borderId="1" xfId="0" applyNumberFormat="1" applyFont="1" applyBorder="1"/>
    <xf numFmtId="0" fontId="9" fillId="0" borderId="0" xfId="5" applyFont="1"/>
    <xf numFmtId="0" fontId="9" fillId="4" borderId="0" xfId="5" applyFont="1" applyFill="1"/>
    <xf numFmtId="0" fontId="7" fillId="0" borderId="1" xfId="5" applyFont="1" applyBorder="1" applyAlignment="1">
      <alignment horizontal="center" vertical="center"/>
    </xf>
    <xf numFmtId="0" fontId="7" fillId="0" borderId="0" xfId="5" applyFont="1"/>
    <xf numFmtId="0" fontId="7" fillId="4" borderId="0" xfId="5" applyFont="1" applyFill="1"/>
    <xf numFmtId="0" fontId="13" fillId="5" borderId="1" xfId="5" applyFont="1" applyFill="1" applyBorder="1" applyAlignment="1">
      <alignment horizontal="center" vertical="center"/>
    </xf>
    <xf numFmtId="0" fontId="14" fillId="0" borderId="0" xfId="5" applyFont="1" applyAlignment="1">
      <alignment horizontal="center" vertical="center"/>
    </xf>
    <xf numFmtId="0" fontId="3" fillId="0" borderId="1" xfId="5" applyFont="1" applyBorder="1" applyAlignment="1">
      <alignment horizontal="left" vertical="center" wrapText="1"/>
    </xf>
    <xf numFmtId="0" fontId="9" fillId="0" borderId="1" xfId="5" applyFont="1" applyBorder="1" applyAlignment="1">
      <alignment horizontal="left" vertical="center" wrapText="1"/>
    </xf>
    <xf numFmtId="0" fontId="15" fillId="0" borderId="0" xfId="5" applyFont="1" applyAlignment="1">
      <alignment vertical="center"/>
    </xf>
    <xf numFmtId="0" fontId="15" fillId="0" borderId="0" xfId="5" applyFont="1"/>
    <xf numFmtId="0" fontId="17" fillId="0" borderId="0" xfId="5" applyFont="1"/>
    <xf numFmtId="0" fontId="2" fillId="0" borderId="1" xfId="5"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xf numFmtId="0" fontId="4" fillId="0" borderId="1" xfId="0" applyFont="1" applyBorder="1" applyAlignment="1">
      <alignment horizontal="center" vertical="center" wrapText="1"/>
    </xf>
    <xf numFmtId="0" fontId="19" fillId="0" borderId="0" xfId="2" applyFont="1" applyAlignment="1">
      <alignment horizontal="left"/>
    </xf>
    <xf numFmtId="166" fontId="4" fillId="0" borderId="1" xfId="2" applyNumberFormat="1" applyFont="1" applyBorder="1" applyAlignment="1">
      <alignment horizontal="left" vertical="center"/>
    </xf>
    <xf numFmtId="0" fontId="4" fillId="0" borderId="1" xfId="2" applyFont="1" applyBorder="1" applyAlignment="1">
      <alignment horizontal="center" vertical="center"/>
    </xf>
    <xf numFmtId="165" fontId="19" fillId="0" borderId="1" xfId="3" applyNumberFormat="1" applyFont="1" applyFill="1" applyBorder="1" applyAlignment="1">
      <alignment horizontal="center" vertical="center" wrapText="1"/>
    </xf>
    <xf numFmtId="165" fontId="19" fillId="0" borderId="0" xfId="3" applyNumberFormat="1" applyFont="1" applyFill="1" applyBorder="1" applyAlignment="1">
      <alignment horizontal="center" vertical="center" wrapText="1"/>
    </xf>
    <xf numFmtId="3" fontId="19" fillId="0" borderId="1" xfId="2" applyNumberFormat="1" applyFont="1" applyBorder="1" applyAlignment="1">
      <alignment horizontal="center" vertical="center" wrapText="1"/>
    </xf>
    <xf numFmtId="165" fontId="19" fillId="0" borderId="5" xfId="3" applyNumberFormat="1" applyFont="1" applyFill="1" applyBorder="1" applyAlignment="1">
      <alignment horizontal="center" vertical="center" wrapText="1"/>
    </xf>
    <xf numFmtId="165" fontId="19" fillId="0" borderId="1" xfId="3" applyNumberFormat="1" applyFont="1" applyFill="1" applyBorder="1" applyAlignment="1">
      <alignment horizontal="left" vertical="center" wrapText="1"/>
    </xf>
    <xf numFmtId="9" fontId="19" fillId="0" borderId="1" xfId="2" applyNumberFormat="1" applyFont="1" applyBorder="1" applyAlignment="1">
      <alignment horizontal="center" vertical="center" wrapText="1"/>
    </xf>
    <xf numFmtId="0" fontId="5" fillId="0" borderId="1" xfId="0" applyFont="1" applyBorder="1"/>
    <xf numFmtId="3" fontId="19" fillId="3" borderId="5" xfId="2" applyNumberFormat="1" applyFont="1" applyFill="1" applyBorder="1" applyAlignment="1">
      <alignment horizontal="center" vertical="center" wrapText="1"/>
    </xf>
    <xf numFmtId="3" fontId="19" fillId="3" borderId="1" xfId="2" applyNumberFormat="1" applyFont="1" applyFill="1" applyBorder="1" applyAlignment="1">
      <alignment horizontal="center" vertical="center" wrapText="1"/>
    </xf>
    <xf numFmtId="0" fontId="4" fillId="2" borderId="1" xfId="2" applyFont="1" applyFill="1" applyBorder="1" applyAlignment="1">
      <alignment horizontal="center" vertical="center" wrapText="1"/>
    </xf>
    <xf numFmtId="0" fontId="5" fillId="2" borderId="4" xfId="0" applyFont="1" applyFill="1" applyBorder="1"/>
    <xf numFmtId="41" fontId="5" fillId="0" borderId="0" xfId="1" applyFont="1" applyFill="1" applyBorder="1"/>
    <xf numFmtId="43" fontId="5" fillId="0" borderId="0" xfId="0" applyNumberFormat="1" applyFont="1"/>
    <xf numFmtId="41" fontId="5" fillId="0" borderId="0" xfId="1" applyFont="1"/>
    <xf numFmtId="3" fontId="4" fillId="2" borderId="4" xfId="2" applyNumberFormat="1" applyFont="1" applyFill="1" applyBorder="1" applyAlignment="1">
      <alignment horizontal="center" vertical="center" wrapText="1"/>
    </xf>
    <xf numFmtId="0" fontId="4" fillId="0" borderId="4" xfId="0" applyFont="1" applyBorder="1"/>
    <xf numFmtId="3" fontId="5" fillId="0" borderId="4" xfId="0" applyNumberFormat="1" applyFont="1" applyBorder="1"/>
    <xf numFmtId="167" fontId="19" fillId="0" borderId="1" xfId="3" applyNumberFormat="1" applyFont="1" applyFill="1" applyBorder="1" applyAlignment="1">
      <alignment horizontal="center" vertical="center" wrapText="1"/>
    </xf>
    <xf numFmtId="167" fontId="4" fillId="2" borderId="1" xfId="2" applyNumberFormat="1" applyFont="1" applyFill="1" applyBorder="1" applyAlignment="1">
      <alignment horizontal="center" vertical="center" wrapText="1"/>
    </xf>
    <xf numFmtId="167" fontId="5" fillId="0" borderId="0" xfId="0" applyNumberFormat="1" applyFont="1"/>
    <xf numFmtId="166" fontId="19" fillId="0" borderId="4" xfId="3" applyNumberFormat="1" applyFont="1" applyFill="1" applyBorder="1" applyAlignment="1">
      <alignment horizontal="center" vertical="center" wrapText="1"/>
    </xf>
    <xf numFmtId="166" fontId="19" fillId="0" borderId="1" xfId="3" applyNumberFormat="1" applyFont="1" applyFill="1" applyBorder="1" applyAlignment="1">
      <alignment horizontal="left" vertical="center" wrapText="1"/>
    </xf>
    <xf numFmtId="166" fontId="5" fillId="0" borderId="0" xfId="0" applyNumberFormat="1" applyFont="1"/>
    <xf numFmtId="166" fontId="19" fillId="0" borderId="1" xfId="2" applyNumberFormat="1" applyFont="1" applyBorder="1" applyAlignment="1">
      <alignment horizontal="left"/>
    </xf>
    <xf numFmtId="0" fontId="18" fillId="0" borderId="1" xfId="0" applyFont="1" applyBorder="1"/>
    <xf numFmtId="166" fontId="18" fillId="0" borderId="1" xfId="0" applyNumberFormat="1" applyFont="1" applyBorder="1"/>
    <xf numFmtId="166" fontId="4" fillId="0" borderId="1" xfId="2" applyNumberFormat="1" applyFont="1" applyBorder="1" applyAlignment="1">
      <alignment horizontal="left" vertical="center" wrapText="1"/>
    </xf>
    <xf numFmtId="9" fontId="4" fillId="0" borderId="1" xfId="6" applyFont="1" applyFill="1" applyBorder="1" applyAlignment="1">
      <alignment horizontal="left" vertical="center" wrapText="1"/>
    </xf>
    <xf numFmtId="1" fontId="19" fillId="0" borderId="1" xfId="3" applyNumberFormat="1" applyFont="1" applyFill="1" applyBorder="1" applyAlignment="1">
      <alignment horizontal="left" vertical="center" wrapText="1"/>
    </xf>
    <xf numFmtId="0" fontId="18" fillId="0" borderId="0" xfId="0" applyFont="1"/>
    <xf numFmtId="166" fontId="18" fillId="0" borderId="0" xfId="0" applyNumberFormat="1" applyFont="1"/>
    <xf numFmtId="1" fontId="5" fillId="0" borderId="1" xfId="0" applyNumberFormat="1" applyFont="1" applyBorder="1" applyAlignment="1">
      <alignment horizontal="left"/>
    </xf>
    <xf numFmtId="0" fontId="5" fillId="0" borderId="1" xfId="0" applyFont="1" applyBorder="1" applyAlignment="1">
      <alignment horizontal="center"/>
    </xf>
    <xf numFmtId="0" fontId="4" fillId="6" borderId="1" xfId="0" applyFont="1" applyFill="1" applyBorder="1"/>
    <xf numFmtId="0" fontId="21" fillId="0" borderId="0" xfId="0" applyFont="1" applyAlignment="1">
      <alignment horizontal="left"/>
    </xf>
    <xf numFmtId="0" fontId="22" fillId="0" borderId="0" xfId="0" applyFont="1"/>
    <xf numFmtId="0" fontId="4" fillId="0" borderId="10" xfId="0" applyFont="1" applyBorder="1" applyAlignment="1">
      <alignment horizontal="center" vertical="center"/>
    </xf>
    <xf numFmtId="3" fontId="5" fillId="0" borderId="5" xfId="0" applyNumberFormat="1" applyFont="1" applyBorder="1"/>
    <xf numFmtId="3" fontId="5" fillId="0" borderId="6" xfId="0" applyNumberFormat="1" applyFont="1" applyBorder="1"/>
    <xf numFmtId="1" fontId="5" fillId="0" borderId="4" xfId="0" applyNumberFormat="1" applyFont="1" applyBorder="1" applyAlignment="1">
      <alignment horizontal="left"/>
    </xf>
    <xf numFmtId="0" fontId="4" fillId="0" borderId="1" xfId="0" applyFont="1" applyBorder="1" applyAlignment="1">
      <alignment horizontal="center" vertical="center"/>
    </xf>
    <xf numFmtId="0" fontId="4" fillId="0" borderId="10" xfId="0" applyFont="1" applyBorder="1"/>
    <xf numFmtId="0" fontId="4" fillId="6" borderId="1" xfId="0" applyFont="1" applyFill="1" applyBorder="1" applyAlignment="1">
      <alignment horizontal="center" vertical="center"/>
    </xf>
    <xf numFmtId="0" fontId="23" fillId="0" borderId="10" xfId="0" applyFont="1" applyBorder="1"/>
    <xf numFmtId="0" fontId="23" fillId="0" borderId="1" xfId="0" applyFont="1" applyBorder="1"/>
    <xf numFmtId="166" fontId="19" fillId="0" borderId="1" xfId="3" applyNumberFormat="1" applyFont="1" applyFill="1" applyBorder="1" applyAlignment="1">
      <alignment horizontal="center" vertical="center" wrapText="1"/>
    </xf>
    <xf numFmtId="168" fontId="19" fillId="0" borderId="1" xfId="3" applyNumberFormat="1" applyFont="1" applyFill="1" applyBorder="1" applyAlignment="1">
      <alignment horizontal="center" vertical="center" wrapText="1"/>
    </xf>
    <xf numFmtId="44" fontId="4" fillId="0" borderId="1" xfId="7" applyFont="1" applyFill="1" applyBorder="1" applyAlignment="1">
      <alignment horizontal="center" vertical="center"/>
    </xf>
    <xf numFmtId="0" fontId="18" fillId="0" borderId="0" xfId="0" applyFont="1" applyAlignment="1">
      <alignment horizontal="center" vertical="center"/>
    </xf>
    <xf numFmtId="0" fontId="5" fillId="0" borderId="0" xfId="0" applyFont="1" applyAlignment="1">
      <alignment wrapText="1"/>
    </xf>
    <xf numFmtId="0" fontId="18" fillId="0" borderId="0" xfId="0" applyFont="1" applyAlignment="1">
      <alignment horizontal="center" vertical="center" wrapText="1"/>
    </xf>
    <xf numFmtId="0" fontId="5" fillId="0" borderId="10" xfId="0" applyFont="1" applyBorder="1" applyAlignment="1">
      <alignment horizontal="center" vertical="center"/>
    </xf>
    <xf numFmtId="169" fontId="5" fillId="0" borderId="1" xfId="0" applyNumberFormat="1" applyFont="1" applyBorder="1"/>
    <xf numFmtId="0" fontId="23" fillId="0" borderId="10" xfId="0" applyFont="1" applyBorder="1" applyAlignment="1">
      <alignment horizontal="left" vertical="center"/>
    </xf>
    <xf numFmtId="169" fontId="5" fillId="0" borderId="10" xfId="0" applyNumberFormat="1" applyFont="1" applyBorder="1" applyAlignment="1">
      <alignment horizontal="center" vertical="center"/>
    </xf>
    <xf numFmtId="4" fontId="5" fillId="0" borderId="10" xfId="0" applyNumberFormat="1" applyFont="1" applyBorder="1" applyAlignment="1">
      <alignment horizontal="center" vertical="center"/>
    </xf>
    <xf numFmtId="0" fontId="5" fillId="0" borderId="0" xfId="0" applyFont="1" applyAlignment="1">
      <alignment horizontal="center" vertical="center"/>
    </xf>
    <xf numFmtId="0" fontId="5" fillId="7" borderId="0" xfId="0" applyFont="1" applyFill="1" applyAlignment="1">
      <alignment wrapText="1"/>
    </xf>
    <xf numFmtId="0" fontId="5" fillId="7" borderId="0" xfId="0" applyFont="1" applyFill="1"/>
    <xf numFmtId="0" fontId="4" fillId="4" borderId="1" xfId="0" applyFont="1" applyFill="1" applyBorder="1" applyAlignment="1">
      <alignment horizontal="center" vertical="center"/>
    </xf>
    <xf numFmtId="0" fontId="23" fillId="4" borderId="1" xfId="0" applyFont="1" applyFill="1" applyBorder="1" applyAlignment="1">
      <alignment horizontal="center" vertical="center"/>
    </xf>
    <xf numFmtId="0" fontId="5" fillId="4" borderId="10" xfId="0" applyFont="1" applyFill="1" applyBorder="1" applyAlignment="1">
      <alignment horizontal="center" vertical="center" wrapText="1"/>
    </xf>
    <xf numFmtId="0" fontId="5" fillId="4" borderId="1" xfId="0" applyFont="1" applyFill="1" applyBorder="1" applyAlignment="1">
      <alignment horizontal="center" vertical="center"/>
    </xf>
    <xf numFmtId="1" fontId="4" fillId="4" borderId="1" xfId="0" applyNumberFormat="1" applyFont="1" applyFill="1" applyBorder="1" applyAlignment="1">
      <alignment horizontal="center" vertical="center"/>
    </xf>
    <xf numFmtId="14" fontId="4" fillId="4" borderId="1" xfId="0" applyNumberFormat="1" applyFont="1" applyFill="1" applyBorder="1" applyAlignment="1">
      <alignment horizontal="center" vertical="center"/>
    </xf>
    <xf numFmtId="166" fontId="4" fillId="4" borderId="1" xfId="2" applyNumberFormat="1" applyFont="1" applyFill="1" applyBorder="1" applyAlignment="1">
      <alignment horizontal="center" vertical="center" wrapText="1"/>
    </xf>
    <xf numFmtId="3"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18" fillId="4" borderId="0" xfId="0" applyFont="1" applyFill="1" applyAlignment="1">
      <alignment horizontal="center" vertical="center" wrapText="1"/>
    </xf>
    <xf numFmtId="0" fontId="5" fillId="4" borderId="0" xfId="0" applyFont="1" applyFill="1" applyAlignment="1">
      <alignment horizontal="center" vertical="center"/>
    </xf>
    <xf numFmtId="0" fontId="19" fillId="3" borderId="1" xfId="2" applyFont="1" applyFill="1" applyBorder="1" applyAlignment="1">
      <alignment horizontal="center" vertical="center"/>
    </xf>
    <xf numFmtId="0" fontId="5" fillId="0" borderId="1" xfId="0" applyFont="1" applyBorder="1" applyAlignment="1">
      <alignment horizontal="center"/>
    </xf>
    <xf numFmtId="0" fontId="18" fillId="3" borderId="1" xfId="0" applyFont="1" applyFill="1" applyBorder="1" applyAlignment="1">
      <alignment horizontal="center" vertical="center"/>
    </xf>
    <xf numFmtId="0" fontId="4" fillId="0" borderId="1" xfId="2" applyFont="1" applyBorder="1" applyAlignment="1">
      <alignment horizontal="left" vertical="center" wrapText="1"/>
    </xf>
    <xf numFmtId="165" fontId="19" fillId="0" borderId="5" xfId="3" applyNumberFormat="1" applyFont="1" applyFill="1" applyBorder="1" applyAlignment="1">
      <alignment horizontal="left" vertical="center" wrapText="1"/>
    </xf>
    <xf numFmtId="165" fontId="19" fillId="0" borderId="11" xfId="3" applyNumberFormat="1" applyFont="1" applyFill="1" applyBorder="1" applyAlignment="1">
      <alignment horizontal="left" vertical="center" wrapText="1"/>
    </xf>
    <xf numFmtId="165" fontId="19" fillId="0" borderId="3" xfId="3" applyNumberFormat="1" applyFont="1" applyFill="1" applyBorder="1" applyAlignment="1">
      <alignment horizontal="left" vertical="center" wrapText="1"/>
    </xf>
    <xf numFmtId="0" fontId="19" fillId="0" borderId="3" xfId="2" applyFont="1" applyBorder="1" applyAlignment="1">
      <alignment horizontal="center"/>
    </xf>
    <xf numFmtId="0" fontId="19" fillId="0" borderId="1" xfId="2" applyFont="1" applyBorder="1" applyAlignment="1">
      <alignment horizontal="center"/>
    </xf>
    <xf numFmtId="0" fontId="19" fillId="0" borderId="5" xfId="2" applyFont="1" applyBorder="1" applyAlignment="1">
      <alignment horizontal="center"/>
    </xf>
    <xf numFmtId="0" fontId="20" fillId="0" borderId="1" xfId="0" applyFont="1" applyBorder="1" applyAlignment="1">
      <alignment horizontal="center"/>
    </xf>
    <xf numFmtId="0" fontId="19" fillId="0" borderId="1" xfId="2" applyFont="1" applyBorder="1" applyAlignment="1">
      <alignment horizontal="left"/>
    </xf>
    <xf numFmtId="0" fontId="19" fillId="0" borderId="1" xfId="2" applyFont="1" applyBorder="1" applyAlignment="1">
      <alignment horizontal="left" vertical="center"/>
    </xf>
    <xf numFmtId="0" fontId="18" fillId="0" borderId="0" xfId="0" applyFont="1" applyAlignment="1">
      <alignment horizontal="center"/>
    </xf>
    <xf numFmtId="0" fontId="19" fillId="0" borderId="1" xfId="2" applyFont="1" applyBorder="1" applyAlignment="1">
      <alignment horizontal="left" vertical="center" wrapText="1"/>
    </xf>
    <xf numFmtId="0" fontId="19" fillId="3" borderId="6" xfId="2" applyFont="1" applyFill="1" applyBorder="1" applyAlignment="1">
      <alignment horizontal="center" vertical="center" wrapText="1"/>
    </xf>
    <xf numFmtId="0" fontId="19" fillId="3" borderId="7" xfId="2" applyFont="1" applyFill="1" applyBorder="1" applyAlignment="1">
      <alignment horizontal="center" vertical="center" wrapText="1"/>
    </xf>
    <xf numFmtId="0" fontId="19" fillId="3" borderId="8" xfId="2" applyFont="1" applyFill="1" applyBorder="1" applyAlignment="1">
      <alignment horizontal="center" vertical="center" wrapText="1"/>
    </xf>
    <xf numFmtId="0" fontId="19" fillId="3" borderId="9" xfId="2"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9" xfId="0" applyFont="1" applyBorder="1" applyAlignment="1">
      <alignment horizontal="center" vertical="center" wrapText="1"/>
    </xf>
    <xf numFmtId="1" fontId="4" fillId="0" borderId="4" xfId="0" applyNumberFormat="1" applyFont="1" applyBorder="1" applyAlignment="1">
      <alignment horizontal="center" vertical="center"/>
    </xf>
    <xf numFmtId="1" fontId="4" fillId="0" borderId="2" xfId="0" applyNumberFormat="1" applyFont="1" applyBorder="1" applyAlignment="1">
      <alignment horizontal="center" vertical="center"/>
    </xf>
    <xf numFmtId="1" fontId="4" fillId="0" borderId="10" xfId="0" applyNumberFormat="1" applyFont="1" applyBorder="1" applyAlignment="1">
      <alignment horizontal="center" vertical="center"/>
    </xf>
    <xf numFmtId="14" fontId="4" fillId="0" borderId="4" xfId="0" applyNumberFormat="1" applyFont="1" applyBorder="1" applyAlignment="1">
      <alignment horizontal="center" vertical="center"/>
    </xf>
    <xf numFmtId="14" fontId="4" fillId="0" borderId="2" xfId="0" applyNumberFormat="1" applyFont="1" applyBorder="1" applyAlignment="1">
      <alignment horizontal="center" vertical="center"/>
    </xf>
    <xf numFmtId="14" fontId="4" fillId="0" borderId="10" xfId="0" applyNumberFormat="1" applyFont="1" applyBorder="1" applyAlignment="1">
      <alignment horizontal="center" vertical="center"/>
    </xf>
    <xf numFmtId="166" fontId="4" fillId="0" borderId="4" xfId="2" applyNumberFormat="1" applyFont="1" applyBorder="1" applyAlignment="1">
      <alignment horizontal="center" vertical="center" wrapText="1"/>
    </xf>
    <xf numFmtId="166" fontId="4" fillId="0" borderId="2" xfId="2" applyNumberFormat="1" applyFont="1" applyBorder="1" applyAlignment="1">
      <alignment horizontal="center" vertical="center" wrapText="1"/>
    </xf>
    <xf numFmtId="166" fontId="4" fillId="0" borderId="10" xfId="2" applyNumberFormat="1"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5" fillId="0" borderId="10" xfId="0" applyFont="1" applyBorder="1" applyAlignment="1">
      <alignment horizontal="center" vertical="center"/>
    </xf>
    <xf numFmtId="0" fontId="4" fillId="0" borderId="7"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9" xfId="0" applyFont="1" applyBorder="1" applyAlignment="1">
      <alignment horizontal="center" vertical="center" wrapText="1"/>
    </xf>
    <xf numFmtId="165" fontId="19" fillId="3" borderId="1" xfId="3" applyNumberFormat="1" applyFont="1" applyFill="1" applyBorder="1" applyAlignment="1">
      <alignment horizontal="center" vertical="center" wrapText="1"/>
    </xf>
    <xf numFmtId="166" fontId="19" fillId="3" borderId="10" xfId="2" applyNumberFormat="1" applyFont="1" applyFill="1" applyBorder="1" applyAlignment="1">
      <alignment horizontal="center" vertical="center" wrapText="1"/>
    </xf>
    <xf numFmtId="166" fontId="19" fillId="3" borderId="1" xfId="2" applyNumberFormat="1" applyFont="1" applyFill="1" applyBorder="1" applyAlignment="1">
      <alignment horizontal="center" vertical="center" wrapText="1"/>
    </xf>
    <xf numFmtId="3" fontId="19" fillId="3" borderId="10" xfId="2" applyNumberFormat="1" applyFont="1" applyFill="1" applyBorder="1" applyAlignment="1">
      <alignment horizontal="center" vertical="center" wrapText="1"/>
    </xf>
    <xf numFmtId="3" fontId="19" fillId="3" borderId="1" xfId="2" applyNumberFormat="1" applyFont="1" applyFill="1" applyBorder="1" applyAlignment="1">
      <alignment horizontal="center" vertical="center" wrapText="1"/>
    </xf>
    <xf numFmtId="0" fontId="18" fillId="3" borderId="10" xfId="0" applyFont="1" applyFill="1" applyBorder="1" applyAlignment="1">
      <alignment horizontal="center" vertical="center"/>
    </xf>
    <xf numFmtId="0" fontId="19" fillId="3" borderId="4" xfId="2" applyFont="1" applyFill="1" applyBorder="1" applyAlignment="1">
      <alignment horizontal="center" vertical="center" wrapText="1"/>
    </xf>
    <xf numFmtId="0" fontId="19" fillId="3" borderId="10" xfId="2" applyFont="1" applyFill="1" applyBorder="1" applyAlignment="1">
      <alignment horizontal="center" vertical="center" wrapText="1"/>
    </xf>
    <xf numFmtId="3" fontId="19" fillId="2" borderId="5" xfId="2" applyNumberFormat="1" applyFont="1" applyFill="1" applyBorder="1" applyAlignment="1">
      <alignment horizontal="center" vertical="center" wrapText="1"/>
    </xf>
    <xf numFmtId="3" fontId="19" fillId="2" borderId="3" xfId="2" applyNumberFormat="1" applyFont="1" applyFill="1" applyBorder="1" applyAlignment="1">
      <alignment horizontal="center" vertical="center" wrapText="1"/>
    </xf>
    <xf numFmtId="0" fontId="18" fillId="3" borderId="4" xfId="0" applyFont="1" applyFill="1" applyBorder="1" applyAlignment="1">
      <alignment horizontal="center" vertical="center"/>
    </xf>
    <xf numFmtId="0" fontId="18" fillId="3" borderId="2" xfId="0" applyFont="1" applyFill="1" applyBorder="1" applyAlignment="1">
      <alignment horizontal="center" vertical="center"/>
    </xf>
    <xf numFmtId="0" fontId="19" fillId="3" borderId="2" xfId="2" applyFont="1" applyFill="1" applyBorder="1" applyAlignment="1">
      <alignment horizontal="center" vertical="center" wrapText="1"/>
    </xf>
    <xf numFmtId="0" fontId="19" fillId="3" borderId="4" xfId="2" applyFont="1" applyFill="1" applyBorder="1" applyAlignment="1">
      <alignment horizontal="center" vertical="center"/>
    </xf>
    <xf numFmtId="0" fontId="19" fillId="3" borderId="2" xfId="2" applyFont="1" applyFill="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9" fillId="0" borderId="1" xfId="5" applyFont="1" applyBorder="1" applyAlignment="1">
      <alignment horizontal="left" vertical="center" wrapText="1"/>
    </xf>
    <xf numFmtId="0" fontId="12" fillId="5" borderId="1" xfId="5" applyFont="1" applyFill="1" applyBorder="1" applyAlignment="1">
      <alignment horizontal="center"/>
    </xf>
    <xf numFmtId="0" fontId="12" fillId="0" borderId="1" xfId="5" applyFont="1" applyBorder="1" applyAlignment="1">
      <alignment horizontal="center"/>
    </xf>
    <xf numFmtId="0" fontId="13" fillId="5" borderId="1" xfId="5" applyFont="1" applyFill="1" applyBorder="1" applyAlignment="1">
      <alignment horizontal="center" vertical="center"/>
    </xf>
    <xf numFmtId="0" fontId="3" fillId="0" borderId="1" xfId="5" applyFont="1" applyBorder="1" applyAlignment="1">
      <alignment horizontal="left" vertical="center" wrapText="1"/>
    </xf>
    <xf numFmtId="0" fontId="6" fillId="0" borderId="1" xfId="5" applyFont="1" applyBorder="1" applyAlignment="1">
      <alignment horizontal="left"/>
    </xf>
    <xf numFmtId="0" fontId="10" fillId="0" borderId="1" xfId="5" applyFont="1" applyBorder="1" applyAlignment="1">
      <alignment horizontal="center" vertical="center" wrapText="1"/>
    </xf>
    <xf numFmtId="0" fontId="11" fillId="0" borderId="1" xfId="5" applyFont="1" applyBorder="1" applyAlignment="1">
      <alignment horizontal="center" vertical="center" wrapText="1"/>
    </xf>
    <xf numFmtId="0" fontId="6" fillId="0" borderId="1" xfId="5" applyFont="1" applyBorder="1" applyAlignment="1">
      <alignment horizontal="left" wrapText="1"/>
    </xf>
  </cellXfs>
  <cellStyles count="8">
    <cellStyle name="Millares [0]" xfId="1" builtinId="6"/>
    <cellStyle name="Millares 10" xfId="3" xr:uid="{00000000-0005-0000-0000-000002000000}"/>
    <cellStyle name="Moneda" xfId="7" builtinId="4"/>
    <cellStyle name="Normal" xfId="0" builtinId="0"/>
    <cellStyle name="Normal 10 2" xfId="4" xr:uid="{00000000-0005-0000-0000-000004000000}"/>
    <cellStyle name="Normal 14" xfId="2" xr:uid="{00000000-0005-0000-0000-000005000000}"/>
    <cellStyle name="Normal 2" xfId="5" xr:uid="{00000000-0005-0000-0000-00000600000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221170</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Oscar Fabian Franco Pantoja" id="{667BBAF7-3D79-44E9-B0F5-6424F93F0DE3}" userId="Oscar Fabian Franco Pantoja"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42" dT="2024-12-21T16:59:34.89" personId="{667BBAF7-3D79-44E9-B0F5-6424F93F0DE3}" id="{2778A6F8-0294-4812-B73A-2BCCEB7CB177}">
    <text>480 FALTANTES ESTA ENE L ANEXO COMPLEMETARIA CAMPESENA EN EL PERFIL DE ARTESANIAS.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53"/>
  <sheetViews>
    <sheetView tabSelected="1" topLeftCell="A11" zoomScale="90" zoomScaleNormal="90" workbookViewId="0">
      <selection activeCell="A141" sqref="A141"/>
    </sheetView>
  </sheetViews>
  <sheetFormatPr baseColWidth="10" defaultRowHeight="12" x14ac:dyDescent="0.2"/>
  <cols>
    <col min="1" max="1" width="18.85546875" style="17" customWidth="1"/>
    <col min="2" max="2" width="24.42578125" style="17" bestFit="1" customWidth="1"/>
    <col min="3" max="3" width="68.140625" style="17" bestFit="1" customWidth="1"/>
    <col min="4" max="4" width="21.28515625" style="17" customWidth="1"/>
    <col min="5" max="5" width="16.42578125" style="17" bestFit="1" customWidth="1"/>
    <col min="6" max="6" width="20" style="41" bestFit="1" customWidth="1"/>
    <col min="7" max="7" width="13.85546875" style="17" bestFit="1" customWidth="1"/>
    <col min="8" max="8" width="15.28515625" style="17" customWidth="1"/>
    <col min="9" max="9" width="13.85546875" style="17" customWidth="1"/>
    <col min="10" max="10" width="17.85546875" style="44" customWidth="1"/>
    <col min="11" max="11" width="23.7109375" style="44" customWidth="1"/>
    <col min="12" max="13" width="15" style="17" customWidth="1"/>
    <col min="14" max="14" width="11.42578125" style="17"/>
    <col min="15" max="15" width="38.28515625" style="17" customWidth="1"/>
    <col min="16" max="16" width="29.5703125" style="71" customWidth="1"/>
    <col min="17" max="16384" width="11.42578125" style="17"/>
  </cols>
  <sheetData>
    <row r="1" spans="1:16" ht="21.75" customHeight="1" x14ac:dyDescent="0.2">
      <c r="A1" s="93"/>
      <c r="B1" s="93"/>
      <c r="C1" s="93"/>
      <c r="D1" s="93"/>
      <c r="E1" s="93"/>
      <c r="F1" s="93"/>
      <c r="G1" s="93"/>
      <c r="H1" s="93"/>
      <c r="I1" s="93"/>
      <c r="J1" s="93"/>
      <c r="K1" s="93"/>
      <c r="L1" s="93"/>
      <c r="M1" s="93"/>
      <c r="N1" s="93"/>
      <c r="O1" s="16" t="s">
        <v>25</v>
      </c>
    </row>
    <row r="2" spans="1:16" ht="30.75" customHeight="1" x14ac:dyDescent="0.2">
      <c r="A2" s="93"/>
      <c r="B2" s="93"/>
      <c r="C2" s="93"/>
      <c r="D2" s="93"/>
      <c r="E2" s="93"/>
      <c r="F2" s="93"/>
      <c r="G2" s="93"/>
      <c r="H2" s="93"/>
      <c r="I2" s="93"/>
      <c r="J2" s="93"/>
      <c r="K2" s="93"/>
      <c r="L2" s="93"/>
      <c r="M2" s="93"/>
      <c r="N2" s="93"/>
      <c r="O2" s="18" t="s">
        <v>72</v>
      </c>
    </row>
    <row r="3" spans="1:16" ht="34.5" customHeight="1" x14ac:dyDescent="0.2">
      <c r="A3" s="94" t="s">
        <v>26</v>
      </c>
      <c r="B3" s="94"/>
      <c r="C3" s="94"/>
      <c r="D3" s="94"/>
      <c r="E3" s="94"/>
      <c r="F3" s="94"/>
      <c r="G3" s="94"/>
      <c r="H3" s="94"/>
      <c r="I3" s="94"/>
      <c r="J3" s="94"/>
      <c r="K3" s="94"/>
      <c r="L3" s="94"/>
      <c r="M3" s="94"/>
      <c r="N3" s="94"/>
      <c r="O3" s="94"/>
    </row>
    <row r="4" spans="1:16" x14ac:dyDescent="0.2">
      <c r="A4" s="92" t="s">
        <v>27</v>
      </c>
      <c r="B4" s="92"/>
      <c r="C4" s="92"/>
      <c r="D4" s="92"/>
      <c r="E4" s="92"/>
      <c r="F4" s="92"/>
      <c r="G4" s="92"/>
      <c r="H4" s="92"/>
      <c r="I4" s="92"/>
      <c r="J4" s="92"/>
      <c r="K4" s="92"/>
      <c r="L4" s="92"/>
      <c r="M4" s="92"/>
      <c r="N4" s="92"/>
      <c r="O4" s="92"/>
    </row>
    <row r="5" spans="1:16" x14ac:dyDescent="0.2">
      <c r="A5" s="99"/>
      <c r="B5" s="100"/>
      <c r="C5" s="100"/>
      <c r="D5" s="100"/>
      <c r="E5" s="100"/>
      <c r="F5" s="100"/>
      <c r="G5" s="100"/>
      <c r="H5" s="100"/>
      <c r="I5" s="100"/>
      <c r="J5" s="100"/>
      <c r="K5" s="100"/>
      <c r="L5" s="100"/>
      <c r="M5" s="100"/>
      <c r="N5" s="100"/>
      <c r="O5" s="101"/>
    </row>
    <row r="6" spans="1:16" x14ac:dyDescent="0.2">
      <c r="A6" s="102" t="s">
        <v>16</v>
      </c>
      <c r="B6" s="102"/>
      <c r="C6" s="102"/>
      <c r="D6" s="102"/>
      <c r="E6" s="102"/>
      <c r="F6" s="102"/>
      <c r="G6" s="102"/>
      <c r="H6" s="102"/>
      <c r="I6" s="102"/>
      <c r="J6" s="102"/>
      <c r="K6" s="102"/>
      <c r="L6" s="102"/>
      <c r="M6" s="102"/>
      <c r="N6" s="102"/>
      <c r="O6" s="102"/>
    </row>
    <row r="8" spans="1:16" x14ac:dyDescent="0.2">
      <c r="A8" s="103" t="s">
        <v>74</v>
      </c>
      <c r="B8" s="103"/>
      <c r="C8" s="103"/>
      <c r="D8" s="103"/>
      <c r="E8" s="103"/>
      <c r="F8" s="103"/>
      <c r="G8" s="103"/>
      <c r="H8" s="103"/>
      <c r="I8" s="103"/>
      <c r="J8" s="103"/>
      <c r="K8" s="45"/>
      <c r="L8" s="19"/>
      <c r="M8" s="19"/>
      <c r="N8" s="19"/>
    </row>
    <row r="9" spans="1:16" x14ac:dyDescent="0.2">
      <c r="A9" s="104" t="s">
        <v>17</v>
      </c>
      <c r="B9" s="104"/>
      <c r="C9" s="104"/>
      <c r="D9" s="20">
        <f>246822711-(16000800)</f>
        <v>230821911</v>
      </c>
      <c r="E9" s="69"/>
      <c r="F9" s="67"/>
      <c r="G9" s="22"/>
      <c r="H9" s="22"/>
      <c r="I9" s="22"/>
      <c r="J9" s="42"/>
      <c r="K9" s="42"/>
      <c r="L9" s="23"/>
      <c r="M9" s="23"/>
      <c r="N9" s="23"/>
    </row>
    <row r="10" spans="1:16" x14ac:dyDescent="0.2">
      <c r="A10" s="95"/>
      <c r="B10" s="95"/>
      <c r="C10" s="95"/>
      <c r="D10" s="48">
        <f>K142</f>
        <v>230811540.00000003</v>
      </c>
      <c r="E10" s="24"/>
      <c r="F10" s="68"/>
      <c r="G10" s="22"/>
      <c r="H10" s="21"/>
      <c r="I10" s="25"/>
      <c r="J10" s="96" t="s">
        <v>20</v>
      </c>
      <c r="K10" s="97"/>
      <c r="L10" s="97"/>
      <c r="M10" s="97"/>
      <c r="N10" s="97"/>
      <c r="O10" s="98"/>
    </row>
    <row r="11" spans="1:16" x14ac:dyDescent="0.2">
      <c r="A11" s="106" t="s">
        <v>18</v>
      </c>
      <c r="B11" s="95"/>
      <c r="C11" s="95"/>
      <c r="D11" s="48">
        <f>D9-D10</f>
        <v>10370.999999970198</v>
      </c>
      <c r="E11" s="24"/>
      <c r="F11" s="39"/>
      <c r="G11" s="22"/>
      <c r="H11" s="22"/>
      <c r="I11" s="25"/>
      <c r="J11" s="43" t="s">
        <v>0</v>
      </c>
      <c r="K11" s="97" t="s">
        <v>78</v>
      </c>
      <c r="L11" s="97"/>
      <c r="M11" s="97"/>
      <c r="N11" s="97"/>
      <c r="O11" s="98"/>
    </row>
    <row r="12" spans="1:16" x14ac:dyDescent="0.2">
      <c r="A12" s="106" t="s">
        <v>19</v>
      </c>
      <c r="B12" s="95"/>
      <c r="C12" s="95"/>
      <c r="D12" s="49">
        <f>D9/D10</f>
        <v>1.0000449327620273</v>
      </c>
      <c r="E12" s="27"/>
      <c r="F12" s="39"/>
      <c r="G12" s="22"/>
      <c r="H12" s="22"/>
      <c r="I12" s="25"/>
      <c r="J12" s="43" t="s">
        <v>1</v>
      </c>
      <c r="K12" s="50">
        <v>3153493153</v>
      </c>
      <c r="L12" s="26"/>
      <c r="M12" s="26"/>
      <c r="N12" s="26"/>
      <c r="O12" s="28"/>
    </row>
    <row r="13" spans="1:16" ht="42.75" customHeight="1" x14ac:dyDescent="0.2">
      <c r="A13" s="142" t="s">
        <v>2</v>
      </c>
      <c r="B13" s="138" t="s">
        <v>3</v>
      </c>
      <c r="C13" s="145" t="s">
        <v>21</v>
      </c>
      <c r="D13" s="138" t="s">
        <v>9</v>
      </c>
      <c r="E13" s="138" t="s">
        <v>22</v>
      </c>
      <c r="F13" s="107" t="s">
        <v>23</v>
      </c>
      <c r="G13" s="108"/>
      <c r="H13" s="132" t="s">
        <v>24</v>
      </c>
      <c r="I13" s="132"/>
      <c r="J13" s="133" t="s">
        <v>4</v>
      </c>
      <c r="K13" s="133" t="s">
        <v>5</v>
      </c>
      <c r="L13" s="135" t="s">
        <v>4</v>
      </c>
      <c r="M13" s="135" t="s">
        <v>5</v>
      </c>
      <c r="N13" s="29" t="s">
        <v>10</v>
      </c>
      <c r="O13" s="137" t="s">
        <v>6</v>
      </c>
    </row>
    <row r="14" spans="1:16" ht="30.75" customHeight="1" x14ac:dyDescent="0.2">
      <c r="A14" s="143"/>
      <c r="B14" s="144"/>
      <c r="C14" s="146"/>
      <c r="D14" s="144"/>
      <c r="E14" s="144"/>
      <c r="F14" s="109"/>
      <c r="G14" s="110"/>
      <c r="H14" s="138" t="s">
        <v>7</v>
      </c>
      <c r="I14" s="138" t="s">
        <v>8</v>
      </c>
      <c r="J14" s="134"/>
      <c r="K14" s="134"/>
      <c r="L14" s="136"/>
      <c r="M14" s="136"/>
      <c r="N14" s="30" t="s">
        <v>11</v>
      </c>
      <c r="O14" s="94"/>
    </row>
    <row r="15" spans="1:16" ht="15.75" customHeight="1" x14ac:dyDescent="0.2">
      <c r="A15" s="143"/>
      <c r="B15" s="144"/>
      <c r="C15" s="146"/>
      <c r="D15" s="139"/>
      <c r="E15" s="139"/>
      <c r="F15" s="40" t="s">
        <v>12</v>
      </c>
      <c r="G15" s="31" t="s">
        <v>13</v>
      </c>
      <c r="H15" s="139"/>
      <c r="I15" s="139"/>
      <c r="J15" s="140" t="s">
        <v>14</v>
      </c>
      <c r="K15" s="141"/>
      <c r="L15" s="140" t="s">
        <v>15</v>
      </c>
      <c r="M15" s="141"/>
      <c r="N15" s="36"/>
      <c r="O15" s="32"/>
      <c r="P15" s="71">
        <f>1584/160</f>
        <v>9.9</v>
      </c>
    </row>
    <row r="16" spans="1:16" x14ac:dyDescent="0.2">
      <c r="A16" s="55" t="s">
        <v>75</v>
      </c>
      <c r="B16" s="55" t="s">
        <v>76</v>
      </c>
      <c r="C16" s="53" t="s">
        <v>81</v>
      </c>
      <c r="D16" s="123" t="s">
        <v>84</v>
      </c>
      <c r="E16" s="126">
        <v>1</v>
      </c>
      <c r="F16" s="114">
        <v>9</v>
      </c>
      <c r="G16" s="114">
        <v>27</v>
      </c>
      <c r="H16" s="117">
        <v>45698</v>
      </c>
      <c r="I16" s="117">
        <v>45997</v>
      </c>
      <c r="J16" s="120">
        <v>5333600</v>
      </c>
      <c r="K16" s="120" cm="1">
        <f t="array" ref="K16">SUM((N16:N48)/160)*J16</f>
        <v>52802640.000000015</v>
      </c>
      <c r="L16" s="2"/>
      <c r="M16" s="59"/>
      <c r="N16" s="54">
        <v>48</v>
      </c>
      <c r="O16" s="111" t="s">
        <v>85</v>
      </c>
    </row>
    <row r="17" spans="1:15" x14ac:dyDescent="0.2">
      <c r="A17" s="1" t="s">
        <v>75</v>
      </c>
      <c r="B17" s="1" t="s">
        <v>76</v>
      </c>
      <c r="C17" s="53" t="s">
        <v>81</v>
      </c>
      <c r="D17" s="124"/>
      <c r="E17" s="127"/>
      <c r="F17" s="115"/>
      <c r="G17" s="115"/>
      <c r="H17" s="118"/>
      <c r="I17" s="118"/>
      <c r="J17" s="121"/>
      <c r="K17" s="121"/>
      <c r="L17" s="2"/>
      <c r="M17" s="59"/>
      <c r="N17" s="54">
        <v>48</v>
      </c>
      <c r="O17" s="112"/>
    </row>
    <row r="18" spans="1:15" x14ac:dyDescent="0.2">
      <c r="A18" s="1" t="s">
        <v>75</v>
      </c>
      <c r="B18" s="1" t="s">
        <v>76</v>
      </c>
      <c r="C18" s="53" t="s">
        <v>81</v>
      </c>
      <c r="D18" s="124"/>
      <c r="E18" s="127"/>
      <c r="F18" s="115"/>
      <c r="G18" s="115"/>
      <c r="H18" s="118"/>
      <c r="I18" s="118"/>
      <c r="J18" s="121"/>
      <c r="K18" s="121"/>
      <c r="L18" s="2"/>
      <c r="M18" s="59"/>
      <c r="N18" s="54">
        <v>48</v>
      </c>
      <c r="O18" s="112"/>
    </row>
    <row r="19" spans="1:15" x14ac:dyDescent="0.2">
      <c r="A19" s="1" t="s">
        <v>75</v>
      </c>
      <c r="B19" s="1" t="s">
        <v>76</v>
      </c>
      <c r="C19" s="53" t="s">
        <v>81</v>
      </c>
      <c r="D19" s="124"/>
      <c r="E19" s="127"/>
      <c r="F19" s="115"/>
      <c r="G19" s="115"/>
      <c r="H19" s="118"/>
      <c r="I19" s="118"/>
      <c r="J19" s="121"/>
      <c r="K19" s="121"/>
      <c r="L19" s="2"/>
      <c r="M19" s="59"/>
      <c r="N19" s="54">
        <v>48</v>
      </c>
      <c r="O19" s="112"/>
    </row>
    <row r="20" spans="1:15" x14ac:dyDescent="0.2">
      <c r="A20" s="1" t="s">
        <v>75</v>
      </c>
      <c r="B20" s="1" t="s">
        <v>76</v>
      </c>
      <c r="C20" s="53" t="s">
        <v>81</v>
      </c>
      <c r="D20" s="124"/>
      <c r="E20" s="127"/>
      <c r="F20" s="115"/>
      <c r="G20" s="115"/>
      <c r="H20" s="118"/>
      <c r="I20" s="118"/>
      <c r="J20" s="121"/>
      <c r="K20" s="121"/>
      <c r="L20" s="2"/>
      <c r="M20" s="59"/>
      <c r="N20" s="54">
        <v>48</v>
      </c>
      <c r="O20" s="112"/>
    </row>
    <row r="21" spans="1:15" x14ac:dyDescent="0.2">
      <c r="A21" s="1" t="s">
        <v>75</v>
      </c>
      <c r="B21" s="1" t="s">
        <v>76</v>
      </c>
      <c r="C21" s="53" t="s">
        <v>81</v>
      </c>
      <c r="D21" s="124"/>
      <c r="E21" s="127"/>
      <c r="F21" s="115"/>
      <c r="G21" s="115"/>
      <c r="H21" s="118"/>
      <c r="I21" s="118"/>
      <c r="J21" s="121"/>
      <c r="K21" s="121"/>
      <c r="L21" s="2"/>
      <c r="M21" s="59"/>
      <c r="N21" s="54">
        <v>48</v>
      </c>
      <c r="O21" s="112"/>
    </row>
    <row r="22" spans="1:15" x14ac:dyDescent="0.2">
      <c r="A22" s="1" t="s">
        <v>75</v>
      </c>
      <c r="B22" s="1" t="s">
        <v>76</v>
      </c>
      <c r="C22" s="53" t="s">
        <v>81</v>
      </c>
      <c r="D22" s="124"/>
      <c r="E22" s="127"/>
      <c r="F22" s="115"/>
      <c r="G22" s="115"/>
      <c r="H22" s="118"/>
      <c r="I22" s="118"/>
      <c r="J22" s="121"/>
      <c r="K22" s="121"/>
      <c r="L22" s="2"/>
      <c r="M22" s="59"/>
      <c r="N22" s="54">
        <v>48</v>
      </c>
      <c r="O22" s="112"/>
    </row>
    <row r="23" spans="1:15" x14ac:dyDescent="0.2">
      <c r="A23" s="1" t="s">
        <v>75</v>
      </c>
      <c r="B23" s="1" t="s">
        <v>76</v>
      </c>
      <c r="C23" s="53" t="s">
        <v>81</v>
      </c>
      <c r="D23" s="124"/>
      <c r="E23" s="127"/>
      <c r="F23" s="115"/>
      <c r="G23" s="115"/>
      <c r="H23" s="118"/>
      <c r="I23" s="118"/>
      <c r="J23" s="121"/>
      <c r="K23" s="121"/>
      <c r="L23" s="2"/>
      <c r="M23" s="59"/>
      <c r="N23" s="54">
        <v>48</v>
      </c>
      <c r="O23" s="112"/>
    </row>
    <row r="24" spans="1:15" x14ac:dyDescent="0.2">
      <c r="A24" s="1" t="s">
        <v>75</v>
      </c>
      <c r="B24" s="1" t="s">
        <v>76</v>
      </c>
      <c r="C24" s="53" t="s">
        <v>81</v>
      </c>
      <c r="D24" s="124"/>
      <c r="E24" s="127"/>
      <c r="F24" s="115"/>
      <c r="G24" s="115"/>
      <c r="H24" s="118"/>
      <c r="I24" s="118"/>
      <c r="J24" s="121"/>
      <c r="K24" s="121"/>
      <c r="L24" s="2"/>
      <c r="M24" s="59"/>
      <c r="N24" s="54">
        <v>48</v>
      </c>
      <c r="O24" s="112"/>
    </row>
    <row r="25" spans="1:15" x14ac:dyDescent="0.2">
      <c r="A25" s="1" t="s">
        <v>75</v>
      </c>
      <c r="B25" s="1" t="s">
        <v>76</v>
      </c>
      <c r="C25" s="53" t="s">
        <v>81</v>
      </c>
      <c r="D25" s="124"/>
      <c r="E25" s="127"/>
      <c r="F25" s="115"/>
      <c r="G25" s="115"/>
      <c r="H25" s="118"/>
      <c r="I25" s="118"/>
      <c r="J25" s="121"/>
      <c r="K25" s="121"/>
      <c r="L25" s="2"/>
      <c r="M25" s="59"/>
      <c r="N25" s="54">
        <v>48</v>
      </c>
      <c r="O25" s="112"/>
    </row>
    <row r="26" spans="1:15" x14ac:dyDescent="0.2">
      <c r="A26" s="1" t="s">
        <v>75</v>
      </c>
      <c r="B26" s="1" t="s">
        <v>76</v>
      </c>
      <c r="C26" s="53" t="s">
        <v>81</v>
      </c>
      <c r="D26" s="124"/>
      <c r="E26" s="127"/>
      <c r="F26" s="115"/>
      <c r="G26" s="115"/>
      <c r="H26" s="118"/>
      <c r="I26" s="118"/>
      <c r="J26" s="121"/>
      <c r="K26" s="121"/>
      <c r="L26" s="2"/>
      <c r="M26" s="59"/>
      <c r="N26" s="54">
        <v>48</v>
      </c>
      <c r="O26" s="112"/>
    </row>
    <row r="27" spans="1:15" x14ac:dyDescent="0.2">
      <c r="A27" s="1" t="s">
        <v>75</v>
      </c>
      <c r="B27" s="1" t="s">
        <v>76</v>
      </c>
      <c r="C27" s="53" t="s">
        <v>81</v>
      </c>
      <c r="D27" s="124"/>
      <c r="E27" s="127"/>
      <c r="F27" s="115"/>
      <c r="G27" s="115"/>
      <c r="H27" s="118"/>
      <c r="I27" s="118"/>
      <c r="J27" s="121"/>
      <c r="K27" s="121"/>
      <c r="L27" s="2"/>
      <c r="M27" s="59"/>
      <c r="N27" s="54">
        <v>48</v>
      </c>
      <c r="O27" s="112"/>
    </row>
    <row r="28" spans="1:15" x14ac:dyDescent="0.2">
      <c r="A28" s="1" t="s">
        <v>75</v>
      </c>
      <c r="B28" s="1" t="s">
        <v>76</v>
      </c>
      <c r="C28" s="53" t="s">
        <v>81</v>
      </c>
      <c r="D28" s="124"/>
      <c r="E28" s="127"/>
      <c r="F28" s="115"/>
      <c r="G28" s="115"/>
      <c r="H28" s="118"/>
      <c r="I28" s="118"/>
      <c r="J28" s="121"/>
      <c r="K28" s="121"/>
      <c r="L28" s="2"/>
      <c r="M28" s="59"/>
      <c r="N28" s="54">
        <v>48</v>
      </c>
      <c r="O28" s="112"/>
    </row>
    <row r="29" spans="1:15" x14ac:dyDescent="0.2">
      <c r="A29" s="1" t="s">
        <v>75</v>
      </c>
      <c r="B29" s="1" t="s">
        <v>76</v>
      </c>
      <c r="C29" s="53" t="s">
        <v>81</v>
      </c>
      <c r="D29" s="124"/>
      <c r="E29" s="127"/>
      <c r="F29" s="115"/>
      <c r="G29" s="115"/>
      <c r="H29" s="118"/>
      <c r="I29" s="118"/>
      <c r="J29" s="121"/>
      <c r="K29" s="121"/>
      <c r="L29" s="2"/>
      <c r="M29" s="59"/>
      <c r="N29" s="54">
        <v>48</v>
      </c>
      <c r="O29" s="112"/>
    </row>
    <row r="30" spans="1:15" x14ac:dyDescent="0.2">
      <c r="A30" s="1" t="s">
        <v>75</v>
      </c>
      <c r="B30" s="1" t="s">
        <v>76</v>
      </c>
      <c r="C30" s="53" t="s">
        <v>81</v>
      </c>
      <c r="D30" s="124"/>
      <c r="E30" s="127"/>
      <c r="F30" s="115"/>
      <c r="G30" s="115"/>
      <c r="H30" s="118"/>
      <c r="I30" s="118"/>
      <c r="J30" s="121"/>
      <c r="K30" s="121"/>
      <c r="L30" s="2"/>
      <c r="M30" s="59"/>
      <c r="N30" s="54">
        <v>48</v>
      </c>
      <c r="O30" s="112"/>
    </row>
    <row r="31" spans="1:15" x14ac:dyDescent="0.2">
      <c r="A31" s="1" t="s">
        <v>75</v>
      </c>
      <c r="B31" s="1" t="s">
        <v>76</v>
      </c>
      <c r="C31" s="53" t="s">
        <v>81</v>
      </c>
      <c r="D31" s="124"/>
      <c r="E31" s="127"/>
      <c r="F31" s="115"/>
      <c r="G31" s="115"/>
      <c r="H31" s="118"/>
      <c r="I31" s="118"/>
      <c r="J31" s="121"/>
      <c r="K31" s="121"/>
      <c r="L31" s="2"/>
      <c r="M31" s="59"/>
      <c r="N31" s="54">
        <v>48</v>
      </c>
      <c r="O31" s="112"/>
    </row>
    <row r="32" spans="1:15" x14ac:dyDescent="0.2">
      <c r="A32" s="1" t="s">
        <v>75</v>
      </c>
      <c r="B32" s="1" t="s">
        <v>76</v>
      </c>
      <c r="C32" s="53" t="s">
        <v>81</v>
      </c>
      <c r="D32" s="124"/>
      <c r="E32" s="127"/>
      <c r="F32" s="115"/>
      <c r="G32" s="115"/>
      <c r="H32" s="118"/>
      <c r="I32" s="118"/>
      <c r="J32" s="121"/>
      <c r="K32" s="121"/>
      <c r="L32" s="2"/>
      <c r="M32" s="59"/>
      <c r="N32" s="54">
        <v>48</v>
      </c>
      <c r="O32" s="112"/>
    </row>
    <row r="33" spans="1:16" x14ac:dyDescent="0.2">
      <c r="A33" s="1" t="s">
        <v>75</v>
      </c>
      <c r="B33" s="1" t="s">
        <v>76</v>
      </c>
      <c r="C33" s="53" t="s">
        <v>81</v>
      </c>
      <c r="D33" s="124"/>
      <c r="E33" s="127"/>
      <c r="F33" s="115"/>
      <c r="G33" s="115"/>
      <c r="H33" s="118"/>
      <c r="I33" s="118"/>
      <c r="J33" s="121"/>
      <c r="K33" s="121"/>
      <c r="L33" s="2"/>
      <c r="M33" s="59"/>
      <c r="N33" s="54">
        <v>48</v>
      </c>
      <c r="O33" s="112"/>
    </row>
    <row r="34" spans="1:16" x14ac:dyDescent="0.2">
      <c r="A34" s="1" t="s">
        <v>75</v>
      </c>
      <c r="B34" s="1" t="s">
        <v>76</v>
      </c>
      <c r="C34" s="53" t="s">
        <v>81</v>
      </c>
      <c r="D34" s="124"/>
      <c r="E34" s="127"/>
      <c r="F34" s="115"/>
      <c r="G34" s="115"/>
      <c r="H34" s="118"/>
      <c r="I34" s="118"/>
      <c r="J34" s="121"/>
      <c r="K34" s="121"/>
      <c r="L34" s="2"/>
      <c r="M34" s="59"/>
      <c r="N34" s="54">
        <v>48</v>
      </c>
      <c r="O34" s="112"/>
    </row>
    <row r="35" spans="1:16" x14ac:dyDescent="0.2">
      <c r="A35" s="1" t="s">
        <v>75</v>
      </c>
      <c r="B35" s="1" t="s">
        <v>76</v>
      </c>
      <c r="C35" s="53" t="s">
        <v>81</v>
      </c>
      <c r="D35" s="124"/>
      <c r="E35" s="127"/>
      <c r="F35" s="115"/>
      <c r="G35" s="115"/>
      <c r="H35" s="118"/>
      <c r="I35" s="118"/>
      <c r="J35" s="121"/>
      <c r="K35" s="121"/>
      <c r="L35" s="2"/>
      <c r="M35" s="59"/>
      <c r="N35" s="54">
        <v>48</v>
      </c>
      <c r="O35" s="112"/>
    </row>
    <row r="36" spans="1:16" x14ac:dyDescent="0.2">
      <c r="A36" s="1" t="s">
        <v>75</v>
      </c>
      <c r="B36" s="1" t="s">
        <v>76</v>
      </c>
      <c r="C36" s="53" t="s">
        <v>81</v>
      </c>
      <c r="D36" s="124"/>
      <c r="E36" s="127"/>
      <c r="F36" s="115"/>
      <c r="G36" s="115"/>
      <c r="H36" s="118"/>
      <c r="I36" s="118"/>
      <c r="J36" s="121"/>
      <c r="K36" s="121"/>
      <c r="L36" s="2"/>
      <c r="M36" s="59"/>
      <c r="N36" s="54">
        <v>48</v>
      </c>
      <c r="O36" s="112"/>
    </row>
    <row r="37" spans="1:16" x14ac:dyDescent="0.2">
      <c r="A37" s="1" t="s">
        <v>75</v>
      </c>
      <c r="B37" s="1" t="s">
        <v>76</v>
      </c>
      <c r="C37" s="53" t="s">
        <v>81</v>
      </c>
      <c r="D37" s="124"/>
      <c r="E37" s="127"/>
      <c r="F37" s="115"/>
      <c r="G37" s="115"/>
      <c r="H37" s="118"/>
      <c r="I37" s="118"/>
      <c r="J37" s="121"/>
      <c r="K37" s="121"/>
      <c r="L37" s="2"/>
      <c r="M37" s="59"/>
      <c r="N37" s="54">
        <v>48</v>
      </c>
      <c r="O37" s="112"/>
    </row>
    <row r="38" spans="1:16" x14ac:dyDescent="0.2">
      <c r="A38" s="1" t="s">
        <v>75</v>
      </c>
      <c r="B38" s="1" t="s">
        <v>76</v>
      </c>
      <c r="C38" s="53" t="s">
        <v>81</v>
      </c>
      <c r="D38" s="124"/>
      <c r="E38" s="127"/>
      <c r="F38" s="115"/>
      <c r="G38" s="115"/>
      <c r="H38" s="118"/>
      <c r="I38" s="118"/>
      <c r="J38" s="121"/>
      <c r="K38" s="121"/>
      <c r="L38" s="2"/>
      <c r="M38" s="59"/>
      <c r="N38" s="54">
        <v>48</v>
      </c>
      <c r="O38" s="112"/>
      <c r="P38" s="79" t="s">
        <v>110</v>
      </c>
    </row>
    <row r="39" spans="1:16" x14ac:dyDescent="0.2">
      <c r="A39" s="1" t="s">
        <v>75</v>
      </c>
      <c r="B39" s="1" t="s">
        <v>76</v>
      </c>
      <c r="C39" s="53" t="s">
        <v>81</v>
      </c>
      <c r="D39" s="124"/>
      <c r="E39" s="127"/>
      <c r="F39" s="115"/>
      <c r="G39" s="115"/>
      <c r="H39" s="118"/>
      <c r="I39" s="118"/>
      <c r="J39" s="121"/>
      <c r="K39" s="121"/>
      <c r="L39" s="2"/>
      <c r="M39" s="59"/>
      <c r="N39" s="54">
        <v>48</v>
      </c>
      <c r="O39" s="112"/>
      <c r="P39" s="70"/>
    </row>
    <row r="40" spans="1:16" x14ac:dyDescent="0.2">
      <c r="A40" s="1" t="s">
        <v>75</v>
      </c>
      <c r="B40" s="1" t="s">
        <v>76</v>
      </c>
      <c r="C40" s="53" t="s">
        <v>82</v>
      </c>
      <c r="D40" s="124"/>
      <c r="E40" s="127"/>
      <c r="F40" s="115"/>
      <c r="G40" s="115"/>
      <c r="H40" s="118"/>
      <c r="I40" s="118"/>
      <c r="J40" s="121"/>
      <c r="K40" s="121"/>
      <c r="L40" s="2"/>
      <c r="M40" s="59"/>
      <c r="N40" s="54">
        <v>48</v>
      </c>
      <c r="O40" s="112"/>
    </row>
    <row r="41" spans="1:16" x14ac:dyDescent="0.2">
      <c r="A41" s="37" t="s">
        <v>75</v>
      </c>
      <c r="B41" s="37" t="s">
        <v>76</v>
      </c>
      <c r="C41" s="53" t="s">
        <v>82</v>
      </c>
      <c r="D41" s="124"/>
      <c r="E41" s="127"/>
      <c r="F41" s="115"/>
      <c r="G41" s="115"/>
      <c r="H41" s="118"/>
      <c r="I41" s="118"/>
      <c r="J41" s="121"/>
      <c r="K41" s="121"/>
      <c r="L41" s="38"/>
      <c r="M41" s="60"/>
      <c r="N41" s="54">
        <v>48</v>
      </c>
      <c r="O41" s="112"/>
    </row>
    <row r="42" spans="1:16" x14ac:dyDescent="0.2">
      <c r="A42" s="1" t="s">
        <v>75</v>
      </c>
      <c r="B42" s="1" t="s">
        <v>76</v>
      </c>
      <c r="C42" s="53" t="s">
        <v>82</v>
      </c>
      <c r="D42" s="124"/>
      <c r="E42" s="127"/>
      <c r="F42" s="115"/>
      <c r="G42" s="115"/>
      <c r="H42" s="118"/>
      <c r="I42" s="118"/>
      <c r="J42" s="121"/>
      <c r="K42" s="121"/>
      <c r="L42" s="2"/>
      <c r="M42" s="59"/>
      <c r="N42" s="54">
        <v>48</v>
      </c>
      <c r="O42" s="112"/>
    </row>
    <row r="43" spans="1:16" x14ac:dyDescent="0.2">
      <c r="A43" s="1" t="s">
        <v>75</v>
      </c>
      <c r="B43" s="1" t="s">
        <v>76</v>
      </c>
      <c r="C43" s="53" t="s">
        <v>83</v>
      </c>
      <c r="D43" s="124"/>
      <c r="E43" s="127"/>
      <c r="F43" s="115"/>
      <c r="G43" s="115"/>
      <c r="H43" s="118"/>
      <c r="I43" s="118"/>
      <c r="J43" s="121"/>
      <c r="K43" s="121"/>
      <c r="L43" s="2"/>
      <c r="M43" s="59"/>
      <c r="N43" s="54">
        <v>48</v>
      </c>
      <c r="O43" s="112"/>
    </row>
    <row r="44" spans="1:16" x14ac:dyDescent="0.2">
      <c r="A44" s="1" t="s">
        <v>75</v>
      </c>
      <c r="B44" s="1" t="s">
        <v>76</v>
      </c>
      <c r="C44" s="53" t="s">
        <v>83</v>
      </c>
      <c r="D44" s="124"/>
      <c r="E44" s="127"/>
      <c r="F44" s="115"/>
      <c r="G44" s="115"/>
      <c r="H44" s="118"/>
      <c r="I44" s="118"/>
      <c r="J44" s="121"/>
      <c r="K44" s="121"/>
      <c r="L44" s="2"/>
      <c r="M44" s="59"/>
      <c r="N44" s="54">
        <v>48</v>
      </c>
      <c r="O44" s="112"/>
    </row>
    <row r="45" spans="1:16" x14ac:dyDescent="0.2">
      <c r="A45" s="1" t="s">
        <v>75</v>
      </c>
      <c r="B45" s="1" t="s">
        <v>76</v>
      </c>
      <c r="C45" s="53" t="s">
        <v>83</v>
      </c>
      <c r="D45" s="124"/>
      <c r="E45" s="127"/>
      <c r="F45" s="115"/>
      <c r="G45" s="115"/>
      <c r="H45" s="118"/>
      <c r="I45" s="118"/>
      <c r="J45" s="121"/>
      <c r="K45" s="121"/>
      <c r="L45" s="2"/>
      <c r="M45" s="59"/>
      <c r="N45" s="54">
        <v>48</v>
      </c>
      <c r="O45" s="112"/>
    </row>
    <row r="46" spans="1:16" x14ac:dyDescent="0.2">
      <c r="A46" s="1" t="s">
        <v>75</v>
      </c>
      <c r="B46" s="1" t="s">
        <v>76</v>
      </c>
      <c r="C46" s="53" t="s">
        <v>83</v>
      </c>
      <c r="D46" s="124"/>
      <c r="E46" s="127"/>
      <c r="F46" s="115"/>
      <c r="G46" s="115"/>
      <c r="H46" s="118"/>
      <c r="I46" s="118"/>
      <c r="J46" s="121"/>
      <c r="K46" s="121"/>
      <c r="L46" s="2"/>
      <c r="M46" s="59"/>
      <c r="N46" s="54">
        <v>48</v>
      </c>
      <c r="O46" s="112"/>
    </row>
    <row r="47" spans="1:16" x14ac:dyDescent="0.2">
      <c r="A47" s="1" t="s">
        <v>75</v>
      </c>
      <c r="B47" s="1" t="s">
        <v>76</v>
      </c>
      <c r="C47" s="53" t="s">
        <v>83</v>
      </c>
      <c r="D47" s="124"/>
      <c r="E47" s="127"/>
      <c r="F47" s="115"/>
      <c r="G47" s="115"/>
      <c r="H47" s="118"/>
      <c r="I47" s="118"/>
      <c r="J47" s="121"/>
      <c r="K47" s="121"/>
      <c r="L47" s="2"/>
      <c r="M47" s="59"/>
      <c r="N47" s="54">
        <v>48</v>
      </c>
      <c r="O47" s="112"/>
    </row>
    <row r="48" spans="1:16" x14ac:dyDescent="0.2">
      <c r="A48" s="37" t="s">
        <v>75</v>
      </c>
      <c r="B48" s="37" t="s">
        <v>76</v>
      </c>
      <c r="C48" s="61" t="s">
        <v>83</v>
      </c>
      <c r="D48" s="125"/>
      <c r="E48" s="128"/>
      <c r="F48" s="116"/>
      <c r="G48" s="116"/>
      <c r="H48" s="119"/>
      <c r="I48" s="119"/>
      <c r="J48" s="122"/>
      <c r="K48" s="122"/>
      <c r="L48" s="2"/>
      <c r="M48" s="59"/>
      <c r="N48" s="54">
        <v>48</v>
      </c>
      <c r="O48" s="113"/>
    </row>
    <row r="49" spans="1:16" ht="11.25" customHeight="1" x14ac:dyDescent="0.2">
      <c r="A49" s="62" t="s">
        <v>88</v>
      </c>
      <c r="B49" s="1" t="s">
        <v>76</v>
      </c>
      <c r="C49" s="53" t="s">
        <v>89</v>
      </c>
      <c r="D49" s="129" t="s">
        <v>94</v>
      </c>
      <c r="E49" s="126">
        <v>1</v>
      </c>
      <c r="F49" s="114">
        <f>SUM(N49:N83)/160</f>
        <v>10</v>
      </c>
      <c r="G49" s="147"/>
      <c r="H49" s="117">
        <v>45698</v>
      </c>
      <c r="I49" s="117">
        <v>46000</v>
      </c>
      <c r="J49" s="120">
        <v>5333600</v>
      </c>
      <c r="K49" s="120">
        <f>J49*F49</f>
        <v>53336000</v>
      </c>
      <c r="L49" s="2"/>
      <c r="M49" s="59"/>
      <c r="N49" s="54">
        <v>48</v>
      </c>
      <c r="O49" s="150" t="s">
        <v>96</v>
      </c>
    </row>
    <row r="50" spans="1:16" ht="11.25" customHeight="1" x14ac:dyDescent="0.2">
      <c r="A50" s="62" t="s">
        <v>88</v>
      </c>
      <c r="B50" s="1" t="s">
        <v>76</v>
      </c>
      <c r="C50" s="53" t="s">
        <v>89</v>
      </c>
      <c r="D50" s="130"/>
      <c r="E50" s="127"/>
      <c r="F50" s="115"/>
      <c r="G50" s="148"/>
      <c r="H50" s="118"/>
      <c r="I50" s="118"/>
      <c r="J50" s="121"/>
      <c r="K50" s="121"/>
      <c r="L50" s="2"/>
      <c r="M50" s="59"/>
      <c r="N50" s="54">
        <v>48</v>
      </c>
      <c r="O50" s="150"/>
    </row>
    <row r="51" spans="1:16" ht="11.25" customHeight="1" x14ac:dyDescent="0.2">
      <c r="A51" s="62" t="s">
        <v>88</v>
      </c>
      <c r="B51" s="1" t="s">
        <v>76</v>
      </c>
      <c r="C51" s="53" t="s">
        <v>89</v>
      </c>
      <c r="D51" s="130"/>
      <c r="E51" s="127"/>
      <c r="F51" s="115"/>
      <c r="G51" s="148"/>
      <c r="H51" s="118"/>
      <c r="I51" s="118"/>
      <c r="J51" s="121"/>
      <c r="K51" s="121"/>
      <c r="L51" s="2"/>
      <c r="M51" s="59"/>
      <c r="N51" s="54">
        <v>48</v>
      </c>
      <c r="O51" s="150"/>
    </row>
    <row r="52" spans="1:16" ht="11.25" customHeight="1" x14ac:dyDescent="0.2">
      <c r="A52" s="62" t="s">
        <v>88</v>
      </c>
      <c r="B52" s="1" t="s">
        <v>76</v>
      </c>
      <c r="C52" s="53" t="s">
        <v>89</v>
      </c>
      <c r="D52" s="130"/>
      <c r="E52" s="127"/>
      <c r="F52" s="115"/>
      <c r="G52" s="148"/>
      <c r="H52" s="118"/>
      <c r="I52" s="118"/>
      <c r="J52" s="121"/>
      <c r="K52" s="121"/>
      <c r="L52" s="2"/>
      <c r="M52" s="59"/>
      <c r="N52" s="54">
        <v>48</v>
      </c>
      <c r="O52" s="150"/>
    </row>
    <row r="53" spans="1:16" ht="11.25" customHeight="1" x14ac:dyDescent="0.2">
      <c r="A53" s="62" t="s">
        <v>88</v>
      </c>
      <c r="B53" s="1" t="s">
        <v>76</v>
      </c>
      <c r="C53" s="53" t="s">
        <v>89</v>
      </c>
      <c r="D53" s="130"/>
      <c r="E53" s="127"/>
      <c r="F53" s="115"/>
      <c r="G53" s="148"/>
      <c r="H53" s="118"/>
      <c r="I53" s="118"/>
      <c r="J53" s="121"/>
      <c r="K53" s="121"/>
      <c r="L53" s="2"/>
      <c r="M53" s="59"/>
      <c r="N53" s="54">
        <v>48</v>
      </c>
      <c r="O53" s="150"/>
    </row>
    <row r="54" spans="1:16" ht="11.25" customHeight="1" x14ac:dyDescent="0.2">
      <c r="A54" s="62" t="s">
        <v>88</v>
      </c>
      <c r="B54" s="1" t="s">
        <v>76</v>
      </c>
      <c r="C54" s="53" t="s">
        <v>89</v>
      </c>
      <c r="D54" s="130"/>
      <c r="E54" s="127"/>
      <c r="F54" s="115"/>
      <c r="G54" s="148"/>
      <c r="H54" s="118"/>
      <c r="I54" s="118"/>
      <c r="J54" s="121"/>
      <c r="K54" s="121"/>
      <c r="L54" s="2"/>
      <c r="M54" s="59"/>
      <c r="N54" s="54">
        <v>48</v>
      </c>
      <c r="O54" s="150"/>
    </row>
    <row r="55" spans="1:16" ht="11.25" customHeight="1" x14ac:dyDescent="0.2">
      <c r="A55" s="62" t="s">
        <v>88</v>
      </c>
      <c r="B55" s="1" t="s">
        <v>76</v>
      </c>
      <c r="C55" s="53" t="s">
        <v>89</v>
      </c>
      <c r="D55" s="130"/>
      <c r="E55" s="127"/>
      <c r="F55" s="115"/>
      <c r="G55" s="148"/>
      <c r="H55" s="118"/>
      <c r="I55" s="118"/>
      <c r="J55" s="121"/>
      <c r="K55" s="121"/>
      <c r="L55" s="2"/>
      <c r="M55" s="59"/>
      <c r="N55" s="54">
        <v>48</v>
      </c>
      <c r="O55" s="150"/>
    </row>
    <row r="56" spans="1:16" ht="11.25" customHeight="1" x14ac:dyDescent="0.2">
      <c r="A56" s="62" t="s">
        <v>88</v>
      </c>
      <c r="B56" s="1" t="s">
        <v>76</v>
      </c>
      <c r="C56" s="53" t="s">
        <v>89</v>
      </c>
      <c r="D56" s="130"/>
      <c r="E56" s="127"/>
      <c r="F56" s="115"/>
      <c r="G56" s="148"/>
      <c r="H56" s="118"/>
      <c r="I56" s="118"/>
      <c r="J56" s="121"/>
      <c r="K56" s="121"/>
      <c r="L56" s="2"/>
      <c r="M56" s="59"/>
      <c r="N56" s="54">
        <v>48</v>
      </c>
      <c r="O56" s="150"/>
    </row>
    <row r="57" spans="1:16" ht="11.25" customHeight="1" x14ac:dyDescent="0.2">
      <c r="A57" s="62" t="s">
        <v>88</v>
      </c>
      <c r="B57" s="1" t="s">
        <v>76</v>
      </c>
      <c r="C57" s="53" t="s">
        <v>89</v>
      </c>
      <c r="D57" s="130"/>
      <c r="E57" s="127"/>
      <c r="F57" s="115"/>
      <c r="G57" s="148"/>
      <c r="H57" s="118"/>
      <c r="I57" s="118"/>
      <c r="J57" s="121"/>
      <c r="K57" s="121"/>
      <c r="L57" s="2"/>
      <c r="M57" s="59"/>
      <c r="N57" s="54">
        <v>48</v>
      </c>
      <c r="O57" s="150"/>
    </row>
    <row r="58" spans="1:16" ht="11.25" customHeight="1" x14ac:dyDescent="0.2">
      <c r="A58" s="62" t="s">
        <v>88</v>
      </c>
      <c r="B58" s="1" t="s">
        <v>76</v>
      </c>
      <c r="C58" s="53" t="s">
        <v>89</v>
      </c>
      <c r="D58" s="130"/>
      <c r="E58" s="127"/>
      <c r="F58" s="115"/>
      <c r="G58" s="148"/>
      <c r="H58" s="118"/>
      <c r="I58" s="118"/>
      <c r="J58" s="121"/>
      <c r="K58" s="121"/>
      <c r="L58" s="2"/>
      <c r="M58" s="59"/>
      <c r="N58" s="54">
        <v>48</v>
      </c>
      <c r="O58" s="150"/>
    </row>
    <row r="59" spans="1:16" ht="11.25" customHeight="1" x14ac:dyDescent="0.2">
      <c r="A59" s="62" t="s">
        <v>88</v>
      </c>
      <c r="B59" s="1" t="s">
        <v>76</v>
      </c>
      <c r="C59" s="53" t="s">
        <v>89</v>
      </c>
      <c r="D59" s="130"/>
      <c r="E59" s="127"/>
      <c r="F59" s="115"/>
      <c r="G59" s="148"/>
      <c r="H59" s="118"/>
      <c r="I59" s="118"/>
      <c r="J59" s="121"/>
      <c r="K59" s="121"/>
      <c r="L59" s="2"/>
      <c r="M59" s="59"/>
      <c r="N59" s="54">
        <v>48</v>
      </c>
      <c r="O59" s="150"/>
    </row>
    <row r="60" spans="1:16" ht="11.25" customHeight="1" x14ac:dyDescent="0.2">
      <c r="A60" s="62" t="s">
        <v>88</v>
      </c>
      <c r="B60" s="1" t="s">
        <v>76</v>
      </c>
      <c r="C60" s="53" t="s">
        <v>89</v>
      </c>
      <c r="D60" s="130"/>
      <c r="E60" s="127"/>
      <c r="F60" s="115"/>
      <c r="G60" s="148"/>
      <c r="H60" s="118"/>
      <c r="I60" s="118"/>
      <c r="J60" s="121"/>
      <c r="K60" s="121"/>
      <c r="L60" s="2"/>
      <c r="M60" s="59"/>
      <c r="N60" s="54">
        <v>48</v>
      </c>
      <c r="O60" s="150"/>
    </row>
    <row r="61" spans="1:16" ht="11.25" customHeight="1" x14ac:dyDescent="0.2">
      <c r="A61" s="62" t="s">
        <v>88</v>
      </c>
      <c r="B61" s="1" t="s">
        <v>76</v>
      </c>
      <c r="C61" s="53" t="s">
        <v>89</v>
      </c>
      <c r="D61" s="130"/>
      <c r="E61" s="127"/>
      <c r="F61" s="115"/>
      <c r="G61" s="148"/>
      <c r="H61" s="118"/>
      <c r="I61" s="118"/>
      <c r="J61" s="121"/>
      <c r="K61" s="121"/>
      <c r="L61" s="2"/>
      <c r="M61" s="59"/>
      <c r="N61" s="54">
        <v>48</v>
      </c>
      <c r="O61" s="150"/>
    </row>
    <row r="62" spans="1:16" ht="11.25" customHeight="1" x14ac:dyDescent="0.2">
      <c r="A62" s="62" t="s">
        <v>88</v>
      </c>
      <c r="B62" s="1" t="s">
        <v>76</v>
      </c>
      <c r="C62" s="53" t="s">
        <v>89</v>
      </c>
      <c r="D62" s="130"/>
      <c r="E62" s="127"/>
      <c r="F62" s="115"/>
      <c r="G62" s="148"/>
      <c r="H62" s="118"/>
      <c r="I62" s="118"/>
      <c r="J62" s="121"/>
      <c r="K62" s="121"/>
      <c r="L62" s="2"/>
      <c r="M62" s="59"/>
      <c r="N62" s="54">
        <v>48</v>
      </c>
      <c r="O62" s="150"/>
    </row>
    <row r="63" spans="1:16" ht="11.25" customHeight="1" x14ac:dyDescent="0.2">
      <c r="A63" s="62" t="s">
        <v>88</v>
      </c>
      <c r="B63" s="1" t="s">
        <v>76</v>
      </c>
      <c r="C63" s="53" t="s">
        <v>89</v>
      </c>
      <c r="D63" s="130"/>
      <c r="E63" s="127"/>
      <c r="F63" s="115"/>
      <c r="G63" s="148"/>
      <c r="H63" s="118"/>
      <c r="I63" s="118"/>
      <c r="J63" s="121"/>
      <c r="K63" s="121"/>
      <c r="L63" s="2"/>
      <c r="M63" s="59"/>
      <c r="N63" s="54">
        <v>48</v>
      </c>
      <c r="O63" s="150"/>
      <c r="P63" s="80" t="s">
        <v>107</v>
      </c>
    </row>
    <row r="64" spans="1:16" ht="11.25" customHeight="1" x14ac:dyDescent="0.2">
      <c r="A64" s="62" t="s">
        <v>88</v>
      </c>
      <c r="B64" s="1" t="s">
        <v>76</v>
      </c>
      <c r="C64" s="53" t="s">
        <v>89</v>
      </c>
      <c r="D64" s="130"/>
      <c r="E64" s="127"/>
      <c r="F64" s="115"/>
      <c r="G64" s="148"/>
      <c r="H64" s="118"/>
      <c r="I64" s="118"/>
      <c r="J64" s="121"/>
      <c r="K64" s="121"/>
      <c r="L64" s="2"/>
      <c r="M64" s="59"/>
      <c r="N64" s="54">
        <v>48</v>
      </c>
      <c r="O64" s="150"/>
    </row>
    <row r="65" spans="1:15" ht="11.25" customHeight="1" x14ac:dyDescent="0.2">
      <c r="A65" s="62" t="s">
        <v>88</v>
      </c>
      <c r="B65" s="1" t="s">
        <v>76</v>
      </c>
      <c r="C65" s="53" t="s">
        <v>89</v>
      </c>
      <c r="D65" s="130"/>
      <c r="E65" s="127"/>
      <c r="F65" s="115"/>
      <c r="G65" s="148"/>
      <c r="H65" s="118"/>
      <c r="I65" s="118"/>
      <c r="J65" s="121"/>
      <c r="K65" s="121"/>
      <c r="L65" s="2"/>
      <c r="M65" s="59"/>
      <c r="N65" s="54">
        <v>48</v>
      </c>
      <c r="O65" s="150"/>
    </row>
    <row r="66" spans="1:15" ht="11.25" customHeight="1" x14ac:dyDescent="0.2">
      <c r="A66" s="62" t="s">
        <v>88</v>
      </c>
      <c r="B66" s="1" t="s">
        <v>76</v>
      </c>
      <c r="C66" s="53" t="s">
        <v>89</v>
      </c>
      <c r="D66" s="130"/>
      <c r="E66" s="127"/>
      <c r="F66" s="115"/>
      <c r="G66" s="148"/>
      <c r="H66" s="118"/>
      <c r="I66" s="118"/>
      <c r="J66" s="121"/>
      <c r="K66" s="121"/>
      <c r="L66" s="2"/>
      <c r="M66" s="59"/>
      <c r="N66" s="54">
        <v>48</v>
      </c>
      <c r="O66" s="150"/>
    </row>
    <row r="67" spans="1:15" ht="11.25" customHeight="1" x14ac:dyDescent="0.2">
      <c r="A67" s="62" t="s">
        <v>88</v>
      </c>
      <c r="B67" s="1" t="s">
        <v>76</v>
      </c>
      <c r="C67" s="53" t="s">
        <v>89</v>
      </c>
      <c r="D67" s="130"/>
      <c r="E67" s="127"/>
      <c r="F67" s="115"/>
      <c r="G67" s="148"/>
      <c r="H67" s="118"/>
      <c r="I67" s="118"/>
      <c r="J67" s="121"/>
      <c r="K67" s="121"/>
      <c r="L67" s="2"/>
      <c r="M67" s="59"/>
      <c r="N67" s="54">
        <v>48</v>
      </c>
      <c r="O67" s="150"/>
    </row>
    <row r="68" spans="1:15" ht="11.25" customHeight="1" x14ac:dyDescent="0.2">
      <c r="A68" s="62" t="s">
        <v>88</v>
      </c>
      <c r="B68" s="1" t="s">
        <v>76</v>
      </c>
      <c r="C68" s="53" t="s">
        <v>89</v>
      </c>
      <c r="D68" s="130"/>
      <c r="E68" s="127"/>
      <c r="F68" s="115"/>
      <c r="G68" s="148"/>
      <c r="H68" s="118"/>
      <c r="I68" s="118"/>
      <c r="J68" s="121"/>
      <c r="K68" s="121"/>
      <c r="L68" s="2"/>
      <c r="M68" s="59"/>
      <c r="N68" s="54">
        <v>48</v>
      </c>
      <c r="O68" s="150"/>
    </row>
    <row r="69" spans="1:15" ht="11.25" customHeight="1" x14ac:dyDescent="0.2">
      <c r="A69" s="62" t="s">
        <v>88</v>
      </c>
      <c r="B69" s="1" t="s">
        <v>76</v>
      </c>
      <c r="C69" s="53" t="s">
        <v>89</v>
      </c>
      <c r="D69" s="130"/>
      <c r="E69" s="127"/>
      <c r="F69" s="115"/>
      <c r="G69" s="148"/>
      <c r="H69" s="118"/>
      <c r="I69" s="118"/>
      <c r="J69" s="121"/>
      <c r="K69" s="121"/>
      <c r="L69" s="2"/>
      <c r="M69" s="59"/>
      <c r="N69" s="54">
        <v>48</v>
      </c>
      <c r="O69" s="150"/>
    </row>
    <row r="70" spans="1:15" ht="11.25" customHeight="1" x14ac:dyDescent="0.2">
      <c r="A70" s="62" t="s">
        <v>88</v>
      </c>
      <c r="B70" s="1" t="s">
        <v>76</v>
      </c>
      <c r="C70" s="53" t="s">
        <v>89</v>
      </c>
      <c r="D70" s="130"/>
      <c r="E70" s="127"/>
      <c r="F70" s="115"/>
      <c r="G70" s="148"/>
      <c r="H70" s="118"/>
      <c r="I70" s="118"/>
      <c r="J70" s="121"/>
      <c r="K70" s="121"/>
      <c r="L70" s="2"/>
      <c r="M70" s="59"/>
      <c r="N70" s="54">
        <v>48</v>
      </c>
      <c r="O70" s="150"/>
    </row>
    <row r="71" spans="1:15" ht="11.25" customHeight="1" x14ac:dyDescent="0.2">
      <c r="A71" s="62" t="s">
        <v>88</v>
      </c>
      <c r="B71" s="1" t="s">
        <v>76</v>
      </c>
      <c r="C71" s="53" t="s">
        <v>89</v>
      </c>
      <c r="D71" s="130"/>
      <c r="E71" s="127"/>
      <c r="F71" s="115"/>
      <c r="G71" s="148"/>
      <c r="H71" s="118"/>
      <c r="I71" s="118"/>
      <c r="J71" s="121"/>
      <c r="K71" s="121"/>
      <c r="L71" s="2"/>
      <c r="M71" s="59"/>
      <c r="N71" s="54">
        <v>48</v>
      </c>
      <c r="O71" s="150"/>
    </row>
    <row r="72" spans="1:15" ht="11.25" customHeight="1" x14ac:dyDescent="0.2">
      <c r="A72" s="62" t="s">
        <v>88</v>
      </c>
      <c r="B72" s="1" t="s">
        <v>76</v>
      </c>
      <c r="C72" s="53" t="s">
        <v>89</v>
      </c>
      <c r="D72" s="130"/>
      <c r="E72" s="127"/>
      <c r="F72" s="115"/>
      <c r="G72" s="148"/>
      <c r="H72" s="118"/>
      <c r="I72" s="118"/>
      <c r="J72" s="121"/>
      <c r="K72" s="121"/>
      <c r="L72" s="2"/>
      <c r="M72" s="59"/>
      <c r="N72" s="54">
        <v>48</v>
      </c>
      <c r="O72" s="150"/>
    </row>
    <row r="73" spans="1:15" ht="11.25" customHeight="1" x14ac:dyDescent="0.2">
      <c r="A73" s="62" t="s">
        <v>88</v>
      </c>
      <c r="B73" s="1" t="s">
        <v>76</v>
      </c>
      <c r="C73" s="53" t="s">
        <v>89</v>
      </c>
      <c r="D73" s="130"/>
      <c r="E73" s="127"/>
      <c r="F73" s="115"/>
      <c r="G73" s="148"/>
      <c r="H73" s="118"/>
      <c r="I73" s="118"/>
      <c r="J73" s="121"/>
      <c r="K73" s="121"/>
      <c r="L73" s="2"/>
      <c r="M73" s="59"/>
      <c r="N73" s="54">
        <v>48</v>
      </c>
      <c r="O73" s="150"/>
    </row>
    <row r="74" spans="1:15" ht="11.25" customHeight="1" x14ac:dyDescent="0.2">
      <c r="A74" s="64" t="s">
        <v>88</v>
      </c>
      <c r="B74" s="55" t="s">
        <v>76</v>
      </c>
      <c r="C74" s="53" t="s">
        <v>90</v>
      </c>
      <c r="D74" s="130"/>
      <c r="E74" s="127"/>
      <c r="F74" s="115"/>
      <c r="G74" s="148"/>
      <c r="H74" s="118"/>
      <c r="I74" s="118"/>
      <c r="J74" s="121"/>
      <c r="K74" s="121"/>
      <c r="L74" s="2"/>
      <c r="M74" s="59"/>
      <c r="N74" s="54">
        <v>40</v>
      </c>
      <c r="O74" s="150"/>
    </row>
    <row r="75" spans="1:15" ht="11.25" customHeight="1" x14ac:dyDescent="0.2">
      <c r="A75" s="62" t="s">
        <v>88</v>
      </c>
      <c r="B75" s="1" t="s">
        <v>76</v>
      </c>
      <c r="C75" s="53" t="s">
        <v>90</v>
      </c>
      <c r="D75" s="130"/>
      <c r="E75" s="127"/>
      <c r="F75" s="115"/>
      <c r="G75" s="148"/>
      <c r="H75" s="118"/>
      <c r="I75" s="118"/>
      <c r="J75" s="121"/>
      <c r="K75" s="121"/>
      <c r="L75" s="2"/>
      <c r="M75" s="59"/>
      <c r="N75" s="54">
        <v>40</v>
      </c>
      <c r="O75" s="150"/>
    </row>
    <row r="76" spans="1:15" ht="11.25" customHeight="1" x14ac:dyDescent="0.2">
      <c r="A76" s="62" t="s">
        <v>88</v>
      </c>
      <c r="B76" s="1" t="s">
        <v>76</v>
      </c>
      <c r="C76" s="53" t="s">
        <v>90</v>
      </c>
      <c r="D76" s="130"/>
      <c r="E76" s="127"/>
      <c r="F76" s="115"/>
      <c r="G76" s="148"/>
      <c r="H76" s="118"/>
      <c r="I76" s="118"/>
      <c r="J76" s="121"/>
      <c r="K76" s="121"/>
      <c r="L76" s="2"/>
      <c r="M76" s="59"/>
      <c r="N76" s="54">
        <v>40</v>
      </c>
      <c r="O76" s="150"/>
    </row>
    <row r="77" spans="1:15" ht="11.25" customHeight="1" x14ac:dyDescent="0.2">
      <c r="A77" s="62" t="s">
        <v>88</v>
      </c>
      <c r="B77" s="1" t="s">
        <v>76</v>
      </c>
      <c r="C77" s="53" t="s">
        <v>90</v>
      </c>
      <c r="D77" s="130"/>
      <c r="E77" s="127"/>
      <c r="F77" s="115"/>
      <c r="G77" s="148"/>
      <c r="H77" s="118"/>
      <c r="I77" s="118"/>
      <c r="J77" s="121"/>
      <c r="K77" s="121"/>
      <c r="L77" s="2"/>
      <c r="M77" s="59"/>
      <c r="N77" s="54">
        <v>40</v>
      </c>
      <c r="O77" s="150"/>
    </row>
    <row r="78" spans="1:15" ht="11.25" customHeight="1" x14ac:dyDescent="0.2">
      <c r="A78" s="62" t="s">
        <v>88</v>
      </c>
      <c r="B78" s="1" t="s">
        <v>76</v>
      </c>
      <c r="C78" s="53" t="s">
        <v>90</v>
      </c>
      <c r="D78" s="130"/>
      <c r="E78" s="127"/>
      <c r="F78" s="115"/>
      <c r="G78" s="148"/>
      <c r="H78" s="118"/>
      <c r="I78" s="118"/>
      <c r="J78" s="121"/>
      <c r="K78" s="121"/>
      <c r="L78" s="2"/>
      <c r="M78" s="59"/>
      <c r="N78" s="54">
        <v>40</v>
      </c>
      <c r="O78" s="150"/>
    </row>
    <row r="79" spans="1:15" ht="11.25" customHeight="1" x14ac:dyDescent="0.2">
      <c r="A79" s="62" t="s">
        <v>88</v>
      </c>
      <c r="B79" s="1" t="s">
        <v>76</v>
      </c>
      <c r="C79" s="53" t="s">
        <v>90</v>
      </c>
      <c r="D79" s="130"/>
      <c r="E79" s="127"/>
      <c r="F79" s="115"/>
      <c r="G79" s="148"/>
      <c r="H79" s="118"/>
      <c r="I79" s="118"/>
      <c r="J79" s="121"/>
      <c r="K79" s="121"/>
      <c r="L79" s="2"/>
      <c r="M79" s="59"/>
      <c r="N79" s="54">
        <v>40</v>
      </c>
      <c r="O79" s="150"/>
    </row>
    <row r="80" spans="1:15" ht="11.25" customHeight="1" x14ac:dyDescent="0.2">
      <c r="A80" s="62" t="s">
        <v>88</v>
      </c>
      <c r="B80" s="1" t="s">
        <v>76</v>
      </c>
      <c r="C80" s="53" t="s">
        <v>91</v>
      </c>
      <c r="D80" s="130"/>
      <c r="E80" s="127"/>
      <c r="F80" s="115"/>
      <c r="G80" s="148"/>
      <c r="H80" s="118"/>
      <c r="I80" s="118"/>
      <c r="J80" s="121"/>
      <c r="K80" s="121"/>
      <c r="L80" s="2"/>
      <c r="M80" s="59"/>
      <c r="N80" s="54">
        <v>40</v>
      </c>
      <c r="O80" s="150"/>
    </row>
    <row r="81" spans="1:16" ht="11.25" customHeight="1" x14ac:dyDescent="0.2">
      <c r="A81" s="62" t="s">
        <v>88</v>
      </c>
      <c r="B81" s="1" t="s">
        <v>76</v>
      </c>
      <c r="C81" s="53" t="s">
        <v>91</v>
      </c>
      <c r="D81" s="130"/>
      <c r="E81" s="127"/>
      <c r="F81" s="115"/>
      <c r="G81" s="148"/>
      <c r="H81" s="118"/>
      <c r="I81" s="118"/>
      <c r="J81" s="121"/>
      <c r="K81" s="121"/>
      <c r="L81" s="2"/>
      <c r="M81" s="59"/>
      <c r="N81" s="54">
        <v>40</v>
      </c>
      <c r="O81" s="150"/>
    </row>
    <row r="82" spans="1:16" ht="11.25" customHeight="1" x14ac:dyDescent="0.2">
      <c r="A82" s="62" t="s">
        <v>88</v>
      </c>
      <c r="B82" s="1" t="s">
        <v>76</v>
      </c>
      <c r="C82" s="53" t="s">
        <v>91</v>
      </c>
      <c r="D82" s="130"/>
      <c r="E82" s="127"/>
      <c r="F82" s="115"/>
      <c r="G82" s="148"/>
      <c r="H82" s="118"/>
      <c r="I82" s="118"/>
      <c r="J82" s="121"/>
      <c r="K82" s="121"/>
      <c r="L82" s="2"/>
      <c r="M82" s="59"/>
      <c r="N82" s="54">
        <v>40</v>
      </c>
      <c r="O82" s="150"/>
    </row>
    <row r="83" spans="1:16" x14ac:dyDescent="0.2">
      <c r="A83" s="62" t="s">
        <v>88</v>
      </c>
      <c r="B83" s="1" t="s">
        <v>76</v>
      </c>
      <c r="C83" s="53" t="s">
        <v>91</v>
      </c>
      <c r="D83" s="131"/>
      <c r="E83" s="128"/>
      <c r="F83" s="116"/>
      <c r="G83" s="149"/>
      <c r="H83" s="119"/>
      <c r="I83" s="119"/>
      <c r="J83" s="122"/>
      <c r="K83" s="122"/>
      <c r="L83" s="2"/>
      <c r="M83" s="59"/>
      <c r="N83" s="54">
        <v>40</v>
      </c>
      <c r="O83" s="150"/>
    </row>
    <row r="84" spans="1:16" ht="11.25" customHeight="1" x14ac:dyDescent="0.2">
      <c r="A84" s="58" t="s">
        <v>88</v>
      </c>
      <c r="B84" s="63" t="s">
        <v>76</v>
      </c>
      <c r="C84" s="65" t="s">
        <v>92</v>
      </c>
      <c r="D84" s="123" t="s">
        <v>95</v>
      </c>
      <c r="E84" s="126"/>
      <c r="F84" s="114">
        <v>9</v>
      </c>
      <c r="G84" s="114">
        <v>27</v>
      </c>
      <c r="H84" s="117">
        <v>45698</v>
      </c>
      <c r="I84" s="117">
        <v>45996</v>
      </c>
      <c r="J84" s="120">
        <v>5333600</v>
      </c>
      <c r="K84" s="120" cm="1">
        <f t="array" ref="K84">SUM((N84:N116)/160)*J84</f>
        <v>52802640.000000015</v>
      </c>
      <c r="L84" s="2"/>
      <c r="M84" s="59"/>
      <c r="N84" s="54">
        <v>48</v>
      </c>
      <c r="O84" s="150" t="s">
        <v>98</v>
      </c>
    </row>
    <row r="85" spans="1:16" ht="11.25" customHeight="1" x14ac:dyDescent="0.2">
      <c r="A85" s="62" t="s">
        <v>88</v>
      </c>
      <c r="B85" s="1" t="s">
        <v>76</v>
      </c>
      <c r="C85" s="66" t="s">
        <v>92</v>
      </c>
      <c r="D85" s="124"/>
      <c r="E85" s="127"/>
      <c r="F85" s="115"/>
      <c r="G85" s="115"/>
      <c r="H85" s="118"/>
      <c r="I85" s="118"/>
      <c r="J85" s="121"/>
      <c r="K85" s="121"/>
      <c r="L85" s="2"/>
      <c r="M85" s="59"/>
      <c r="N85" s="54">
        <v>48</v>
      </c>
      <c r="O85" s="150"/>
    </row>
    <row r="86" spans="1:16" ht="11.25" customHeight="1" x14ac:dyDescent="0.2">
      <c r="A86" s="62" t="s">
        <v>88</v>
      </c>
      <c r="B86" s="1" t="s">
        <v>76</v>
      </c>
      <c r="C86" s="66" t="s">
        <v>92</v>
      </c>
      <c r="D86" s="124"/>
      <c r="E86" s="127"/>
      <c r="F86" s="115"/>
      <c r="G86" s="115"/>
      <c r="H86" s="118"/>
      <c r="I86" s="118"/>
      <c r="J86" s="121"/>
      <c r="K86" s="121"/>
      <c r="L86" s="2"/>
      <c r="M86" s="59"/>
      <c r="N86" s="54">
        <v>48</v>
      </c>
      <c r="O86" s="150"/>
    </row>
    <row r="87" spans="1:16" ht="11.25" customHeight="1" x14ac:dyDescent="0.2">
      <c r="A87" s="62" t="s">
        <v>88</v>
      </c>
      <c r="B87" s="1" t="s">
        <v>76</v>
      </c>
      <c r="C87" s="66" t="s">
        <v>92</v>
      </c>
      <c r="D87" s="124"/>
      <c r="E87" s="127"/>
      <c r="F87" s="115"/>
      <c r="G87" s="115"/>
      <c r="H87" s="118"/>
      <c r="I87" s="118"/>
      <c r="J87" s="121"/>
      <c r="K87" s="121"/>
      <c r="L87" s="2"/>
      <c r="M87" s="59"/>
      <c r="N87" s="54">
        <v>48</v>
      </c>
      <c r="O87" s="150"/>
    </row>
    <row r="88" spans="1:16" ht="11.25" customHeight="1" x14ac:dyDescent="0.2">
      <c r="A88" s="62" t="s">
        <v>88</v>
      </c>
      <c r="B88" s="1" t="s">
        <v>76</v>
      </c>
      <c r="C88" s="66" t="s">
        <v>92</v>
      </c>
      <c r="D88" s="124"/>
      <c r="E88" s="127"/>
      <c r="F88" s="115"/>
      <c r="G88" s="115"/>
      <c r="H88" s="118"/>
      <c r="I88" s="118"/>
      <c r="J88" s="121"/>
      <c r="K88" s="121"/>
      <c r="L88" s="2"/>
      <c r="M88" s="59"/>
      <c r="N88" s="54">
        <v>48</v>
      </c>
      <c r="O88" s="150"/>
    </row>
    <row r="89" spans="1:16" ht="11.25" customHeight="1" x14ac:dyDescent="0.2">
      <c r="A89" s="62" t="s">
        <v>88</v>
      </c>
      <c r="B89" s="1" t="s">
        <v>76</v>
      </c>
      <c r="C89" s="66" t="s">
        <v>92</v>
      </c>
      <c r="D89" s="124"/>
      <c r="E89" s="127"/>
      <c r="F89" s="115"/>
      <c r="G89" s="115"/>
      <c r="H89" s="118"/>
      <c r="I89" s="118"/>
      <c r="J89" s="121"/>
      <c r="K89" s="121"/>
      <c r="L89" s="2"/>
      <c r="M89" s="59"/>
      <c r="N89" s="54">
        <v>48</v>
      </c>
      <c r="O89" s="150"/>
    </row>
    <row r="90" spans="1:16" ht="11.25" customHeight="1" x14ac:dyDescent="0.2">
      <c r="A90" s="62" t="s">
        <v>88</v>
      </c>
      <c r="B90" s="1" t="s">
        <v>76</v>
      </c>
      <c r="C90" s="66" t="s">
        <v>92</v>
      </c>
      <c r="D90" s="124"/>
      <c r="E90" s="127"/>
      <c r="F90" s="115"/>
      <c r="G90" s="115"/>
      <c r="H90" s="118"/>
      <c r="I90" s="118"/>
      <c r="J90" s="121"/>
      <c r="K90" s="121"/>
      <c r="L90" s="2"/>
      <c r="M90" s="59"/>
      <c r="N90" s="54">
        <v>48</v>
      </c>
      <c r="O90" s="150"/>
    </row>
    <row r="91" spans="1:16" ht="11.25" customHeight="1" x14ac:dyDescent="0.2">
      <c r="A91" s="62" t="s">
        <v>88</v>
      </c>
      <c r="B91" s="1" t="s">
        <v>76</v>
      </c>
      <c r="C91" s="66" t="s">
        <v>92</v>
      </c>
      <c r="D91" s="124"/>
      <c r="E91" s="127"/>
      <c r="F91" s="115"/>
      <c r="G91" s="115"/>
      <c r="H91" s="118"/>
      <c r="I91" s="118"/>
      <c r="J91" s="121"/>
      <c r="K91" s="121"/>
      <c r="L91" s="2"/>
      <c r="M91" s="59"/>
      <c r="N91" s="54">
        <v>48</v>
      </c>
      <c r="O91" s="150"/>
    </row>
    <row r="92" spans="1:16" ht="11.25" customHeight="1" x14ac:dyDescent="0.2">
      <c r="A92" s="62" t="s">
        <v>88</v>
      </c>
      <c r="B92" s="1" t="s">
        <v>76</v>
      </c>
      <c r="C92" s="66" t="s">
        <v>92</v>
      </c>
      <c r="D92" s="124"/>
      <c r="E92" s="127"/>
      <c r="F92" s="115"/>
      <c r="G92" s="115"/>
      <c r="H92" s="118"/>
      <c r="I92" s="118"/>
      <c r="J92" s="121"/>
      <c r="K92" s="121"/>
      <c r="L92" s="2"/>
      <c r="M92" s="59"/>
      <c r="N92" s="54">
        <v>48</v>
      </c>
      <c r="O92" s="150"/>
    </row>
    <row r="93" spans="1:16" ht="11.25" customHeight="1" x14ac:dyDescent="0.2">
      <c r="A93" s="62" t="s">
        <v>88</v>
      </c>
      <c r="B93" s="1" t="s">
        <v>76</v>
      </c>
      <c r="C93" s="66" t="s">
        <v>92</v>
      </c>
      <c r="D93" s="124"/>
      <c r="E93" s="127"/>
      <c r="F93" s="115"/>
      <c r="G93" s="115"/>
      <c r="H93" s="118"/>
      <c r="I93" s="118"/>
      <c r="J93" s="121"/>
      <c r="K93" s="121"/>
      <c r="L93" s="2"/>
      <c r="M93" s="59"/>
      <c r="N93" s="54">
        <v>48</v>
      </c>
      <c r="O93" s="150"/>
    </row>
    <row r="94" spans="1:16" ht="11.25" customHeight="1" x14ac:dyDescent="0.2">
      <c r="A94" s="62" t="s">
        <v>88</v>
      </c>
      <c r="B94" s="1" t="s">
        <v>76</v>
      </c>
      <c r="C94" s="66" t="s">
        <v>92</v>
      </c>
      <c r="D94" s="124"/>
      <c r="E94" s="127"/>
      <c r="F94" s="115"/>
      <c r="G94" s="115"/>
      <c r="H94" s="118"/>
      <c r="I94" s="118"/>
      <c r="J94" s="121"/>
      <c r="K94" s="121"/>
      <c r="L94" s="2"/>
      <c r="M94" s="59"/>
      <c r="N94" s="54">
        <v>48</v>
      </c>
      <c r="O94" s="150"/>
      <c r="P94" s="79" t="s">
        <v>106</v>
      </c>
    </row>
    <row r="95" spans="1:16" ht="11.25" customHeight="1" x14ac:dyDescent="0.2">
      <c r="A95" s="62" t="s">
        <v>88</v>
      </c>
      <c r="B95" s="1" t="s">
        <v>76</v>
      </c>
      <c r="C95" s="66" t="s">
        <v>92</v>
      </c>
      <c r="D95" s="124"/>
      <c r="E95" s="127"/>
      <c r="F95" s="115"/>
      <c r="G95" s="115"/>
      <c r="H95" s="118"/>
      <c r="I95" s="118"/>
      <c r="J95" s="121"/>
      <c r="K95" s="121"/>
      <c r="L95" s="2"/>
      <c r="M95" s="59"/>
      <c r="N95" s="54">
        <v>48</v>
      </c>
      <c r="O95" s="150"/>
      <c r="P95" s="72" t="s">
        <v>102</v>
      </c>
    </row>
    <row r="96" spans="1:16" ht="11.25" customHeight="1" x14ac:dyDescent="0.2">
      <c r="A96" s="62" t="s">
        <v>88</v>
      </c>
      <c r="B96" s="1" t="s">
        <v>76</v>
      </c>
      <c r="C96" s="66" t="s">
        <v>92</v>
      </c>
      <c r="D96" s="124"/>
      <c r="E96" s="127"/>
      <c r="F96" s="115"/>
      <c r="G96" s="115"/>
      <c r="H96" s="118"/>
      <c r="I96" s="118"/>
      <c r="J96" s="121"/>
      <c r="K96" s="121"/>
      <c r="L96" s="2"/>
      <c r="M96" s="59"/>
      <c r="N96" s="54">
        <v>48</v>
      </c>
      <c r="O96" s="150"/>
    </row>
    <row r="97" spans="1:15" ht="11.25" customHeight="1" x14ac:dyDescent="0.2">
      <c r="A97" s="62" t="s">
        <v>88</v>
      </c>
      <c r="B97" s="1" t="s">
        <v>76</v>
      </c>
      <c r="C97" s="66" t="s">
        <v>92</v>
      </c>
      <c r="D97" s="124"/>
      <c r="E97" s="127"/>
      <c r="F97" s="115"/>
      <c r="G97" s="115"/>
      <c r="H97" s="118"/>
      <c r="I97" s="118"/>
      <c r="J97" s="121"/>
      <c r="K97" s="121"/>
      <c r="L97" s="2"/>
      <c r="M97" s="59"/>
      <c r="N97" s="54">
        <v>48</v>
      </c>
      <c r="O97" s="150"/>
    </row>
    <row r="98" spans="1:15" ht="11.25" customHeight="1" x14ac:dyDescent="0.2">
      <c r="A98" s="62" t="s">
        <v>88</v>
      </c>
      <c r="B98" s="1" t="s">
        <v>76</v>
      </c>
      <c r="C98" s="66" t="s">
        <v>92</v>
      </c>
      <c r="D98" s="124"/>
      <c r="E98" s="127"/>
      <c r="F98" s="115"/>
      <c r="G98" s="115"/>
      <c r="H98" s="118"/>
      <c r="I98" s="118"/>
      <c r="J98" s="121"/>
      <c r="K98" s="121"/>
      <c r="L98" s="2"/>
      <c r="M98" s="59"/>
      <c r="N98" s="54">
        <v>48</v>
      </c>
      <c r="O98" s="150"/>
    </row>
    <row r="99" spans="1:15" ht="11.25" customHeight="1" x14ac:dyDescent="0.2">
      <c r="A99" s="62" t="s">
        <v>88</v>
      </c>
      <c r="B99" s="1" t="s">
        <v>76</v>
      </c>
      <c r="C99" s="66" t="s">
        <v>92</v>
      </c>
      <c r="D99" s="124"/>
      <c r="E99" s="127"/>
      <c r="F99" s="115"/>
      <c r="G99" s="115"/>
      <c r="H99" s="118"/>
      <c r="I99" s="118"/>
      <c r="J99" s="121"/>
      <c r="K99" s="121"/>
      <c r="L99" s="2"/>
      <c r="M99" s="59"/>
      <c r="N99" s="54">
        <v>48</v>
      </c>
      <c r="O99" s="150"/>
    </row>
    <row r="100" spans="1:15" ht="11.25" customHeight="1" x14ac:dyDescent="0.2">
      <c r="A100" s="62" t="s">
        <v>88</v>
      </c>
      <c r="B100" s="1" t="s">
        <v>76</v>
      </c>
      <c r="C100" s="66" t="s">
        <v>92</v>
      </c>
      <c r="D100" s="124"/>
      <c r="E100" s="127"/>
      <c r="F100" s="115"/>
      <c r="G100" s="115"/>
      <c r="H100" s="118"/>
      <c r="I100" s="118"/>
      <c r="J100" s="121"/>
      <c r="K100" s="121"/>
      <c r="L100" s="2"/>
      <c r="M100" s="59"/>
      <c r="N100" s="54">
        <v>48</v>
      </c>
      <c r="O100" s="150"/>
    </row>
    <row r="101" spans="1:15" ht="11.25" customHeight="1" x14ac:dyDescent="0.2">
      <c r="A101" s="62" t="s">
        <v>88</v>
      </c>
      <c r="B101" s="1" t="s">
        <v>76</v>
      </c>
      <c r="C101" s="66" t="s">
        <v>92</v>
      </c>
      <c r="D101" s="124"/>
      <c r="E101" s="127"/>
      <c r="F101" s="115"/>
      <c r="G101" s="115"/>
      <c r="H101" s="118"/>
      <c r="I101" s="118"/>
      <c r="J101" s="121"/>
      <c r="K101" s="121"/>
      <c r="L101" s="2"/>
      <c r="M101" s="59"/>
      <c r="N101" s="54">
        <v>48</v>
      </c>
      <c r="O101" s="150"/>
    </row>
    <row r="102" spans="1:15" ht="11.25" customHeight="1" x14ac:dyDescent="0.2">
      <c r="A102" s="62" t="s">
        <v>88</v>
      </c>
      <c r="B102" s="1" t="s">
        <v>76</v>
      </c>
      <c r="C102" s="66" t="s">
        <v>92</v>
      </c>
      <c r="D102" s="124"/>
      <c r="E102" s="127"/>
      <c r="F102" s="115"/>
      <c r="G102" s="115"/>
      <c r="H102" s="118"/>
      <c r="I102" s="118"/>
      <c r="J102" s="121"/>
      <c r="K102" s="121"/>
      <c r="L102" s="2"/>
      <c r="M102" s="59"/>
      <c r="N102" s="54">
        <v>48</v>
      </c>
      <c r="O102" s="150"/>
    </row>
    <row r="103" spans="1:15" ht="11.25" customHeight="1" x14ac:dyDescent="0.2">
      <c r="A103" s="62" t="s">
        <v>88</v>
      </c>
      <c r="B103" s="1" t="s">
        <v>76</v>
      </c>
      <c r="C103" s="66" t="s">
        <v>92</v>
      </c>
      <c r="D103" s="124"/>
      <c r="E103" s="127"/>
      <c r="F103" s="115"/>
      <c r="G103" s="115"/>
      <c r="H103" s="118"/>
      <c r="I103" s="118"/>
      <c r="J103" s="121"/>
      <c r="K103" s="121"/>
      <c r="L103" s="2"/>
      <c r="M103" s="59"/>
      <c r="N103" s="54">
        <v>48</v>
      </c>
      <c r="O103" s="150"/>
    </row>
    <row r="104" spans="1:15" ht="11.25" customHeight="1" x14ac:dyDescent="0.2">
      <c r="A104" s="62" t="s">
        <v>88</v>
      </c>
      <c r="B104" s="1" t="s">
        <v>76</v>
      </c>
      <c r="C104" s="66" t="s">
        <v>92</v>
      </c>
      <c r="D104" s="124"/>
      <c r="E104" s="127"/>
      <c r="F104" s="115"/>
      <c r="G104" s="115"/>
      <c r="H104" s="118"/>
      <c r="I104" s="118"/>
      <c r="J104" s="121"/>
      <c r="K104" s="121"/>
      <c r="L104" s="2"/>
      <c r="M104" s="59"/>
      <c r="N104" s="54">
        <v>48</v>
      </c>
      <c r="O104" s="150"/>
    </row>
    <row r="105" spans="1:15" ht="11.25" customHeight="1" x14ac:dyDescent="0.2">
      <c r="A105" s="62" t="s">
        <v>88</v>
      </c>
      <c r="B105" s="1" t="s">
        <v>76</v>
      </c>
      <c r="C105" s="66" t="s">
        <v>92</v>
      </c>
      <c r="D105" s="124"/>
      <c r="E105" s="127"/>
      <c r="F105" s="115"/>
      <c r="G105" s="115"/>
      <c r="H105" s="118"/>
      <c r="I105" s="118"/>
      <c r="J105" s="121"/>
      <c r="K105" s="121"/>
      <c r="L105" s="2"/>
      <c r="M105" s="59"/>
      <c r="N105" s="54">
        <v>48</v>
      </c>
      <c r="O105" s="150"/>
    </row>
    <row r="106" spans="1:15" ht="11.25" customHeight="1" x14ac:dyDescent="0.2">
      <c r="A106" s="64" t="s">
        <v>88</v>
      </c>
      <c r="B106" s="55" t="s">
        <v>76</v>
      </c>
      <c r="C106" s="66" t="s">
        <v>93</v>
      </c>
      <c r="D106" s="124"/>
      <c r="E106" s="127"/>
      <c r="F106" s="115"/>
      <c r="G106" s="115"/>
      <c r="H106" s="118"/>
      <c r="I106" s="118"/>
      <c r="J106" s="121"/>
      <c r="K106" s="121"/>
      <c r="L106" s="2"/>
      <c r="M106" s="59"/>
      <c r="N106" s="54">
        <v>48</v>
      </c>
      <c r="O106" s="150"/>
    </row>
    <row r="107" spans="1:15" ht="11.25" customHeight="1" x14ac:dyDescent="0.2">
      <c r="A107" s="62" t="s">
        <v>88</v>
      </c>
      <c r="B107" s="1" t="s">
        <v>76</v>
      </c>
      <c r="C107" s="66" t="s">
        <v>93</v>
      </c>
      <c r="D107" s="124"/>
      <c r="E107" s="127"/>
      <c r="F107" s="115"/>
      <c r="G107" s="115"/>
      <c r="H107" s="118"/>
      <c r="I107" s="118"/>
      <c r="J107" s="121"/>
      <c r="K107" s="121"/>
      <c r="L107" s="2"/>
      <c r="M107" s="59"/>
      <c r="N107" s="54">
        <v>48</v>
      </c>
      <c r="O107" s="150"/>
    </row>
    <row r="108" spans="1:15" ht="11.25" customHeight="1" x14ac:dyDescent="0.2">
      <c r="A108" s="62" t="s">
        <v>88</v>
      </c>
      <c r="B108" s="1" t="s">
        <v>76</v>
      </c>
      <c r="C108" s="66" t="s">
        <v>93</v>
      </c>
      <c r="D108" s="124"/>
      <c r="E108" s="127"/>
      <c r="F108" s="115"/>
      <c r="G108" s="115"/>
      <c r="H108" s="118"/>
      <c r="I108" s="118"/>
      <c r="J108" s="121"/>
      <c r="K108" s="121"/>
      <c r="L108" s="2"/>
      <c r="M108" s="59"/>
      <c r="N108" s="54">
        <v>48</v>
      </c>
      <c r="O108" s="150"/>
    </row>
    <row r="109" spans="1:15" ht="11.25" customHeight="1" x14ac:dyDescent="0.2">
      <c r="A109" s="62" t="s">
        <v>88</v>
      </c>
      <c r="B109" s="1" t="s">
        <v>76</v>
      </c>
      <c r="C109" s="66" t="s">
        <v>93</v>
      </c>
      <c r="D109" s="124"/>
      <c r="E109" s="127"/>
      <c r="F109" s="115"/>
      <c r="G109" s="115"/>
      <c r="H109" s="118"/>
      <c r="I109" s="118"/>
      <c r="J109" s="121"/>
      <c r="K109" s="121"/>
      <c r="L109" s="2"/>
      <c r="M109" s="59"/>
      <c r="N109" s="54">
        <v>48</v>
      </c>
      <c r="O109" s="150"/>
    </row>
    <row r="110" spans="1:15" ht="11.25" customHeight="1" x14ac:dyDescent="0.2">
      <c r="A110" s="62" t="s">
        <v>88</v>
      </c>
      <c r="B110" s="1" t="s">
        <v>76</v>
      </c>
      <c r="C110" s="66" t="s">
        <v>93</v>
      </c>
      <c r="D110" s="124"/>
      <c r="E110" s="127"/>
      <c r="F110" s="115"/>
      <c r="G110" s="115"/>
      <c r="H110" s="118"/>
      <c r="I110" s="118"/>
      <c r="J110" s="121"/>
      <c r="K110" s="121"/>
      <c r="L110" s="2"/>
      <c r="M110" s="59"/>
      <c r="N110" s="54">
        <v>48</v>
      </c>
      <c r="O110" s="150"/>
    </row>
    <row r="111" spans="1:15" ht="11.25" customHeight="1" x14ac:dyDescent="0.2">
      <c r="A111" s="62" t="s">
        <v>88</v>
      </c>
      <c r="B111" s="1" t="s">
        <v>76</v>
      </c>
      <c r="C111" s="66" t="s">
        <v>93</v>
      </c>
      <c r="D111" s="124"/>
      <c r="E111" s="127"/>
      <c r="F111" s="115"/>
      <c r="G111" s="115"/>
      <c r="H111" s="118"/>
      <c r="I111" s="118"/>
      <c r="J111" s="121"/>
      <c r="K111" s="121"/>
      <c r="L111" s="2"/>
      <c r="M111" s="59"/>
      <c r="N111" s="54">
        <v>48</v>
      </c>
      <c r="O111" s="150"/>
    </row>
    <row r="112" spans="1:15" ht="11.25" customHeight="1" x14ac:dyDescent="0.2">
      <c r="A112" s="62" t="s">
        <v>88</v>
      </c>
      <c r="B112" s="1" t="s">
        <v>76</v>
      </c>
      <c r="C112" s="66" t="s">
        <v>93</v>
      </c>
      <c r="D112" s="124"/>
      <c r="E112" s="127"/>
      <c r="F112" s="115"/>
      <c r="G112" s="115"/>
      <c r="H112" s="118"/>
      <c r="I112" s="118"/>
      <c r="J112" s="121"/>
      <c r="K112" s="121"/>
      <c r="L112" s="2"/>
      <c r="M112" s="59"/>
      <c r="N112" s="54">
        <v>48</v>
      </c>
      <c r="O112" s="150"/>
    </row>
    <row r="113" spans="1:16" ht="11.25" customHeight="1" x14ac:dyDescent="0.2">
      <c r="A113" s="62" t="s">
        <v>88</v>
      </c>
      <c r="B113" s="1" t="s">
        <v>76</v>
      </c>
      <c r="C113" s="66" t="s">
        <v>93</v>
      </c>
      <c r="D113" s="124"/>
      <c r="E113" s="127"/>
      <c r="F113" s="115"/>
      <c r="G113" s="115"/>
      <c r="H113" s="118"/>
      <c r="I113" s="118"/>
      <c r="J113" s="121"/>
      <c r="K113" s="121"/>
      <c r="L113" s="2"/>
      <c r="M113" s="59"/>
      <c r="N113" s="54">
        <v>48</v>
      </c>
      <c r="O113" s="150"/>
    </row>
    <row r="114" spans="1:16" ht="11.25" customHeight="1" x14ac:dyDescent="0.2">
      <c r="A114" s="62" t="s">
        <v>88</v>
      </c>
      <c r="B114" s="1" t="s">
        <v>76</v>
      </c>
      <c r="C114" s="66" t="s">
        <v>93</v>
      </c>
      <c r="D114" s="124"/>
      <c r="E114" s="127"/>
      <c r="F114" s="115"/>
      <c r="G114" s="115"/>
      <c r="H114" s="118"/>
      <c r="I114" s="118"/>
      <c r="J114" s="121"/>
      <c r="K114" s="121"/>
      <c r="L114" s="2"/>
      <c r="M114" s="59"/>
      <c r="N114" s="54">
        <v>48</v>
      </c>
      <c r="O114" s="150"/>
    </row>
    <row r="115" spans="1:16" ht="11.25" customHeight="1" x14ac:dyDescent="0.2">
      <c r="A115" s="62" t="s">
        <v>88</v>
      </c>
      <c r="B115" s="1" t="s">
        <v>76</v>
      </c>
      <c r="C115" s="66" t="s">
        <v>93</v>
      </c>
      <c r="D115" s="124"/>
      <c r="E115" s="127"/>
      <c r="F115" s="115"/>
      <c r="G115" s="115"/>
      <c r="H115" s="118"/>
      <c r="I115" s="118"/>
      <c r="J115" s="121"/>
      <c r="K115" s="121"/>
      <c r="L115" s="2"/>
      <c r="M115" s="59"/>
      <c r="N115" s="54">
        <v>48</v>
      </c>
      <c r="O115" s="150"/>
    </row>
    <row r="116" spans="1:16" ht="11.25" customHeight="1" x14ac:dyDescent="0.2">
      <c r="A116" s="62" t="s">
        <v>88</v>
      </c>
      <c r="B116" s="1" t="s">
        <v>76</v>
      </c>
      <c r="C116" s="66" t="s">
        <v>93</v>
      </c>
      <c r="D116" s="125"/>
      <c r="E116" s="128"/>
      <c r="F116" s="116"/>
      <c r="G116" s="116"/>
      <c r="H116" s="119"/>
      <c r="I116" s="119"/>
      <c r="J116" s="122"/>
      <c r="K116" s="122"/>
      <c r="L116" s="2"/>
      <c r="M116" s="59"/>
      <c r="N116" s="54">
        <v>48</v>
      </c>
      <c r="O116" s="150"/>
    </row>
    <row r="117" spans="1:16" ht="11.25" customHeight="1" x14ac:dyDescent="0.2">
      <c r="A117" s="62" t="s">
        <v>88</v>
      </c>
      <c r="B117" s="1" t="s">
        <v>76</v>
      </c>
      <c r="C117" s="28" t="s">
        <v>97</v>
      </c>
      <c r="D117" s="151" t="s">
        <v>101</v>
      </c>
      <c r="E117" s="126">
        <v>1</v>
      </c>
      <c r="F117" s="114">
        <v>9</v>
      </c>
      <c r="G117" s="147">
        <v>24</v>
      </c>
      <c r="H117" s="117">
        <v>45698</v>
      </c>
      <c r="I117" s="117">
        <v>45992</v>
      </c>
      <c r="J117" s="120">
        <v>5333600</v>
      </c>
      <c r="K117" s="120" cm="1">
        <f t="array" ref="K117">SUM((N117:N140)/160)*J117</f>
        <v>52335950</v>
      </c>
      <c r="L117" s="2"/>
      <c r="M117" s="2"/>
      <c r="N117" s="54">
        <v>50</v>
      </c>
      <c r="O117" s="151" t="s">
        <v>109</v>
      </c>
    </row>
    <row r="118" spans="1:16" ht="11.25" customHeight="1" x14ac:dyDescent="0.2">
      <c r="A118" s="62" t="s">
        <v>88</v>
      </c>
      <c r="B118" s="1" t="s">
        <v>76</v>
      </c>
      <c r="C118" s="28" t="s">
        <v>108</v>
      </c>
      <c r="D118" s="152"/>
      <c r="E118" s="127"/>
      <c r="F118" s="115"/>
      <c r="G118" s="148"/>
      <c r="H118" s="118"/>
      <c r="I118" s="118"/>
      <c r="J118" s="121"/>
      <c r="K118" s="121"/>
      <c r="L118" s="2"/>
      <c r="M118" s="2"/>
      <c r="N118" s="54">
        <v>50</v>
      </c>
      <c r="O118" s="152"/>
    </row>
    <row r="119" spans="1:16" ht="11.25" customHeight="1" x14ac:dyDescent="0.2">
      <c r="A119" s="62" t="s">
        <v>88</v>
      </c>
      <c r="B119" s="1" t="s">
        <v>76</v>
      </c>
      <c r="C119" s="28" t="s">
        <v>97</v>
      </c>
      <c r="D119" s="152"/>
      <c r="E119" s="127"/>
      <c r="F119" s="115"/>
      <c r="G119" s="148"/>
      <c r="H119" s="118"/>
      <c r="I119" s="118"/>
      <c r="J119" s="121"/>
      <c r="K119" s="121"/>
      <c r="L119" s="2"/>
      <c r="M119" s="2"/>
      <c r="N119" s="54">
        <v>50</v>
      </c>
      <c r="O119" s="152"/>
    </row>
    <row r="120" spans="1:16" ht="11.25" customHeight="1" x14ac:dyDescent="0.2">
      <c r="A120" s="62" t="s">
        <v>88</v>
      </c>
      <c r="B120" s="1" t="s">
        <v>76</v>
      </c>
      <c r="C120" s="28" t="s">
        <v>97</v>
      </c>
      <c r="D120" s="152"/>
      <c r="E120" s="127"/>
      <c r="F120" s="115"/>
      <c r="G120" s="148"/>
      <c r="H120" s="118"/>
      <c r="I120" s="118"/>
      <c r="J120" s="121"/>
      <c r="K120" s="121"/>
      <c r="L120" s="2"/>
      <c r="M120" s="2"/>
      <c r="N120" s="54">
        <v>50</v>
      </c>
      <c r="O120" s="152"/>
      <c r="P120" s="72" t="s">
        <v>102</v>
      </c>
    </row>
    <row r="121" spans="1:16" ht="11.25" customHeight="1" x14ac:dyDescent="0.2">
      <c r="A121" s="62" t="s">
        <v>88</v>
      </c>
      <c r="B121" s="1" t="s">
        <v>76</v>
      </c>
      <c r="C121" s="28" t="s">
        <v>97</v>
      </c>
      <c r="D121" s="152"/>
      <c r="E121" s="127"/>
      <c r="F121" s="115"/>
      <c r="G121" s="148"/>
      <c r="H121" s="118"/>
      <c r="I121" s="118"/>
      <c r="J121" s="121"/>
      <c r="K121" s="121"/>
      <c r="L121" s="2"/>
      <c r="M121" s="2"/>
      <c r="N121" s="54">
        <v>50</v>
      </c>
      <c r="O121" s="152"/>
    </row>
    <row r="122" spans="1:16" ht="11.25" customHeight="1" x14ac:dyDescent="0.2">
      <c r="A122" s="62" t="s">
        <v>88</v>
      </c>
      <c r="B122" s="1" t="s">
        <v>76</v>
      </c>
      <c r="C122" s="28" t="s">
        <v>97</v>
      </c>
      <c r="D122" s="152"/>
      <c r="E122" s="127"/>
      <c r="F122" s="115"/>
      <c r="G122" s="148"/>
      <c r="H122" s="118"/>
      <c r="I122" s="118"/>
      <c r="J122" s="121"/>
      <c r="K122" s="121"/>
      <c r="L122" s="2"/>
      <c r="M122" s="2"/>
      <c r="N122" s="54">
        <v>50</v>
      </c>
      <c r="O122" s="152"/>
    </row>
    <row r="123" spans="1:16" ht="11.25" customHeight="1" x14ac:dyDescent="0.2">
      <c r="A123" s="62" t="s">
        <v>88</v>
      </c>
      <c r="B123" s="1" t="s">
        <v>76</v>
      </c>
      <c r="C123" s="28" t="s">
        <v>97</v>
      </c>
      <c r="D123" s="152"/>
      <c r="E123" s="127"/>
      <c r="F123" s="115"/>
      <c r="G123" s="148"/>
      <c r="H123" s="118"/>
      <c r="I123" s="118"/>
      <c r="J123" s="121"/>
      <c r="K123" s="121"/>
      <c r="L123" s="2"/>
      <c r="M123" s="2"/>
      <c r="N123" s="54">
        <v>50</v>
      </c>
      <c r="O123" s="152"/>
    </row>
    <row r="124" spans="1:16" ht="11.25" customHeight="1" x14ac:dyDescent="0.2">
      <c r="A124" s="62" t="s">
        <v>88</v>
      </c>
      <c r="B124" s="1" t="s">
        <v>76</v>
      </c>
      <c r="C124" s="28" t="s">
        <v>97</v>
      </c>
      <c r="D124" s="152"/>
      <c r="E124" s="127"/>
      <c r="F124" s="115"/>
      <c r="G124" s="148"/>
      <c r="H124" s="118"/>
      <c r="I124" s="118"/>
      <c r="J124" s="121"/>
      <c r="K124" s="121"/>
      <c r="L124" s="2"/>
      <c r="M124" s="2"/>
      <c r="N124" s="54">
        <v>50</v>
      </c>
      <c r="O124" s="152"/>
    </row>
    <row r="125" spans="1:16" ht="11.25" customHeight="1" x14ac:dyDescent="0.2">
      <c r="A125" s="62" t="s">
        <v>88</v>
      </c>
      <c r="B125" s="1" t="s">
        <v>76</v>
      </c>
      <c r="C125" s="28" t="s">
        <v>97</v>
      </c>
      <c r="D125" s="152"/>
      <c r="E125" s="127"/>
      <c r="F125" s="115"/>
      <c r="G125" s="148"/>
      <c r="H125" s="118"/>
      <c r="I125" s="118"/>
      <c r="J125" s="121"/>
      <c r="K125" s="121"/>
      <c r="L125" s="2"/>
      <c r="M125" s="2"/>
      <c r="N125" s="54">
        <v>50</v>
      </c>
      <c r="O125" s="152"/>
    </row>
    <row r="126" spans="1:16" ht="11.25" customHeight="1" x14ac:dyDescent="0.2">
      <c r="A126" s="62" t="s">
        <v>88</v>
      </c>
      <c r="B126" s="1" t="s">
        <v>76</v>
      </c>
      <c r="C126" s="28" t="s">
        <v>97</v>
      </c>
      <c r="D126" s="152"/>
      <c r="E126" s="127"/>
      <c r="F126" s="115"/>
      <c r="G126" s="148"/>
      <c r="H126" s="118"/>
      <c r="I126" s="118"/>
      <c r="J126" s="121"/>
      <c r="K126" s="121"/>
      <c r="L126" s="2"/>
      <c r="M126" s="2"/>
      <c r="N126" s="54">
        <v>50</v>
      </c>
      <c r="O126" s="152"/>
    </row>
    <row r="127" spans="1:16" ht="11.25" customHeight="1" x14ac:dyDescent="0.2">
      <c r="A127" s="62" t="s">
        <v>88</v>
      </c>
      <c r="B127" s="1" t="s">
        <v>76</v>
      </c>
      <c r="C127" s="28" t="s">
        <v>97</v>
      </c>
      <c r="D127" s="152"/>
      <c r="E127" s="127"/>
      <c r="F127" s="115"/>
      <c r="G127" s="148"/>
      <c r="H127" s="118"/>
      <c r="I127" s="118"/>
      <c r="J127" s="121"/>
      <c r="K127" s="121"/>
      <c r="L127" s="2"/>
      <c r="M127" s="2"/>
      <c r="N127" s="54">
        <v>50</v>
      </c>
      <c r="O127" s="152"/>
    </row>
    <row r="128" spans="1:16" ht="11.25" customHeight="1" x14ac:dyDescent="0.2">
      <c r="A128" s="62" t="s">
        <v>88</v>
      </c>
      <c r="B128" s="1" t="s">
        <v>76</v>
      </c>
      <c r="C128" s="28" t="s">
        <v>97</v>
      </c>
      <c r="D128" s="152"/>
      <c r="E128" s="127"/>
      <c r="F128" s="115"/>
      <c r="G128" s="148"/>
      <c r="H128" s="118"/>
      <c r="I128" s="118"/>
      <c r="J128" s="121"/>
      <c r="K128" s="121"/>
      <c r="L128" s="74"/>
      <c r="M128" s="2"/>
      <c r="N128" s="54">
        <v>50</v>
      </c>
      <c r="O128" s="152"/>
      <c r="P128" s="79" t="s">
        <v>106</v>
      </c>
    </row>
    <row r="129" spans="1:16" ht="11.25" customHeight="1" x14ac:dyDescent="0.2">
      <c r="A129" s="62" t="s">
        <v>88</v>
      </c>
      <c r="B129" s="1" t="s">
        <v>76</v>
      </c>
      <c r="C129" s="28" t="s">
        <v>97</v>
      </c>
      <c r="D129" s="152"/>
      <c r="E129" s="127"/>
      <c r="F129" s="115"/>
      <c r="G129" s="148"/>
      <c r="H129" s="118"/>
      <c r="I129" s="118"/>
      <c r="J129" s="121"/>
      <c r="K129" s="121"/>
      <c r="L129" s="2"/>
      <c r="M129" s="2"/>
      <c r="N129" s="54">
        <v>50</v>
      </c>
      <c r="O129" s="152"/>
    </row>
    <row r="130" spans="1:16" ht="11.25" customHeight="1" x14ac:dyDescent="0.2">
      <c r="A130" s="62" t="s">
        <v>88</v>
      </c>
      <c r="B130" s="1" t="s">
        <v>76</v>
      </c>
      <c r="C130" s="28" t="s">
        <v>97</v>
      </c>
      <c r="D130" s="152"/>
      <c r="E130" s="127"/>
      <c r="F130" s="115"/>
      <c r="G130" s="148"/>
      <c r="H130" s="118"/>
      <c r="I130" s="118"/>
      <c r="J130" s="121"/>
      <c r="K130" s="121"/>
      <c r="L130" s="2"/>
      <c r="M130" s="2"/>
      <c r="N130" s="54">
        <v>50</v>
      </c>
      <c r="O130" s="152"/>
    </row>
    <row r="131" spans="1:16" ht="11.25" customHeight="1" x14ac:dyDescent="0.2">
      <c r="A131" s="62" t="s">
        <v>88</v>
      </c>
      <c r="B131" s="1" t="s">
        <v>76</v>
      </c>
      <c r="C131" s="28" t="s">
        <v>97</v>
      </c>
      <c r="D131" s="152"/>
      <c r="E131" s="127"/>
      <c r="F131" s="115"/>
      <c r="G131" s="148"/>
      <c r="H131" s="118"/>
      <c r="I131" s="118"/>
      <c r="J131" s="121"/>
      <c r="K131" s="121"/>
      <c r="L131" s="2"/>
      <c r="M131" s="2"/>
      <c r="N131" s="54">
        <v>50</v>
      </c>
      <c r="O131" s="152"/>
    </row>
    <row r="132" spans="1:16" ht="11.25" customHeight="1" x14ac:dyDescent="0.2">
      <c r="A132" s="62" t="s">
        <v>88</v>
      </c>
      <c r="B132" s="1" t="s">
        <v>76</v>
      </c>
      <c r="C132" s="28" t="s">
        <v>97</v>
      </c>
      <c r="D132" s="152"/>
      <c r="E132" s="127"/>
      <c r="F132" s="115"/>
      <c r="G132" s="148"/>
      <c r="H132" s="118"/>
      <c r="I132" s="118"/>
      <c r="J132" s="121"/>
      <c r="K132" s="121"/>
      <c r="L132" s="2"/>
      <c r="M132" s="2"/>
      <c r="N132" s="54">
        <v>50</v>
      </c>
      <c r="O132" s="152"/>
    </row>
    <row r="133" spans="1:16" ht="11.25" customHeight="1" x14ac:dyDescent="0.2">
      <c r="A133" s="62" t="s">
        <v>88</v>
      </c>
      <c r="B133" s="1" t="s">
        <v>76</v>
      </c>
      <c r="C133" s="28" t="s">
        <v>97</v>
      </c>
      <c r="D133" s="152"/>
      <c r="E133" s="127"/>
      <c r="F133" s="115"/>
      <c r="G133" s="148"/>
      <c r="H133" s="118"/>
      <c r="I133" s="118"/>
      <c r="J133" s="121"/>
      <c r="K133" s="121"/>
      <c r="L133" s="2"/>
      <c r="M133" s="2"/>
      <c r="N133" s="54">
        <v>50</v>
      </c>
      <c r="O133" s="152"/>
    </row>
    <row r="134" spans="1:16" ht="11.25" customHeight="1" x14ac:dyDescent="0.2">
      <c r="A134" s="62" t="s">
        <v>88</v>
      </c>
      <c r="B134" s="1" t="s">
        <v>76</v>
      </c>
      <c r="C134" s="28" t="s">
        <v>97</v>
      </c>
      <c r="D134" s="152"/>
      <c r="E134" s="127"/>
      <c r="F134" s="115"/>
      <c r="G134" s="148"/>
      <c r="H134" s="118"/>
      <c r="I134" s="118"/>
      <c r="J134" s="121"/>
      <c r="K134" s="121"/>
      <c r="L134" s="2"/>
      <c r="M134" s="2"/>
      <c r="N134" s="54">
        <v>50</v>
      </c>
      <c r="O134" s="152"/>
    </row>
    <row r="135" spans="1:16" ht="11.25" customHeight="1" x14ac:dyDescent="0.2">
      <c r="A135" s="62" t="s">
        <v>88</v>
      </c>
      <c r="B135" s="1" t="s">
        <v>76</v>
      </c>
      <c r="C135" s="28" t="s">
        <v>97</v>
      </c>
      <c r="D135" s="152"/>
      <c r="E135" s="127"/>
      <c r="F135" s="115"/>
      <c r="G135" s="148"/>
      <c r="H135" s="118"/>
      <c r="I135" s="118"/>
      <c r="J135" s="121"/>
      <c r="K135" s="121"/>
      <c r="L135" s="2"/>
      <c r="M135" s="2"/>
      <c r="N135" s="54">
        <v>50</v>
      </c>
      <c r="O135" s="152"/>
    </row>
    <row r="136" spans="1:16" ht="11.25" customHeight="1" x14ac:dyDescent="0.2">
      <c r="A136" s="62" t="s">
        <v>88</v>
      </c>
      <c r="B136" s="1" t="s">
        <v>76</v>
      </c>
      <c r="C136" s="28" t="s">
        <v>97</v>
      </c>
      <c r="D136" s="152"/>
      <c r="E136" s="127"/>
      <c r="F136" s="115"/>
      <c r="G136" s="148"/>
      <c r="H136" s="118"/>
      <c r="I136" s="118"/>
      <c r="J136" s="121"/>
      <c r="K136" s="121"/>
      <c r="L136" s="2"/>
      <c r="M136" s="2"/>
      <c r="N136" s="54">
        <v>50</v>
      </c>
      <c r="O136" s="152"/>
    </row>
    <row r="137" spans="1:16" ht="11.25" customHeight="1" x14ac:dyDescent="0.2">
      <c r="A137" s="62" t="s">
        <v>88</v>
      </c>
      <c r="B137" s="1" t="s">
        <v>76</v>
      </c>
      <c r="C137" s="28" t="s">
        <v>97</v>
      </c>
      <c r="D137" s="152"/>
      <c r="E137" s="127"/>
      <c r="F137" s="115"/>
      <c r="G137" s="148"/>
      <c r="H137" s="118"/>
      <c r="I137" s="118"/>
      <c r="J137" s="121"/>
      <c r="K137" s="121"/>
      <c r="L137" s="2"/>
      <c r="M137" s="2"/>
      <c r="N137" s="54">
        <v>50</v>
      </c>
      <c r="O137" s="152"/>
    </row>
    <row r="138" spans="1:16" ht="11.25" customHeight="1" x14ac:dyDescent="0.2">
      <c r="A138" s="62" t="s">
        <v>88</v>
      </c>
      <c r="B138" s="1" t="s">
        <v>76</v>
      </c>
      <c r="C138" s="28" t="s">
        <v>97</v>
      </c>
      <c r="D138" s="152"/>
      <c r="E138" s="127"/>
      <c r="F138" s="115"/>
      <c r="G138" s="148"/>
      <c r="H138" s="118"/>
      <c r="I138" s="118"/>
      <c r="J138" s="121"/>
      <c r="K138" s="121"/>
      <c r="L138" s="2"/>
      <c r="M138" s="2"/>
      <c r="N138" s="54">
        <v>50</v>
      </c>
      <c r="O138" s="152"/>
    </row>
    <row r="139" spans="1:16" ht="11.25" customHeight="1" x14ac:dyDescent="0.2">
      <c r="A139" s="62" t="s">
        <v>88</v>
      </c>
      <c r="B139" s="1" t="s">
        <v>76</v>
      </c>
      <c r="C139" s="28" t="s">
        <v>97</v>
      </c>
      <c r="D139" s="152"/>
      <c r="E139" s="127"/>
      <c r="F139" s="115"/>
      <c r="G139" s="148"/>
      <c r="H139" s="118"/>
      <c r="I139" s="118"/>
      <c r="J139" s="121"/>
      <c r="K139" s="121"/>
      <c r="L139" s="2"/>
      <c r="M139" s="2"/>
      <c r="N139" s="54">
        <v>50</v>
      </c>
      <c r="O139" s="152"/>
    </row>
    <row r="140" spans="1:16" s="78" customFormat="1" ht="14.25" customHeight="1" x14ac:dyDescent="0.25">
      <c r="A140" s="58" t="s">
        <v>75</v>
      </c>
      <c r="B140" s="58" t="s">
        <v>99</v>
      </c>
      <c r="C140" s="75" t="s">
        <v>100</v>
      </c>
      <c r="D140" s="153"/>
      <c r="E140" s="128"/>
      <c r="F140" s="116"/>
      <c r="G140" s="149"/>
      <c r="H140" s="119"/>
      <c r="I140" s="119"/>
      <c r="J140" s="122"/>
      <c r="K140" s="122"/>
      <c r="L140" s="76"/>
      <c r="M140" s="77"/>
      <c r="N140" s="73">
        <v>420</v>
      </c>
      <c r="O140" s="153"/>
      <c r="P140" s="72"/>
    </row>
    <row r="141" spans="1:16" s="91" customFormat="1" ht="225" customHeight="1" x14ac:dyDescent="0.25">
      <c r="A141" s="81" t="s">
        <v>75</v>
      </c>
      <c r="B141" s="81" t="s">
        <v>103</v>
      </c>
      <c r="C141" s="82" t="s">
        <v>104</v>
      </c>
      <c r="D141" s="83" t="s">
        <v>101</v>
      </c>
      <c r="E141" s="84">
        <v>1</v>
      </c>
      <c r="F141" s="85">
        <v>3</v>
      </c>
      <c r="G141" s="85">
        <v>21</v>
      </c>
      <c r="H141" s="86">
        <v>45698</v>
      </c>
      <c r="I141" s="86">
        <v>45808</v>
      </c>
      <c r="J141" s="87">
        <v>5333600</v>
      </c>
      <c r="K141" s="87">
        <f>(N141/160)*J141</f>
        <v>19534310</v>
      </c>
      <c r="L141" s="88"/>
      <c r="M141" s="88"/>
      <c r="N141" s="84">
        <v>586</v>
      </c>
      <c r="O141" s="89" t="s">
        <v>105</v>
      </c>
      <c r="P141" s="90" t="s">
        <v>102</v>
      </c>
    </row>
    <row r="142" spans="1:16" x14ac:dyDescent="0.2">
      <c r="A142" s="46" t="s">
        <v>77</v>
      </c>
      <c r="B142" s="46"/>
      <c r="C142" s="46"/>
      <c r="D142" s="46"/>
      <c r="E142" s="46"/>
      <c r="F142" s="46"/>
      <c r="G142" s="46"/>
      <c r="H142" s="46"/>
      <c r="I142" s="46"/>
      <c r="J142" s="46"/>
      <c r="K142" s="47">
        <f>SUM(K16:K141)</f>
        <v>230811540.00000003</v>
      </c>
      <c r="L142" s="46"/>
      <c r="M142" s="46"/>
      <c r="N142" s="46">
        <f>SUM(N16:N141)</f>
        <v>6924</v>
      </c>
      <c r="O142" s="33"/>
    </row>
    <row r="143" spans="1:16" x14ac:dyDescent="0.2">
      <c r="A143" s="51"/>
      <c r="B143" s="51"/>
      <c r="C143" s="51"/>
      <c r="D143" s="51"/>
      <c r="E143" s="51"/>
      <c r="F143" s="51"/>
      <c r="G143" s="51"/>
      <c r="H143" s="51"/>
      <c r="I143" s="51"/>
      <c r="J143" s="51"/>
      <c r="K143" s="52"/>
      <c r="L143" s="51"/>
      <c r="M143" s="51"/>
      <c r="N143" s="51"/>
      <c r="O143" s="33"/>
    </row>
    <row r="144" spans="1:16" x14ac:dyDescent="0.2">
      <c r="A144" s="51"/>
      <c r="B144" s="51"/>
      <c r="C144" s="51"/>
      <c r="D144" s="51"/>
      <c r="E144" s="51"/>
      <c r="F144" s="51"/>
      <c r="G144" s="51"/>
      <c r="H144" s="51"/>
      <c r="I144" s="51"/>
      <c r="J144" s="51"/>
      <c r="K144" s="52"/>
      <c r="L144" s="51"/>
      <c r="M144" s="51"/>
      <c r="N144" s="51"/>
      <c r="O144" s="33"/>
    </row>
    <row r="145" spans="1:15" x14ac:dyDescent="0.2">
      <c r="A145" s="51"/>
      <c r="B145" s="51"/>
      <c r="C145" s="51"/>
      <c r="D145" s="51"/>
      <c r="E145" s="51"/>
      <c r="F145" s="51"/>
      <c r="G145" s="51"/>
      <c r="H145" s="51"/>
      <c r="I145" s="51"/>
      <c r="J145" s="51"/>
      <c r="K145" s="52"/>
      <c r="L145" s="51"/>
      <c r="M145" s="51"/>
      <c r="N145" s="51"/>
      <c r="O145" s="33"/>
    </row>
    <row r="146" spans="1:15" x14ac:dyDescent="0.2">
      <c r="A146" s="51"/>
      <c r="B146" s="51"/>
      <c r="C146" s="51"/>
      <c r="D146" s="51"/>
      <c r="E146" s="51"/>
      <c r="F146" s="51"/>
      <c r="G146" s="51"/>
      <c r="H146" s="51"/>
      <c r="I146" s="51"/>
      <c r="J146" s="51"/>
      <c r="K146" s="52"/>
      <c r="L146" s="51"/>
      <c r="M146" s="51"/>
      <c r="N146" s="51"/>
      <c r="O146" s="33"/>
    </row>
    <row r="147" spans="1:15" x14ac:dyDescent="0.2">
      <c r="L147" s="34"/>
      <c r="M147" s="34"/>
      <c r="O147" s="35"/>
    </row>
    <row r="148" spans="1:15" x14ac:dyDescent="0.2">
      <c r="A148" s="105" t="s">
        <v>79</v>
      </c>
      <c r="B148" s="105"/>
      <c r="C148" s="105"/>
      <c r="D148" s="105"/>
      <c r="E148" s="105"/>
      <c r="F148" s="105"/>
      <c r="G148" s="105"/>
      <c r="H148" s="105"/>
      <c r="I148" s="105"/>
      <c r="J148" s="105"/>
      <c r="K148" s="105"/>
      <c r="L148" s="105"/>
      <c r="M148" s="105"/>
      <c r="N148" s="105"/>
      <c r="O148" s="105"/>
    </row>
    <row r="149" spans="1:15" x14ac:dyDescent="0.2">
      <c r="A149" s="105" t="s">
        <v>80</v>
      </c>
      <c r="B149" s="105"/>
      <c r="C149" s="105"/>
      <c r="D149" s="105"/>
      <c r="E149" s="105"/>
      <c r="F149" s="105"/>
      <c r="G149" s="105"/>
      <c r="H149" s="105"/>
      <c r="I149" s="105"/>
      <c r="J149" s="105"/>
      <c r="K149" s="105"/>
      <c r="L149" s="105"/>
      <c r="M149" s="105"/>
      <c r="N149" s="105"/>
      <c r="O149" s="105"/>
    </row>
    <row r="152" spans="1:15" x14ac:dyDescent="0.2">
      <c r="A152" s="56" t="s">
        <v>86</v>
      </c>
      <c r="B152" s="57" t="s">
        <v>87</v>
      </c>
    </row>
    <row r="153" spans="1:15" x14ac:dyDescent="0.2">
      <c r="B153" s="57"/>
    </row>
  </sheetData>
  <mergeCells count="66">
    <mergeCell ref="I117:I140"/>
    <mergeCell ref="J117:J140"/>
    <mergeCell ref="K117:K140"/>
    <mergeCell ref="O117:O140"/>
    <mergeCell ref="D117:D140"/>
    <mergeCell ref="E117:E140"/>
    <mergeCell ref="F117:F140"/>
    <mergeCell ref="G117:G140"/>
    <mergeCell ref="H117:H140"/>
    <mergeCell ref="J49:J83"/>
    <mergeCell ref="K49:K83"/>
    <mergeCell ref="K84:K116"/>
    <mergeCell ref="J84:J116"/>
    <mergeCell ref="O49:O83"/>
    <mergeCell ref="O84:O116"/>
    <mergeCell ref="F49:F83"/>
    <mergeCell ref="G49:G83"/>
    <mergeCell ref="H49:H83"/>
    <mergeCell ref="I49:I83"/>
    <mergeCell ref="D84:D116"/>
    <mergeCell ref="E84:E116"/>
    <mergeCell ref="F84:F116"/>
    <mergeCell ref="G84:G116"/>
    <mergeCell ref="H84:H116"/>
    <mergeCell ref="I84:I116"/>
    <mergeCell ref="A149:O149"/>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A148:O148"/>
    <mergeCell ref="A11:C11"/>
    <mergeCell ref="K11:O11"/>
    <mergeCell ref="A12:C12"/>
    <mergeCell ref="F13:G14"/>
    <mergeCell ref="O16:O48"/>
    <mergeCell ref="F16:F48"/>
    <mergeCell ref="G16:G48"/>
    <mergeCell ref="H16:H48"/>
    <mergeCell ref="I16:I48"/>
    <mergeCell ref="J16:J48"/>
    <mergeCell ref="K16:K48"/>
    <mergeCell ref="D16:D48"/>
    <mergeCell ref="E16:E48"/>
    <mergeCell ref="D49:D83"/>
    <mergeCell ref="E49:E83"/>
    <mergeCell ref="A4:O4"/>
    <mergeCell ref="A1:N2"/>
    <mergeCell ref="A3:O3"/>
    <mergeCell ref="A10:C10"/>
    <mergeCell ref="J10:O10"/>
    <mergeCell ref="A5:O5"/>
    <mergeCell ref="A6:O6"/>
    <mergeCell ref="A8:J8"/>
    <mergeCell ref="A9:C9"/>
  </mergeCells>
  <pageMargins left="0.7" right="0.7" top="0.75" bottom="0.75" header="0.3" footer="0.3"/>
  <pageSetup orientation="portrait" verticalDpi="12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baseColWidth="10" defaultRowHeight="15" x14ac:dyDescent="0.2"/>
  <cols>
    <col min="1" max="1" width="5.5703125" style="3" customWidth="1"/>
    <col min="2" max="2" width="29" style="3" customWidth="1"/>
    <col min="3" max="3" width="16.5703125" style="3" customWidth="1"/>
    <col min="4" max="4" width="19.28515625" style="3" customWidth="1"/>
    <col min="5" max="6" width="11.42578125" style="3"/>
    <col min="7" max="7" width="6.42578125" style="3" customWidth="1"/>
    <col min="8" max="8" width="9.5703125" style="3" customWidth="1"/>
    <col min="9" max="9" width="9.42578125" style="3" customWidth="1"/>
    <col min="10" max="10" width="12.42578125" style="3" customWidth="1"/>
    <col min="11" max="16384" width="11.42578125" style="3"/>
  </cols>
  <sheetData>
    <row r="1" spans="2:17" ht="10.5" customHeight="1" x14ac:dyDescent="0.2"/>
    <row r="2" spans="2:17" ht="30.75" customHeight="1" x14ac:dyDescent="0.2">
      <c r="B2" s="160"/>
      <c r="C2" s="160"/>
      <c r="D2" s="160"/>
      <c r="E2" s="160"/>
      <c r="F2" s="160"/>
      <c r="G2" s="160"/>
      <c r="H2" s="160"/>
      <c r="I2" s="160"/>
      <c r="J2" s="160"/>
      <c r="K2" s="160"/>
      <c r="L2" s="4"/>
      <c r="M2" s="4"/>
      <c r="N2" s="4"/>
      <c r="O2" s="4"/>
      <c r="P2" s="4"/>
    </row>
    <row r="3" spans="2:17" ht="40.5" customHeight="1" x14ac:dyDescent="0.2">
      <c r="B3" s="160"/>
      <c r="C3" s="160"/>
      <c r="D3" s="160"/>
      <c r="E3" s="160"/>
      <c r="F3" s="160"/>
      <c r="G3" s="160"/>
      <c r="H3" s="160"/>
      <c r="I3" s="160"/>
      <c r="J3" s="160"/>
      <c r="K3" s="160"/>
      <c r="L3" s="4"/>
      <c r="M3" s="4"/>
      <c r="N3" s="4"/>
      <c r="O3" s="4"/>
      <c r="P3" s="4"/>
    </row>
    <row r="4" spans="2:17" ht="25.5" customHeight="1" x14ac:dyDescent="0.2">
      <c r="B4" s="161" t="s">
        <v>38</v>
      </c>
      <c r="C4" s="161"/>
      <c r="D4" s="161"/>
      <c r="E4" s="161"/>
      <c r="F4" s="161"/>
      <c r="G4" s="161"/>
      <c r="H4" s="161"/>
      <c r="I4" s="161"/>
      <c r="J4" s="161"/>
      <c r="K4" s="5" t="s">
        <v>25</v>
      </c>
      <c r="L4" s="4"/>
      <c r="M4" s="4"/>
      <c r="N4" s="4"/>
      <c r="O4" s="4"/>
      <c r="P4" s="4"/>
    </row>
    <row r="5" spans="2:17" s="6" customFormat="1" ht="30" customHeight="1" x14ac:dyDescent="0.2">
      <c r="B5" s="161"/>
      <c r="C5" s="161"/>
      <c r="D5" s="161"/>
      <c r="E5" s="161"/>
      <c r="F5" s="161"/>
      <c r="G5" s="161"/>
      <c r="H5" s="161"/>
      <c r="I5" s="161"/>
      <c r="J5" s="161"/>
      <c r="K5" s="15" t="s">
        <v>73</v>
      </c>
      <c r="M5" s="7"/>
      <c r="N5" s="7"/>
      <c r="O5" s="7"/>
      <c r="P5" s="7"/>
      <c r="Q5" s="7"/>
    </row>
    <row r="6" spans="2:17" ht="23.25" customHeight="1" x14ac:dyDescent="0.2">
      <c r="B6" s="161" t="s">
        <v>28</v>
      </c>
      <c r="C6" s="161"/>
      <c r="D6" s="161"/>
      <c r="E6" s="161"/>
      <c r="F6" s="161"/>
      <c r="G6" s="161"/>
      <c r="H6" s="161"/>
      <c r="I6" s="161"/>
      <c r="J6" s="161"/>
      <c r="K6" s="161"/>
    </row>
    <row r="7" spans="2:17" ht="18" x14ac:dyDescent="0.2">
      <c r="B7" s="161" t="s">
        <v>29</v>
      </c>
      <c r="C7" s="161"/>
      <c r="D7" s="161"/>
      <c r="E7" s="161"/>
      <c r="F7" s="161"/>
      <c r="G7" s="161"/>
      <c r="H7" s="161"/>
      <c r="I7" s="161"/>
      <c r="J7" s="161"/>
      <c r="K7" s="161"/>
    </row>
    <row r="8" spans="2:17" ht="18" x14ac:dyDescent="0.25">
      <c r="B8" s="155" t="s">
        <v>30</v>
      </c>
      <c r="C8" s="155"/>
      <c r="D8" s="155"/>
      <c r="E8" s="155"/>
      <c r="F8" s="155"/>
      <c r="G8" s="155"/>
      <c r="H8" s="155"/>
      <c r="I8" s="155"/>
      <c r="J8" s="155"/>
      <c r="K8" s="155"/>
    </row>
    <row r="9" spans="2:17" x14ac:dyDescent="0.2">
      <c r="B9" s="159" t="s">
        <v>71</v>
      </c>
      <c r="C9" s="159"/>
      <c r="D9" s="159"/>
      <c r="E9" s="159"/>
      <c r="F9" s="159"/>
      <c r="G9" s="159"/>
      <c r="H9" s="159"/>
      <c r="I9" s="159"/>
      <c r="J9" s="159"/>
      <c r="K9" s="159"/>
    </row>
    <row r="10" spans="2:17" x14ac:dyDescent="0.2">
      <c r="B10" s="159" t="s">
        <v>31</v>
      </c>
      <c r="C10" s="159"/>
      <c r="D10" s="159"/>
      <c r="E10" s="159"/>
      <c r="F10" s="159"/>
      <c r="G10" s="159"/>
      <c r="H10" s="159"/>
      <c r="I10" s="159"/>
      <c r="J10" s="159"/>
      <c r="K10" s="159"/>
    </row>
    <row r="11" spans="2:17" x14ac:dyDescent="0.2">
      <c r="B11" s="162" t="s">
        <v>67</v>
      </c>
      <c r="C11" s="162"/>
      <c r="D11" s="162"/>
      <c r="E11" s="162"/>
      <c r="F11" s="162"/>
      <c r="G11" s="162"/>
      <c r="H11" s="162"/>
      <c r="I11" s="162"/>
      <c r="J11" s="162"/>
      <c r="K11" s="162"/>
    </row>
    <row r="12" spans="2:17" x14ac:dyDescent="0.2">
      <c r="B12" s="159" t="s">
        <v>68</v>
      </c>
      <c r="C12" s="159"/>
      <c r="D12" s="159"/>
      <c r="E12" s="159"/>
      <c r="F12" s="159"/>
      <c r="G12" s="159"/>
      <c r="H12" s="159"/>
      <c r="I12" s="159"/>
      <c r="J12" s="159"/>
      <c r="K12" s="159"/>
    </row>
    <row r="13" spans="2:17" x14ac:dyDescent="0.2">
      <c r="B13" s="159" t="s">
        <v>69</v>
      </c>
      <c r="C13" s="159"/>
      <c r="D13" s="159"/>
      <c r="E13" s="159"/>
      <c r="F13" s="159"/>
      <c r="G13" s="159"/>
      <c r="H13" s="159"/>
      <c r="I13" s="159"/>
      <c r="J13" s="159"/>
      <c r="K13" s="159"/>
    </row>
    <row r="14" spans="2:17" x14ac:dyDescent="0.2">
      <c r="B14" s="159" t="s">
        <v>32</v>
      </c>
      <c r="C14" s="159"/>
      <c r="D14" s="159"/>
      <c r="E14" s="159"/>
      <c r="F14" s="159"/>
      <c r="G14" s="159"/>
      <c r="H14" s="159"/>
      <c r="I14" s="159"/>
      <c r="J14" s="159"/>
      <c r="K14" s="159"/>
    </row>
    <row r="15" spans="2:17" x14ac:dyDescent="0.2">
      <c r="B15" s="159" t="s">
        <v>70</v>
      </c>
      <c r="C15" s="159"/>
      <c r="D15" s="159"/>
      <c r="E15" s="159"/>
      <c r="F15" s="159"/>
      <c r="G15" s="159"/>
      <c r="H15" s="159"/>
      <c r="I15" s="159"/>
      <c r="J15" s="159"/>
      <c r="K15" s="159"/>
    </row>
    <row r="16" spans="2:17" s="14" customFormat="1" x14ac:dyDescent="0.2">
      <c r="B16" s="159" t="s">
        <v>33</v>
      </c>
      <c r="C16" s="159"/>
      <c r="D16" s="159"/>
      <c r="E16" s="159"/>
      <c r="F16" s="159"/>
      <c r="G16" s="159"/>
      <c r="H16" s="159"/>
      <c r="I16" s="159"/>
      <c r="J16" s="159"/>
      <c r="K16" s="159"/>
    </row>
    <row r="17" spans="2:14" ht="18" x14ac:dyDescent="0.25">
      <c r="B17" s="155" t="s">
        <v>34</v>
      </c>
      <c r="C17" s="155"/>
      <c r="D17" s="155"/>
      <c r="E17" s="155"/>
      <c r="F17" s="155"/>
      <c r="G17" s="155"/>
      <c r="H17" s="155"/>
      <c r="I17" s="155"/>
      <c r="J17" s="155"/>
      <c r="K17" s="155"/>
    </row>
    <row r="18" spans="2:14" ht="4.5" customHeight="1" x14ac:dyDescent="0.25">
      <c r="B18" s="156"/>
      <c r="C18" s="156"/>
      <c r="D18" s="156"/>
      <c r="E18" s="156"/>
      <c r="F18" s="156"/>
      <c r="G18" s="156"/>
      <c r="H18" s="156"/>
      <c r="I18" s="156"/>
      <c r="J18" s="156"/>
      <c r="K18" s="156"/>
    </row>
    <row r="19" spans="2:14" ht="15.75" x14ac:dyDescent="0.2">
      <c r="B19" s="8" t="s">
        <v>35</v>
      </c>
      <c r="C19" s="157" t="s">
        <v>36</v>
      </c>
      <c r="D19" s="157"/>
      <c r="E19" s="157"/>
      <c r="F19" s="157"/>
      <c r="G19" s="157"/>
      <c r="H19" s="157" t="s">
        <v>37</v>
      </c>
      <c r="I19" s="157"/>
      <c r="J19" s="157"/>
      <c r="K19" s="157"/>
      <c r="L19" s="9"/>
      <c r="M19" s="9"/>
      <c r="N19" s="9"/>
    </row>
    <row r="20" spans="2:14" x14ac:dyDescent="0.2">
      <c r="B20" s="10" t="s">
        <v>41</v>
      </c>
      <c r="C20" s="158" t="s">
        <v>39</v>
      </c>
      <c r="D20" s="158"/>
      <c r="E20" s="158"/>
      <c r="F20" s="158"/>
      <c r="G20" s="158"/>
      <c r="H20" s="158"/>
      <c r="I20" s="158"/>
      <c r="J20" s="158"/>
      <c r="K20" s="158"/>
    </row>
    <row r="21" spans="2:14" ht="30" x14ac:dyDescent="0.2">
      <c r="B21" s="11" t="s">
        <v>40</v>
      </c>
      <c r="C21" s="154" t="s">
        <v>42</v>
      </c>
      <c r="D21" s="154"/>
      <c r="E21" s="154"/>
      <c r="F21" s="154"/>
      <c r="G21" s="154"/>
      <c r="H21" s="154"/>
      <c r="I21" s="154"/>
      <c r="J21" s="154"/>
      <c r="K21" s="154"/>
    </row>
    <row r="22" spans="2:14" x14ac:dyDescent="0.2">
      <c r="B22" s="11" t="s">
        <v>44</v>
      </c>
      <c r="C22" s="154" t="s">
        <v>43</v>
      </c>
      <c r="D22" s="154"/>
      <c r="E22" s="154"/>
      <c r="F22" s="154"/>
      <c r="G22" s="154"/>
      <c r="H22" s="154"/>
      <c r="I22" s="154"/>
      <c r="J22" s="154"/>
      <c r="K22" s="154"/>
    </row>
    <row r="23" spans="2:14" x14ac:dyDescent="0.2">
      <c r="B23" s="11" t="s">
        <v>45</v>
      </c>
      <c r="C23" s="154" t="s">
        <v>46</v>
      </c>
      <c r="D23" s="154"/>
      <c r="E23" s="154"/>
      <c r="F23" s="154"/>
      <c r="G23" s="154"/>
      <c r="H23" s="154"/>
      <c r="I23" s="154"/>
      <c r="J23" s="154"/>
      <c r="K23" s="154"/>
    </row>
    <row r="24" spans="2:14" ht="28.5" customHeight="1" x14ac:dyDescent="0.2">
      <c r="B24" s="11" t="s">
        <v>47</v>
      </c>
      <c r="C24" s="154" t="s">
        <v>48</v>
      </c>
      <c r="D24" s="154"/>
      <c r="E24" s="154"/>
      <c r="F24" s="154"/>
      <c r="G24" s="154"/>
      <c r="H24" s="154"/>
      <c r="I24" s="154"/>
      <c r="J24" s="154"/>
      <c r="K24" s="154"/>
    </row>
    <row r="25" spans="2:14" x14ac:dyDescent="0.2">
      <c r="B25" s="11" t="s">
        <v>50</v>
      </c>
      <c r="C25" s="154" t="s">
        <v>49</v>
      </c>
      <c r="D25" s="154"/>
      <c r="E25" s="154"/>
      <c r="F25" s="154"/>
      <c r="G25" s="154"/>
      <c r="H25" s="154"/>
      <c r="I25" s="154"/>
      <c r="J25" s="154"/>
      <c r="K25" s="154"/>
    </row>
    <row r="26" spans="2:14" ht="31.5" customHeight="1" x14ac:dyDescent="0.2">
      <c r="B26" s="11" t="s">
        <v>52</v>
      </c>
      <c r="C26" s="154" t="s">
        <v>51</v>
      </c>
      <c r="D26" s="154"/>
      <c r="E26" s="154"/>
      <c r="F26" s="154"/>
      <c r="G26" s="154"/>
      <c r="H26" s="154"/>
      <c r="I26" s="154"/>
      <c r="J26" s="154"/>
      <c r="K26" s="154"/>
    </row>
    <row r="27" spans="2:14" ht="30" x14ac:dyDescent="0.2">
      <c r="B27" s="11" t="s">
        <v>53</v>
      </c>
      <c r="C27" s="154" t="s">
        <v>54</v>
      </c>
      <c r="D27" s="154"/>
      <c r="E27" s="154"/>
      <c r="F27" s="154"/>
      <c r="G27" s="154"/>
      <c r="H27" s="154"/>
      <c r="I27" s="154"/>
      <c r="J27" s="154"/>
      <c r="K27" s="154"/>
    </row>
    <row r="28" spans="2:14" x14ac:dyDescent="0.2">
      <c r="B28" s="11" t="s">
        <v>55</v>
      </c>
      <c r="C28" s="154" t="s">
        <v>56</v>
      </c>
      <c r="D28" s="154"/>
      <c r="E28" s="154"/>
      <c r="F28" s="154"/>
      <c r="G28" s="154"/>
      <c r="H28" s="154"/>
      <c r="I28" s="154"/>
      <c r="J28" s="154"/>
      <c r="K28" s="154"/>
    </row>
    <row r="29" spans="2:14" x14ac:dyDescent="0.2">
      <c r="B29" s="11" t="s">
        <v>22</v>
      </c>
      <c r="C29" s="154" t="s">
        <v>57</v>
      </c>
      <c r="D29" s="154"/>
      <c r="E29" s="154"/>
      <c r="F29" s="154"/>
      <c r="G29" s="154"/>
      <c r="H29" s="154"/>
      <c r="I29" s="154"/>
      <c r="J29" s="154"/>
      <c r="K29" s="154"/>
    </row>
    <row r="30" spans="2:14" ht="30" x14ac:dyDescent="0.2">
      <c r="B30" s="11" t="s">
        <v>58</v>
      </c>
      <c r="C30" s="154" t="s">
        <v>59</v>
      </c>
      <c r="D30" s="154"/>
      <c r="E30" s="154"/>
      <c r="F30" s="154"/>
      <c r="G30" s="154"/>
      <c r="H30" s="154"/>
      <c r="I30" s="154"/>
      <c r="J30" s="154"/>
      <c r="K30" s="154"/>
    </row>
    <row r="31" spans="2:14" ht="45" x14ac:dyDescent="0.2">
      <c r="B31" s="11" t="s">
        <v>24</v>
      </c>
      <c r="C31" s="154" t="s">
        <v>60</v>
      </c>
      <c r="D31" s="154"/>
      <c r="E31" s="154"/>
      <c r="F31" s="154"/>
      <c r="G31" s="154"/>
      <c r="H31" s="154"/>
      <c r="I31" s="154"/>
      <c r="J31" s="154"/>
      <c r="K31" s="154"/>
    </row>
    <row r="32" spans="2:14" ht="30" x14ac:dyDescent="0.2">
      <c r="B32" s="11" t="s">
        <v>4</v>
      </c>
      <c r="C32" s="154" t="s">
        <v>61</v>
      </c>
      <c r="D32" s="154"/>
      <c r="E32" s="154"/>
      <c r="F32" s="154"/>
      <c r="G32" s="154"/>
      <c r="H32" s="154"/>
      <c r="I32" s="154"/>
      <c r="J32" s="154"/>
      <c r="K32" s="154"/>
    </row>
    <row r="33" spans="2:11" ht="30" x14ac:dyDescent="0.2">
      <c r="B33" s="11" t="s">
        <v>5</v>
      </c>
      <c r="C33" s="154" t="s">
        <v>62</v>
      </c>
      <c r="D33" s="154"/>
      <c r="E33" s="154"/>
      <c r="F33" s="154"/>
      <c r="G33" s="154"/>
      <c r="H33" s="154"/>
      <c r="I33" s="154"/>
      <c r="J33" s="154"/>
      <c r="K33" s="154"/>
    </row>
    <row r="34" spans="2:11" ht="30" x14ac:dyDescent="0.2">
      <c r="B34" s="11" t="s">
        <v>64</v>
      </c>
      <c r="C34" s="154" t="s">
        <v>63</v>
      </c>
      <c r="D34" s="154"/>
      <c r="E34" s="154"/>
      <c r="F34" s="154"/>
      <c r="G34" s="154"/>
      <c r="H34" s="154"/>
      <c r="I34" s="154"/>
      <c r="J34" s="154"/>
      <c r="K34" s="154"/>
    </row>
    <row r="35" spans="2:11" ht="31.5" customHeight="1" x14ac:dyDescent="0.2">
      <c r="B35" s="11" t="s">
        <v>65</v>
      </c>
      <c r="C35" s="154" t="s">
        <v>66</v>
      </c>
      <c r="D35" s="154"/>
      <c r="E35" s="154"/>
      <c r="F35" s="154"/>
      <c r="G35" s="154"/>
      <c r="H35" s="154"/>
      <c r="I35" s="154"/>
      <c r="J35" s="154"/>
      <c r="K35" s="154"/>
    </row>
    <row r="36" spans="2:11" x14ac:dyDescent="0.2">
      <c r="B36" s="12"/>
      <c r="C36" s="13"/>
      <c r="D36" s="13"/>
      <c r="E36" s="13"/>
      <c r="F36" s="13"/>
      <c r="G36" s="13"/>
      <c r="H36" s="13"/>
      <c r="I36" s="13"/>
      <c r="J36" s="13"/>
    </row>
    <row r="37" spans="2:11" x14ac:dyDescent="0.2">
      <c r="B37" s="13"/>
      <c r="C37" s="13"/>
      <c r="D37" s="13"/>
      <c r="E37" s="13"/>
      <c r="F37" s="13"/>
      <c r="G37" s="13"/>
      <c r="H37" s="13"/>
      <c r="I37" s="13"/>
      <c r="J37" s="13"/>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171_95181054913</cp:lastModifiedBy>
  <dcterms:created xsi:type="dcterms:W3CDTF">2020-02-28T20:30:41Z</dcterms:created>
  <dcterms:modified xsi:type="dcterms:W3CDTF">2025-08-26T22:42:25Z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2025-01-24T15:21:44Z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a5383cc0-dca3-4092-b82b-3996950b020a</vt:lpwstr>
  </property>
  <property fmtid="{D5CDD505-2E9C-101B-9397-08002B2CF9AE}" pid="8" name="MSIP_Label_fc111285-cafa-4fc9-8a9a-bd902089b24f_ContentBits">
    <vt:lpwstr>0</vt:lpwstr>
  </property>
</Properties>
</file>