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dgov-my.sharepoint.com/personal/jcgomezb_shd_gov_co/Documents/Documentos/CONTRATACION/CONTRATOS DE PRESTACION DE SERVISIOS PYAG/2025/8155  - NELCY CARDENAS MORA/"/>
    </mc:Choice>
  </mc:AlternateContent>
  <xr:revisionPtr revIDLastSave="0" documentId="8_{258E8B71-F8B0-FD42-AFEE-E94C136EB874}" xr6:coauthVersionLast="47" xr6:coauthVersionMax="47" xr10:uidLastSave="{00000000-0000-0000-0000-000000000000}"/>
  <bookViews>
    <workbookView xWindow="0" yWindow="500" windowWidth="19420" windowHeight="10300" activeTab="1" xr2:uid="{4B57B68E-6B9B-4CB6-B3A4-DCC57B7A5BD7}"/>
  </bookViews>
  <sheets>
    <sheet name="RESOLUCION 000275_2024" sheetId="3" r:id="rId1"/>
    <sheet name="ANALISIS PRECIOS" sheetId="2" r:id="rId2"/>
  </sheets>
  <definedNames>
    <definedName name="_xlnm.Print_Area" localSheetId="1">'ANALISIS PRECIOS'!$1:$16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C6" i="2" s="1"/>
  <c r="C4" i="2"/>
  <c r="B4" i="2"/>
  <c r="E9" i="2"/>
  <c r="C7" i="2" l="1"/>
  <c r="C8" i="2"/>
  <c r="C9" i="2" l="1"/>
  <c r="C10" i="2" s="1"/>
  <c r="C13" i="2" l="1"/>
  <c r="C14" i="2" s="1"/>
</calcChain>
</file>

<file path=xl/sharedStrings.xml><?xml version="1.0" encoding="utf-8"?>
<sst xmlns="http://schemas.openxmlformats.org/spreadsheetml/2006/main" count="84" uniqueCount="62">
  <si>
    <t>TABLA No. 1</t>
  </si>
  <si>
    <t>ANEXO DEL PRESUPUESTO</t>
  </si>
  <si>
    <t>Número de Meses de Experiencia del Profesional a contratar</t>
  </si>
  <si>
    <t>HONORARIOS MENSUALES</t>
  </si>
  <si>
    <t>VALOR HONORARIOS DIARIOS</t>
  </si>
  <si>
    <t>NUMERO DE CONTRATOS</t>
  </si>
  <si>
    <t>NÚMERO DE DÍAS DEL CONTRATO Y VALOR</t>
  </si>
  <si>
    <t>NÚMERO DE MESES DEL CONTRATO Y VALOR</t>
  </si>
  <si>
    <t>PRESUPUESTO APROBADO DEL PAA</t>
  </si>
  <si>
    <t>DIFERENCIA CON EL PRESUPUESTO</t>
  </si>
  <si>
    <r>
      <rPr>
        <b/>
        <sz val="11"/>
        <rFont val="Arial"/>
        <family val="2"/>
      </rPr>
      <t>Nivel</t>
    </r>
  </si>
  <si>
    <r>
      <rPr>
        <b/>
        <sz val="11"/>
        <rFont val="Arial"/>
        <family val="2"/>
      </rPr>
      <t>Honorarios mensuales</t>
    </r>
  </si>
  <si>
    <r>
      <rPr>
        <b/>
        <sz val="11"/>
        <rFont val="Arial"/>
        <family val="2"/>
      </rPr>
      <t>Requisitos de experiencia</t>
    </r>
  </si>
  <si>
    <r>
      <rPr>
        <sz val="11"/>
        <rFont val="Arial MT"/>
        <family val="2"/>
      </rPr>
      <t>Asistencial 1</t>
    </r>
  </si>
  <si>
    <r>
      <rPr>
        <sz val="11"/>
        <rFont val="Arial MT"/>
        <family val="2"/>
      </rPr>
      <t>Título de bachiller</t>
    </r>
  </si>
  <si>
    <r>
      <rPr>
        <sz val="11"/>
        <rFont val="Arial MT"/>
        <family val="2"/>
      </rPr>
      <t>Entre 0 y hasta 6 meses</t>
    </r>
  </si>
  <si>
    <r>
      <rPr>
        <sz val="11"/>
        <rFont val="Arial MT"/>
        <family val="2"/>
      </rPr>
      <t>Asistencial 2</t>
    </r>
  </si>
  <si>
    <r>
      <rPr>
        <sz val="11"/>
        <rFont val="Arial MT"/>
        <family val="2"/>
      </rPr>
      <t>Mayor  a  6  y  hasta  12 meses</t>
    </r>
  </si>
  <si>
    <r>
      <rPr>
        <sz val="11"/>
        <rFont val="Arial MT"/>
        <family val="2"/>
      </rPr>
      <t>Asistencial 3</t>
    </r>
  </si>
  <si>
    <r>
      <rPr>
        <sz val="11"/>
        <rFont val="Arial MT"/>
        <family val="2"/>
      </rPr>
      <t>Mayor  a  12  y  hasta  18 meses</t>
    </r>
  </si>
  <si>
    <r>
      <rPr>
        <sz val="11"/>
        <rFont val="Arial MT"/>
        <family val="2"/>
      </rPr>
      <t>Asistencial 4</t>
    </r>
  </si>
  <si>
    <r>
      <rPr>
        <sz val="11"/>
        <rFont val="Arial MT"/>
        <family val="2"/>
      </rPr>
      <t>Técnico 1</t>
    </r>
  </si>
  <si>
    <r>
      <rPr>
        <sz val="11"/>
        <rFont val="Arial MT"/>
        <family val="2"/>
      </rPr>
      <t>Entre 0 y hasta 12 meses</t>
    </r>
  </si>
  <si>
    <r>
      <rPr>
        <sz val="11"/>
        <rFont val="Arial MT"/>
        <family val="2"/>
      </rPr>
      <t>Técnico 2</t>
    </r>
  </si>
  <si>
    <r>
      <rPr>
        <sz val="11"/>
        <rFont val="Arial MT"/>
        <family val="2"/>
      </rPr>
      <t>Mayor  a  12  y  hasta  24 meses</t>
    </r>
  </si>
  <si>
    <r>
      <rPr>
        <sz val="11"/>
        <rFont val="Arial MT"/>
        <family val="2"/>
      </rPr>
      <t>Técnico 3</t>
    </r>
  </si>
  <si>
    <r>
      <rPr>
        <sz val="11"/>
        <rFont val="Arial MT"/>
        <family val="2"/>
      </rPr>
      <t>Mayor  a  24  y  hasta  36 meses</t>
    </r>
  </si>
  <si>
    <r>
      <rPr>
        <sz val="11"/>
        <rFont val="Arial MT"/>
        <family val="2"/>
      </rPr>
      <t>Técnico 4</t>
    </r>
  </si>
  <si>
    <r>
      <rPr>
        <sz val="11"/>
        <rFont val="Arial MT"/>
        <family val="2"/>
      </rPr>
      <t>Mayor a 36 meses</t>
    </r>
  </si>
  <si>
    <r>
      <rPr>
        <sz val="11"/>
        <rFont val="Arial MT"/>
        <family val="2"/>
      </rPr>
      <t>Profesional 1</t>
    </r>
  </si>
  <si>
    <r>
      <rPr>
        <sz val="11"/>
        <rFont val="Arial MT"/>
        <family val="2"/>
      </rPr>
      <t>Profesional 2</t>
    </r>
  </si>
  <si>
    <r>
      <rPr>
        <sz val="11"/>
        <rFont val="Arial MT"/>
        <family val="2"/>
      </rPr>
      <t>Profesional 3</t>
    </r>
  </si>
  <si>
    <r>
      <rPr>
        <sz val="11"/>
        <rFont val="Arial MT"/>
        <family val="2"/>
      </rPr>
      <t>Profesional 4</t>
    </r>
  </si>
  <si>
    <r>
      <rPr>
        <sz val="11"/>
        <rFont val="Arial MT"/>
        <family val="2"/>
      </rPr>
      <t>Profesional 5</t>
    </r>
  </si>
  <si>
    <r>
      <rPr>
        <sz val="11"/>
        <rFont val="Arial MT"/>
        <family val="2"/>
      </rPr>
      <t>Mayor  a  36  y  hasta  48 meses</t>
    </r>
  </si>
  <si>
    <r>
      <rPr>
        <sz val="11"/>
        <rFont val="Arial MT"/>
        <family val="2"/>
      </rPr>
      <t>Profesional 6</t>
    </r>
  </si>
  <si>
    <r>
      <rPr>
        <sz val="11"/>
        <rFont val="Arial MT"/>
        <family val="2"/>
      </rPr>
      <t>Mayor  a  48  y  hasta  60 meses</t>
    </r>
  </si>
  <si>
    <r>
      <rPr>
        <sz val="11"/>
        <rFont val="Arial MT"/>
        <family val="2"/>
      </rPr>
      <t>Profesional 7</t>
    </r>
  </si>
  <si>
    <r>
      <rPr>
        <sz val="11"/>
        <rFont val="Arial MT"/>
        <family val="2"/>
      </rPr>
      <t>Mayor a 60 meses</t>
    </r>
  </si>
  <si>
    <r>
      <rPr>
        <sz val="11"/>
        <rFont val="Arial MT"/>
        <family val="2"/>
      </rPr>
      <t>Profesional especializado 1</t>
    </r>
  </si>
  <si>
    <r>
      <rPr>
        <sz val="11"/>
        <rFont val="Arial MT"/>
        <family val="2"/>
      </rPr>
      <t>Profesional especializado 2</t>
    </r>
  </si>
  <si>
    <r>
      <rPr>
        <sz val="11"/>
        <rFont val="Arial MT"/>
        <family val="2"/>
      </rPr>
      <t>Profesional especializado 3</t>
    </r>
  </si>
  <si>
    <r>
      <rPr>
        <sz val="11"/>
        <rFont val="Arial MT"/>
        <family val="2"/>
      </rPr>
      <t>Profesional especializado 4</t>
    </r>
  </si>
  <si>
    <r>
      <rPr>
        <sz val="11"/>
        <rFont val="Arial MT"/>
        <family val="2"/>
      </rPr>
      <t>Mayor  a  60  y  hasta  72 meses</t>
    </r>
  </si>
  <si>
    <r>
      <rPr>
        <sz val="11"/>
        <rFont val="Arial MT"/>
        <family val="2"/>
      </rPr>
      <t>Profesional especializado 5</t>
    </r>
  </si>
  <si>
    <r>
      <rPr>
        <sz val="11"/>
        <rFont val="Arial MT"/>
        <family val="2"/>
      </rPr>
      <t>Profesional especializado 6</t>
    </r>
  </si>
  <si>
    <r>
      <rPr>
        <sz val="11"/>
        <rFont val="Arial MT"/>
        <family val="2"/>
      </rPr>
      <t>Mayor  a  84  y  hasta  96 meses</t>
    </r>
  </si>
  <si>
    <r>
      <rPr>
        <sz val="11"/>
        <rFont val="Arial MT"/>
        <family val="2"/>
      </rPr>
      <t>Profesional especializado 7</t>
    </r>
  </si>
  <si>
    <r>
      <rPr>
        <sz val="11"/>
        <rFont val="Arial MT"/>
        <family val="2"/>
      </rPr>
      <t>Mayor  a  96  y  hasta  108 meses</t>
    </r>
  </si>
  <si>
    <r>
      <rPr>
        <sz val="11"/>
        <rFont val="Arial MT"/>
        <family val="2"/>
      </rPr>
      <t>Profesional especializado 8</t>
    </r>
  </si>
  <si>
    <r>
      <rPr>
        <sz val="11"/>
        <rFont val="Arial MT"/>
        <family val="2"/>
      </rPr>
      <t>Mayor a 108 meses</t>
    </r>
  </si>
  <si>
    <t>Entre 0 y hasta 6 meses</t>
  </si>
  <si>
    <t>Mayor  a  24  y  hasta  36 meses</t>
  </si>
  <si>
    <t>Mayor  a  48  y  hasta  60 meses</t>
  </si>
  <si>
    <t>VALOR POR CONTRATO</t>
  </si>
  <si>
    <t>VALOR TOTAL DE CONTRATOS A REALIZAR</t>
  </si>
  <si>
    <t>Título de Formación Técnica Profesional, Tecnológica o Certificación de culminación del pénsum académico en la formación profesional relacionada con los servicios a contratar.</t>
  </si>
  <si>
    <t>Título Profesional relacionado con los servicios a contratar</t>
  </si>
  <si>
    <t>Título Profesional Relacionado con los servicios a contratar</t>
  </si>
  <si>
    <t>Título Profesional y Título de Posgrado relacionado con los servicios a contratar</t>
  </si>
  <si>
    <t>Mayor  a  72  y  hasta  84 meses</t>
  </si>
  <si>
    <t>Mayor a 18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</si>
</sst>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42"/>
      <color theme="0"/>
      <name val="Arial"/>
      <family val="2"/>
    </font>
    <font>
      <b/>
      <sz val="16"/>
      <color theme="1"/>
      <name val="Arial"/>
      <family val="2"/>
    </font>
    <font>
      <sz val="14"/>
      <color theme="0"/>
      <name val="Arial"/>
      <family val="2"/>
    </font>
    <font>
      <i/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2"/>
      <color rgb="FFC00000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0" borderId="1" xfId="0" applyFont="1" applyBorder="1"/>
    <xf numFmtId="42" fontId="4" fillId="0" borderId="0" xfId="0" applyNumberFormat="1" applyFont="1"/>
    <xf numFmtId="0" fontId="7" fillId="3" borderId="1" xfId="0" applyFont="1" applyFill="1" applyBorder="1" applyAlignment="1">
      <alignment vertical="center"/>
    </xf>
    <xf numFmtId="0" fontId="9" fillId="0" borderId="0" xfId="0" applyFont="1"/>
    <xf numFmtId="42" fontId="7" fillId="0" borderId="0" xfId="0" applyNumberFormat="1" applyFont="1"/>
    <xf numFmtId="6" fontId="4" fillId="0" borderId="1" xfId="1" applyNumberFormat="1" applyFont="1" applyBorder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164" fontId="15" fillId="5" borderId="6" xfId="0" applyNumberFormat="1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left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0" fillId="5" borderId="0" xfId="0" applyFill="1"/>
    <xf numFmtId="8" fontId="4" fillId="0" borderId="0" xfId="0" applyNumberFormat="1" applyFont="1"/>
    <xf numFmtId="0" fontId="18" fillId="2" borderId="1" xfId="0" applyFont="1" applyFill="1" applyBorder="1"/>
    <xf numFmtId="44" fontId="5" fillId="0" borderId="1" xfId="2" applyFont="1" applyBorder="1"/>
    <xf numFmtId="44" fontId="4" fillId="2" borderId="1" xfId="2" applyFont="1" applyFill="1" applyBorder="1"/>
    <xf numFmtId="44" fontId="4" fillId="0" borderId="1" xfId="2" applyFont="1" applyBorder="1"/>
    <xf numFmtId="44" fontId="5" fillId="0" borderId="1" xfId="1" applyNumberFormat="1" applyFont="1" applyBorder="1"/>
    <xf numFmtId="0" fontId="4" fillId="5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44" fontId="4" fillId="5" borderId="1" xfId="2" applyFont="1" applyFill="1" applyBorder="1"/>
    <xf numFmtId="0" fontId="4" fillId="2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 wrapText="1"/>
    </xf>
    <xf numFmtId="0" fontId="3" fillId="0" borderId="0" xfId="0" applyFont="1"/>
    <xf numFmtId="44" fontId="4" fillId="0" borderId="0" xfId="2" applyFont="1"/>
    <xf numFmtId="0" fontId="20" fillId="5" borderId="1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164" fontId="15" fillId="2" borderId="6" xfId="0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4695824</xdr:colOff>
      <xdr:row>2</xdr:row>
      <xdr:rowOff>95249</xdr:rowOff>
    </xdr:from>
    <xdr:to>
      <xdr:col>3</xdr:col>
      <xdr:colOff>219074</xdr:colOff>
      <xdr:row>10</xdr:row>
      <xdr:rowOff>123825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0E3468A-A363-4D23-B6E4-19EED28F993B}"/>
            </a:ext>
          </a:extLst>
        </xdr:cNvPr>
        <xdr:cNvSpPr/>
      </xdr:nvSpPr>
      <xdr:spPr>
        <a:xfrm>
          <a:off x="4695824" y="676274"/>
          <a:ext cx="3600450" cy="2009776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144F-E911-4C16-A82D-1FA35A09B5EF}">
  <dimension ref="A2:D25"/>
  <sheetViews>
    <sheetView topLeftCell="A10" zoomScale="90" zoomScaleNormal="90" workbookViewId="0">
      <selection activeCell="D14" sqref="A14:D14"/>
    </sheetView>
  </sheetViews>
  <sheetFormatPr baseColWidth="10" defaultRowHeight="15"/>
  <cols>
    <col min="1" max="1" width="15.83203125" customWidth="1"/>
    <col min="2" max="2" width="16.1640625" style="11" customWidth="1"/>
    <col min="3" max="3" width="39.1640625" customWidth="1"/>
    <col min="4" max="4" width="25.1640625" customWidth="1"/>
  </cols>
  <sheetData>
    <row r="2" spans="1:4" ht="30" customHeight="1">
      <c r="A2" s="10" t="s">
        <v>10</v>
      </c>
      <c r="B2" s="10" t="s">
        <v>11</v>
      </c>
      <c r="C2" s="49" t="s">
        <v>12</v>
      </c>
      <c r="D2" s="49"/>
    </row>
    <row r="3" spans="1:4">
      <c r="A3" s="14" t="s">
        <v>13</v>
      </c>
      <c r="B3" s="15">
        <v>1760000</v>
      </c>
      <c r="C3" s="16" t="s">
        <v>14</v>
      </c>
      <c r="D3" s="16" t="s">
        <v>15</v>
      </c>
    </row>
    <row r="4" spans="1:4" ht="30">
      <c r="A4" s="14" t="s">
        <v>16</v>
      </c>
      <c r="B4" s="15">
        <v>2070000</v>
      </c>
      <c r="C4" s="16" t="s">
        <v>14</v>
      </c>
      <c r="D4" s="16" t="s">
        <v>17</v>
      </c>
    </row>
    <row r="5" spans="1:4" ht="30">
      <c r="A5" s="26" t="s">
        <v>18</v>
      </c>
      <c r="B5" s="27">
        <v>2380000</v>
      </c>
      <c r="C5" s="28" t="s">
        <v>14</v>
      </c>
      <c r="D5" s="28" t="s">
        <v>19</v>
      </c>
    </row>
    <row r="6" spans="1:4">
      <c r="A6" s="26" t="s">
        <v>20</v>
      </c>
      <c r="B6" s="27">
        <v>2690000</v>
      </c>
      <c r="C6" s="28" t="s">
        <v>14</v>
      </c>
      <c r="D6" s="24" t="s">
        <v>61</v>
      </c>
    </row>
    <row r="7" spans="1:4" ht="88.5" customHeight="1">
      <c r="A7" s="26" t="s">
        <v>21</v>
      </c>
      <c r="B7" s="27">
        <v>2790000</v>
      </c>
      <c r="C7" s="24" t="s">
        <v>56</v>
      </c>
      <c r="D7" s="28" t="s">
        <v>22</v>
      </c>
    </row>
    <row r="8" spans="1:4" ht="88.5" customHeight="1">
      <c r="A8" s="14" t="s">
        <v>23</v>
      </c>
      <c r="B8" s="15">
        <v>3100000</v>
      </c>
      <c r="C8" s="17" t="s">
        <v>56</v>
      </c>
      <c r="D8" s="16" t="s">
        <v>24</v>
      </c>
    </row>
    <row r="9" spans="1:4" ht="79" customHeight="1">
      <c r="A9" s="26" t="s">
        <v>25</v>
      </c>
      <c r="B9" s="27">
        <v>3410000</v>
      </c>
      <c r="C9" s="24" t="s">
        <v>56</v>
      </c>
      <c r="D9" s="28" t="s">
        <v>26</v>
      </c>
    </row>
    <row r="10" spans="1:4" ht="70" customHeight="1">
      <c r="A10" s="26" t="s">
        <v>27</v>
      </c>
      <c r="B10" s="27">
        <v>3720000</v>
      </c>
      <c r="C10" s="24" t="s">
        <v>56</v>
      </c>
      <c r="D10" s="28" t="s">
        <v>28</v>
      </c>
    </row>
    <row r="11" spans="1:4" ht="30">
      <c r="A11" s="22" t="s">
        <v>29</v>
      </c>
      <c r="B11" s="23">
        <v>4030000</v>
      </c>
      <c r="C11" s="24" t="s">
        <v>57</v>
      </c>
      <c r="D11" s="29" t="s">
        <v>51</v>
      </c>
    </row>
    <row r="12" spans="1:4" ht="30">
      <c r="A12" s="22" t="s">
        <v>30</v>
      </c>
      <c r="B12" s="23">
        <v>4550000</v>
      </c>
      <c r="C12" s="24" t="s">
        <v>58</v>
      </c>
      <c r="D12" s="25" t="s">
        <v>17</v>
      </c>
    </row>
    <row r="13" spans="1:4" ht="30">
      <c r="A13" s="22" t="s">
        <v>31</v>
      </c>
      <c r="B13" s="23">
        <v>5060000</v>
      </c>
      <c r="C13" s="24" t="s">
        <v>58</v>
      </c>
      <c r="D13" s="25" t="s">
        <v>24</v>
      </c>
    </row>
    <row r="14" spans="1:4" s="30" customFormat="1" ht="30">
      <c r="A14" s="45" t="s">
        <v>32</v>
      </c>
      <c r="B14" s="46">
        <v>5580000</v>
      </c>
      <c r="C14" s="47" t="s">
        <v>58</v>
      </c>
      <c r="D14" s="48" t="s">
        <v>52</v>
      </c>
    </row>
    <row r="15" spans="1:4" ht="30">
      <c r="A15" s="22" t="s">
        <v>33</v>
      </c>
      <c r="B15" s="23">
        <v>6100000</v>
      </c>
      <c r="C15" s="24" t="s">
        <v>58</v>
      </c>
      <c r="D15" s="25" t="s">
        <v>34</v>
      </c>
    </row>
    <row r="16" spans="1:4" ht="30">
      <c r="A16" s="22" t="s">
        <v>35</v>
      </c>
      <c r="B16" s="23">
        <v>6610000</v>
      </c>
      <c r="C16" s="24" t="s">
        <v>58</v>
      </c>
      <c r="D16" s="25" t="s">
        <v>36</v>
      </c>
    </row>
    <row r="17" spans="1:4" ht="30">
      <c r="A17" s="22" t="s">
        <v>37</v>
      </c>
      <c r="B17" s="23">
        <v>7130000</v>
      </c>
      <c r="C17" s="24" t="s">
        <v>58</v>
      </c>
      <c r="D17" s="25" t="s">
        <v>38</v>
      </c>
    </row>
    <row r="18" spans="1:4" ht="30">
      <c r="A18" s="22" t="s">
        <v>39</v>
      </c>
      <c r="B18" s="23">
        <v>7230000</v>
      </c>
      <c r="C18" s="24" t="s">
        <v>59</v>
      </c>
      <c r="D18" s="25" t="s">
        <v>26</v>
      </c>
    </row>
    <row r="19" spans="1:4" ht="30">
      <c r="A19" s="22" t="s">
        <v>40</v>
      </c>
      <c r="B19" s="23">
        <v>7850000</v>
      </c>
      <c r="C19" s="24" t="s">
        <v>59</v>
      </c>
      <c r="D19" s="25" t="s">
        <v>34</v>
      </c>
    </row>
    <row r="20" spans="1:4" s="30" customFormat="1" ht="30">
      <c r="A20" s="22" t="s">
        <v>41</v>
      </c>
      <c r="B20" s="23">
        <v>8470000</v>
      </c>
      <c r="C20" s="24" t="s">
        <v>59</v>
      </c>
      <c r="D20" s="29" t="s">
        <v>53</v>
      </c>
    </row>
    <row r="21" spans="1:4" ht="30">
      <c r="A21" s="22" t="s">
        <v>42</v>
      </c>
      <c r="B21" s="23">
        <v>9090000</v>
      </c>
      <c r="C21" s="24" t="s">
        <v>59</v>
      </c>
      <c r="D21" s="25" t="s">
        <v>43</v>
      </c>
    </row>
    <row r="22" spans="1:4" ht="30">
      <c r="A22" s="22" t="s">
        <v>44</v>
      </c>
      <c r="B22" s="23">
        <v>9710000</v>
      </c>
      <c r="C22" s="24" t="s">
        <v>59</v>
      </c>
      <c r="D22" s="29" t="s">
        <v>60</v>
      </c>
    </row>
    <row r="23" spans="1:4" ht="30">
      <c r="A23" s="22" t="s">
        <v>45</v>
      </c>
      <c r="B23" s="23">
        <v>10330000</v>
      </c>
      <c r="C23" s="24" t="s">
        <v>59</v>
      </c>
      <c r="D23" s="25" t="s">
        <v>46</v>
      </c>
    </row>
    <row r="24" spans="1:4" ht="30">
      <c r="A24" s="18" t="s">
        <v>47</v>
      </c>
      <c r="B24" s="19">
        <v>10950000</v>
      </c>
      <c r="C24" s="17" t="s">
        <v>59</v>
      </c>
      <c r="D24" s="20" t="s">
        <v>48</v>
      </c>
    </row>
    <row r="25" spans="1:4" ht="30">
      <c r="A25" s="18" t="s">
        <v>49</v>
      </c>
      <c r="B25" s="19">
        <v>11570000</v>
      </c>
      <c r="C25" s="17" t="s">
        <v>59</v>
      </c>
      <c r="D25" s="20" t="s">
        <v>50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8AFB-A3EF-4417-B9B3-584C7FA1EA51}">
  <sheetPr>
    <pageSetUpPr fitToPage="1"/>
  </sheetPr>
  <dimension ref="A1:H16"/>
  <sheetViews>
    <sheetView tabSelected="1" topLeftCell="A4" zoomScaleNormal="100" workbookViewId="0">
      <selection activeCell="C6" sqref="C6"/>
    </sheetView>
  </sheetViews>
  <sheetFormatPr baseColWidth="10" defaultRowHeight="15"/>
  <cols>
    <col min="1" max="1" width="75.83203125" customWidth="1"/>
    <col min="2" max="2" width="19.5" bestFit="1" customWidth="1"/>
    <col min="3" max="3" width="33.83203125" customWidth="1"/>
    <col min="4" max="4" width="7.5" customWidth="1"/>
    <col min="6" max="6" width="21.6640625" bestFit="1" customWidth="1"/>
    <col min="7" max="7" width="16" customWidth="1"/>
  </cols>
  <sheetData>
    <row r="1" spans="1:8" ht="25">
      <c r="A1" s="50" t="s">
        <v>0</v>
      </c>
      <c r="B1" s="50"/>
      <c r="C1" s="50"/>
      <c r="D1" s="50"/>
      <c r="E1" s="50"/>
      <c r="F1" s="50"/>
      <c r="G1" s="50"/>
    </row>
    <row r="2" spans="1:8" ht="20">
      <c r="A2" s="61" t="s">
        <v>1</v>
      </c>
      <c r="B2" s="61"/>
      <c r="C2" s="61"/>
      <c r="D2" s="61"/>
      <c r="E2" s="61"/>
      <c r="F2" s="61"/>
      <c r="G2" s="42"/>
    </row>
    <row r="3" spans="1:8" ht="18">
      <c r="A3" s="1"/>
      <c r="B3" s="1"/>
      <c r="C3" s="1"/>
      <c r="D3" s="1"/>
      <c r="E3" s="1"/>
      <c r="F3" s="43"/>
      <c r="G3" s="1"/>
      <c r="H3" s="1"/>
    </row>
    <row r="4" spans="1:8" ht="65" customHeight="1">
      <c r="A4" s="13" t="s">
        <v>2</v>
      </c>
      <c r="B4" s="41" t="str">
        <f>'RESOLUCION 000275_2024'!D14</f>
        <v>Mayor  a  24  y  hasta  36 meses</v>
      </c>
      <c r="C4" s="44" t="str">
        <f>'RESOLUCION 000275_2024'!C14</f>
        <v>Título Profesional Relacionado con los servicios a contratar</v>
      </c>
      <c r="D4" s="1"/>
      <c r="E4" s="1"/>
      <c r="F4" s="1"/>
      <c r="G4" s="1"/>
      <c r="H4" s="1"/>
    </row>
    <row r="5" spans="1:8" ht="24" thickBot="1">
      <c r="A5" s="2" t="s">
        <v>3</v>
      </c>
      <c r="B5" s="2"/>
      <c r="C5" s="33">
        <f>'RESOLUCION 000275_2024'!B14</f>
        <v>5580000</v>
      </c>
      <c r="D5" s="1"/>
      <c r="E5" s="1"/>
      <c r="F5" s="1"/>
      <c r="G5" s="1"/>
      <c r="H5" s="1"/>
    </row>
    <row r="6" spans="1:8" ht="18">
      <c r="A6" s="2" t="s">
        <v>4</v>
      </c>
      <c r="B6" s="21">
        <v>30</v>
      </c>
      <c r="C6" s="35">
        <f>C5/B6</f>
        <v>186000</v>
      </c>
      <c r="D6" s="3"/>
      <c r="E6" s="51" t="s">
        <v>5</v>
      </c>
      <c r="F6" s="52"/>
      <c r="G6" s="1"/>
      <c r="H6" s="1"/>
    </row>
    <row r="7" spans="1:8" ht="18">
      <c r="A7" s="37" t="s">
        <v>7</v>
      </c>
      <c r="B7" s="38">
        <v>4</v>
      </c>
      <c r="C7" s="39">
        <f>C5*B7</f>
        <v>22320000</v>
      </c>
      <c r="D7" s="3"/>
      <c r="E7" s="53"/>
      <c r="F7" s="54"/>
      <c r="G7" s="1"/>
      <c r="H7" s="1"/>
    </row>
    <row r="8" spans="1:8" ht="19" thickBot="1">
      <c r="A8" s="37" t="s">
        <v>6</v>
      </c>
      <c r="B8" s="38">
        <v>20</v>
      </c>
      <c r="C8" s="39">
        <f>C6*B8</f>
        <v>3720000</v>
      </c>
      <c r="D8" s="1"/>
      <c r="E8" s="55"/>
      <c r="F8" s="56"/>
      <c r="G8" s="1"/>
      <c r="H8" s="1"/>
    </row>
    <row r="9" spans="1:8" ht="18">
      <c r="A9" s="32" t="s">
        <v>54</v>
      </c>
      <c r="B9" s="40"/>
      <c r="C9" s="34">
        <f>C8+C7</f>
        <v>26040000</v>
      </c>
      <c r="D9" s="1"/>
      <c r="E9" s="57">
        <f>B10</f>
        <v>1</v>
      </c>
      <c r="F9" s="58"/>
      <c r="G9" s="1"/>
      <c r="H9" s="1"/>
    </row>
    <row r="10" spans="1:8" ht="24" thickBot="1">
      <c r="A10" s="4" t="s">
        <v>55</v>
      </c>
      <c r="B10" s="12">
        <v>1</v>
      </c>
      <c r="C10" s="36">
        <f>ROUND(C9*B10,0)</f>
        <v>26040000</v>
      </c>
      <c r="D10" s="1"/>
      <c r="E10" s="59"/>
      <c r="F10" s="60"/>
      <c r="G10" s="1"/>
      <c r="H10" s="1"/>
    </row>
    <row r="11" spans="1:8" ht="20">
      <c r="A11" s="5"/>
      <c r="B11" s="1"/>
      <c r="C11" s="6"/>
      <c r="D11" s="1"/>
      <c r="E11" s="1"/>
      <c r="F11" s="1"/>
      <c r="G11" s="1"/>
      <c r="H11" s="1"/>
    </row>
    <row r="12" spans="1:8" ht="18">
      <c r="A12" s="1"/>
      <c r="B12" s="1"/>
      <c r="C12" s="1"/>
      <c r="D12" s="1"/>
      <c r="E12" s="1"/>
      <c r="F12" s="31"/>
      <c r="G12" s="1"/>
      <c r="H12" s="1"/>
    </row>
    <row r="13" spans="1:8" ht="23">
      <c r="A13" s="1" t="s">
        <v>8</v>
      </c>
      <c r="B13" s="1"/>
      <c r="C13" s="33">
        <f>C10</f>
        <v>26040000</v>
      </c>
      <c r="D13" s="1"/>
      <c r="E13" s="1"/>
      <c r="F13" s="31"/>
      <c r="G13" s="1"/>
      <c r="H13" s="1"/>
    </row>
    <row r="14" spans="1:8" ht="18">
      <c r="A14" s="1" t="s">
        <v>9</v>
      </c>
      <c r="B14" s="1"/>
      <c r="C14" s="7">
        <f>C13-C10</f>
        <v>0</v>
      </c>
      <c r="D14" s="1"/>
      <c r="E14" s="1"/>
      <c r="F14" s="1"/>
      <c r="G14" s="1"/>
      <c r="H14" s="1"/>
    </row>
    <row r="15" spans="1:8" ht="18">
      <c r="A15" s="5"/>
      <c r="B15" s="1"/>
      <c r="C15" s="1"/>
      <c r="D15" s="1"/>
      <c r="E15" s="1"/>
      <c r="F15" s="1"/>
      <c r="G15" s="1"/>
      <c r="H15" s="1"/>
    </row>
    <row r="16" spans="1:8" ht="29">
      <c r="A16" s="8"/>
      <c r="C16" s="9"/>
    </row>
  </sheetData>
  <mergeCells count="4">
    <mergeCell ref="A1:G1"/>
    <mergeCell ref="E6:F8"/>
    <mergeCell ref="E9:F10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rowBreaks count="1" manualBreakCount="1">
    <brk id="4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RESOLUCION 000275_2024</vt:lpstr>
      <vt:lpstr>ANALISIS PRECIOS</vt:lpstr>
      <vt:lpstr>'ANALISIS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 Rodriguez</dc:creator>
  <cp:lastModifiedBy>Juan Carlos Gomez Bautista</cp:lastModifiedBy>
  <cp:lastPrinted>2023-04-17T14:11:37Z</cp:lastPrinted>
  <dcterms:created xsi:type="dcterms:W3CDTF">2022-11-15T21:45:01Z</dcterms:created>
  <dcterms:modified xsi:type="dcterms:W3CDTF">2025-08-29T20:06:02Z</dcterms:modified>
</cp:coreProperties>
</file>