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CONTRATACION 2018\PROCESOS 2018\MINIMA CUANTIA 2018\026 MINIMA CUANTIA MATERIAL DE RX\"/>
    </mc:Choice>
  </mc:AlternateContent>
  <bookViews>
    <workbookView xWindow="0" yWindow="0" windowWidth="28800" windowHeight="12300" activeTab="1"/>
  </bookViews>
  <sheets>
    <sheet name="2018" sheetId="1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1" i="1" l="1"/>
  <c r="S17" i="1"/>
  <c r="Q17" i="1"/>
  <c r="R17" i="1" s="1"/>
  <c r="Q16" i="1"/>
  <c r="R16" i="1" s="1"/>
  <c r="S16" i="1"/>
  <c r="S9" i="1"/>
  <c r="S10" i="1"/>
  <c r="S11" i="1"/>
  <c r="S12" i="1"/>
  <c r="S8" i="1"/>
  <c r="Q11" i="1" l="1"/>
  <c r="R11" i="1" s="1"/>
  <c r="Q8" i="1"/>
  <c r="R8" i="1" s="1"/>
  <c r="N21" i="1"/>
  <c r="O21" i="1" s="1"/>
  <c r="L17" i="1"/>
  <c r="K17" i="1"/>
  <c r="K16" i="1"/>
  <c r="N17" i="1"/>
  <c r="O17" i="1" s="1"/>
  <c r="N16" i="1"/>
  <c r="O16" i="1" s="1"/>
  <c r="O10" i="1"/>
  <c r="U10" i="1" s="1"/>
  <c r="N9" i="1"/>
  <c r="T9" i="1" s="1"/>
  <c r="N10" i="1"/>
  <c r="T10" i="1" s="1"/>
  <c r="N11" i="1"/>
  <c r="O11" i="1" s="1"/>
  <c r="N12" i="1"/>
  <c r="O12" i="1" s="1"/>
  <c r="N8" i="1"/>
  <c r="O8" i="1" s="1"/>
  <c r="K12" i="1"/>
  <c r="K11" i="1"/>
  <c r="T11" i="1" s="1"/>
  <c r="K8" i="1"/>
  <c r="H21" i="1"/>
  <c r="T16" i="1" l="1"/>
  <c r="T21" i="1"/>
  <c r="L16" i="1"/>
  <c r="U16" i="1" s="1"/>
  <c r="I21" i="1"/>
  <c r="U21" i="1" s="1"/>
  <c r="L11" i="1"/>
  <c r="U11" i="1" s="1"/>
  <c r="O9" i="1"/>
  <c r="U9" i="1" s="1"/>
  <c r="U17" i="1"/>
  <c r="T8" i="1"/>
  <c r="T12" i="1"/>
  <c r="L8" i="1"/>
  <c r="U8" i="1" s="1"/>
  <c r="L12" i="1"/>
  <c r="U12" i="1" s="1"/>
  <c r="T17" i="1"/>
</calcChain>
</file>

<file path=xl/sharedStrings.xml><?xml version="1.0" encoding="utf-8"?>
<sst xmlns="http://schemas.openxmlformats.org/spreadsheetml/2006/main" count="168" uniqueCount="38">
  <si>
    <t>GRUPO N° 01. ELEMENTOS PARA ODONTOLOGIA</t>
  </si>
  <si>
    <t>VALOR UNITARIO</t>
  </si>
  <si>
    <t>VALOR IVA</t>
  </si>
  <si>
    <t>VALOR TOTAL</t>
  </si>
  <si>
    <t>ITEM</t>
  </si>
  <si>
    <t>DESCRIPCION</t>
  </si>
  <si>
    <t>CARACTERÍSTICAS TÉCNICAS</t>
  </si>
  <si>
    <t>UNIDAD DE MEDIDA</t>
  </si>
  <si>
    <t>CAJA</t>
  </si>
  <si>
    <t>Película Periapical CA-DENT Adulto.</t>
  </si>
  <si>
    <t>CARGA</t>
  </si>
  <si>
    <t>GRUPO N° 02. ELEMENTOS PARA RADIOLOGIA DIGITAL</t>
  </si>
  <si>
    <t>GRUPO No. 03. ELEMENTOS PARA ECOGRAFIA</t>
  </si>
  <si>
    <t>Película Periapical CA-DENT pediatrica.</t>
  </si>
  <si>
    <t>Placas radiograficas Ortocromática para uso odontologico, adulto.</t>
  </si>
  <si>
    <t>Placas radiograficas Ortocromática para uso odontologico, Pediatricas.</t>
  </si>
  <si>
    <t>Fijador automático, para radiología.</t>
  </si>
  <si>
    <t>Revelador automático, para radiología.</t>
  </si>
  <si>
    <t>Para placas de revelado manual, presentacion odontológica.</t>
  </si>
  <si>
    <t xml:space="preserve">Película Panorex (panorámica 15 X 30) </t>
  </si>
  <si>
    <t>Placas radiográficas Ortocromática para uso odontología, tamaño 15X30 compatible con impresora DENT-X, 250 Clearbrook.</t>
  </si>
  <si>
    <t>Película Radiográfica para impresión digital de mayor tamaño (14 x 17)</t>
  </si>
  <si>
    <t>Película Radiográfica para impresión digital de tamaño mediano (8 x 10; 10 x 12; 11 x 14 o según casa comercial)</t>
  </si>
  <si>
    <r>
      <t>(</t>
    </r>
    <r>
      <rPr>
        <u/>
        <sz val="10"/>
        <color rgb="FF000000"/>
        <rFont val="Arial Narrow"/>
        <family val="2"/>
      </rPr>
      <t>Compatible con impresora  que entregue en comodato el proveedor</t>
    </r>
    <r>
      <rPr>
        <sz val="10"/>
        <color rgb="FF000000"/>
        <rFont val="Arial Narrow"/>
        <family val="2"/>
      </rPr>
      <t>) - uso general - tamaño mínimo 14 x 17.</t>
    </r>
  </si>
  <si>
    <r>
      <t>(</t>
    </r>
    <r>
      <rPr>
        <u/>
        <sz val="10"/>
        <color rgb="FF000000"/>
        <rFont val="Arial Narrow"/>
        <family val="2"/>
      </rPr>
      <t>Compatible con impresora  que entregue en comodato el proveedor</t>
    </r>
    <r>
      <rPr>
        <sz val="10"/>
        <color rgb="FF000000"/>
        <rFont val="Arial Narrow"/>
        <family val="2"/>
      </rPr>
      <t>) - uso general - tamaño mínimo 08 x 10.</t>
    </r>
  </si>
  <si>
    <t>Compatible con la impresora SONY DIGITAL GRAPHIC PRINTER UP-D897</t>
  </si>
  <si>
    <t>Papel térmico de uso medico de alta desidad y brillo.</t>
  </si>
  <si>
    <t>42201903
42201800
42203707</t>
  </si>
  <si>
    <t>42203700
42203702</t>
  </si>
  <si>
    <t>42201800
42201841
42201700</t>
  </si>
  <si>
    <t>CODIGO UNSPSC</t>
  </si>
  <si>
    <t>SERTEIMED S.A.S</t>
  </si>
  <si>
    <t>AJOVEGO S.A.S</t>
  </si>
  <si>
    <t>IOM</t>
  </si>
  <si>
    <t>RXSA</t>
  </si>
  <si>
    <t>BASE DE COTIZACION DMTOL</t>
  </si>
  <si>
    <r>
      <t>(</t>
    </r>
    <r>
      <rPr>
        <u/>
        <sz val="9"/>
        <color rgb="FF000000"/>
        <rFont val="Arial Narrow"/>
        <family val="2"/>
      </rPr>
      <t>Compatible con impresora  que entregue en comodato el proveedor</t>
    </r>
    <r>
      <rPr>
        <sz val="9"/>
        <color rgb="FF000000"/>
        <rFont val="Arial Narrow"/>
        <family val="2"/>
      </rPr>
      <t>) - uso general - tamaño mínimo 14 x 17.</t>
    </r>
  </si>
  <si>
    <r>
      <t>(</t>
    </r>
    <r>
      <rPr>
        <u/>
        <sz val="9"/>
        <color rgb="FF000000"/>
        <rFont val="Arial Narrow"/>
        <family val="2"/>
      </rPr>
      <t>Compatible con impresora  que entregue en comodato el proveedor</t>
    </r>
    <r>
      <rPr>
        <sz val="9"/>
        <color rgb="FF000000"/>
        <rFont val="Arial Narrow"/>
        <family val="2"/>
      </rPr>
      <t>) - uso general - tamaño mínimo 08 x 10.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</si>
</sst>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\ * #,##0.00_);_(&quot;$&quot;\ * \(#,##0.00\);_(&quot;$&quot;\ * &quot;-&quot;??_);_(@_)"/>
    <numFmt numFmtId="164" formatCode="_(&quot;$&quot;\ * #,##0_);_(&quot;$&quot;\ * \(#,##0\);_(&quot;$&quot;\ * &quot;-&quot;??_);_(@_)"/>
  </numFmts>
  <fonts count="13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u/>
      <sz val="10"/>
      <color rgb="FF00000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color theme="1"/>
      <name val="Calibri"/>
      <family val="2"/>
      <scheme val="minor"/>
    </font>
    <font>
      <u/>
      <sz val="9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/>
    <xf numFmtId="1" fontId="3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44" fontId="6" fillId="0" borderId="0" xfId="1" applyFont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vertical="center" wrapText="1"/>
    </xf>
    <xf numFmtId="164" fontId="3" fillId="5" borderId="1" xfId="1" applyNumberFormat="1" applyFont="1" applyFill="1" applyBorder="1" applyAlignment="1">
      <alignment vertical="center" wrapText="1"/>
    </xf>
    <xf numFmtId="164" fontId="3" fillId="4" borderId="1" xfId="1" applyNumberFormat="1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 wrapText="1"/>
    </xf>
    <xf numFmtId="164" fontId="3" fillId="6" borderId="1" xfId="1" applyNumberFormat="1" applyFont="1" applyFill="1" applyBorder="1" applyAlignment="1">
      <alignment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164" fontId="10" fillId="6" borderId="1" xfId="1" applyNumberFormat="1" applyFont="1" applyFill="1" applyBorder="1" applyAlignment="1">
      <alignment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6" fillId="0" borderId="0" xfId="0" applyFont="1" applyBorder="1" applyAlignment="1">
      <alignment horizontal="left" vertical="center"/>
    </xf>
    <xf numFmtId="44" fontId="6" fillId="0" borderId="0" xfId="1" applyFont="1" applyBorder="1" applyAlignment="1">
      <alignment horizontal="right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27"/>
  <sheetViews>
    <sheetView topLeftCell="A16" workbookViewId="0">
      <selection activeCell="A10" sqref="A10"/>
    </sheetView>
  </sheetViews>
  <sheetFormatPr baseColWidth="10" defaultRowHeight="15" x14ac:dyDescent="0.25"/>
  <cols>
    <col min="2" max="2" width="4" customWidth="1"/>
    <col min="3" max="3" width="9.28515625" customWidth="1"/>
    <col min="4" max="4" width="16.5703125" customWidth="1"/>
    <col min="5" max="5" width="28" customWidth="1"/>
    <col min="6" max="6" width="10.28515625" customWidth="1"/>
    <col min="7" max="7" width="10.140625" customWidth="1"/>
    <col min="8" max="9" width="10.5703125" customWidth="1"/>
    <col min="10" max="10" width="10.140625" customWidth="1"/>
    <col min="11" max="11" width="9.5703125" customWidth="1"/>
    <col min="12" max="12" width="12.28515625" customWidth="1"/>
    <col min="13" max="14" width="11.42578125" customWidth="1"/>
    <col min="15" max="15" width="10.5703125" customWidth="1"/>
    <col min="16" max="16" width="9.7109375" customWidth="1"/>
    <col min="17" max="17" width="10.5703125" customWidth="1"/>
    <col min="18" max="18" width="9.28515625" customWidth="1"/>
    <col min="20" max="21" width="10" customWidth="1"/>
  </cols>
  <sheetData>
    <row r="2" spans="2:21" x14ac:dyDescent="0.25">
      <c r="C2" s="32"/>
      <c r="D2" s="32"/>
      <c r="E2" s="32"/>
      <c r="F2" s="33"/>
      <c r="G2" s="33"/>
      <c r="H2" s="4"/>
    </row>
    <row r="3" spans="2:21" x14ac:dyDescent="0.25">
      <c r="C3" s="7"/>
      <c r="D3" s="7"/>
      <c r="E3" s="7"/>
      <c r="F3" s="8"/>
      <c r="G3" s="8"/>
      <c r="H3" s="4"/>
    </row>
    <row r="4" spans="2:21" x14ac:dyDescent="0.25">
      <c r="C4" s="7"/>
      <c r="D4" s="7"/>
      <c r="E4" s="7"/>
      <c r="F4" s="8"/>
      <c r="G4" s="8"/>
      <c r="H4" s="4"/>
    </row>
    <row r="5" spans="2:21" ht="15.75" thickBot="1" x14ac:dyDescent="0.3">
      <c r="C5" s="7"/>
      <c r="D5" s="7"/>
      <c r="E5" s="7"/>
      <c r="F5" s="8"/>
      <c r="G5" s="8"/>
      <c r="H5" s="4"/>
    </row>
    <row r="6" spans="2:21" ht="15.75" customHeight="1" thickBot="1" x14ac:dyDescent="0.3">
      <c r="B6" s="34" t="s">
        <v>0</v>
      </c>
      <c r="C6" s="35"/>
      <c r="D6" s="35"/>
      <c r="E6" s="35"/>
      <c r="F6" s="36"/>
      <c r="G6" s="37" t="s">
        <v>31</v>
      </c>
      <c r="H6" s="38"/>
      <c r="I6" s="39"/>
      <c r="J6" s="40" t="s">
        <v>32</v>
      </c>
      <c r="K6" s="41"/>
      <c r="L6" s="42"/>
      <c r="M6" s="43" t="s">
        <v>33</v>
      </c>
      <c r="N6" s="44"/>
      <c r="O6" s="45"/>
      <c r="P6" s="46" t="s">
        <v>34</v>
      </c>
      <c r="Q6" s="47"/>
      <c r="R6" s="48"/>
      <c r="S6" s="49" t="s">
        <v>35</v>
      </c>
      <c r="T6" s="50"/>
      <c r="U6" s="51"/>
    </row>
    <row r="7" spans="2:21" ht="25.5" x14ac:dyDescent="0.25">
      <c r="B7" s="11" t="s">
        <v>4</v>
      </c>
      <c r="C7" s="11" t="s">
        <v>30</v>
      </c>
      <c r="D7" s="11" t="s">
        <v>5</v>
      </c>
      <c r="E7" s="16" t="s">
        <v>6</v>
      </c>
      <c r="F7" s="11" t="s">
        <v>7</v>
      </c>
      <c r="G7" s="12" t="s">
        <v>1</v>
      </c>
      <c r="H7" s="12" t="s">
        <v>2</v>
      </c>
      <c r="I7" s="12" t="s">
        <v>3</v>
      </c>
      <c r="J7" s="14" t="s">
        <v>1</v>
      </c>
      <c r="K7" s="14" t="s">
        <v>2</v>
      </c>
      <c r="L7" s="14" t="s">
        <v>3</v>
      </c>
      <c r="M7" s="13" t="s">
        <v>1</v>
      </c>
      <c r="N7" s="13" t="s">
        <v>2</v>
      </c>
      <c r="O7" s="13" t="s">
        <v>3</v>
      </c>
      <c r="P7" s="11" t="s">
        <v>1</v>
      </c>
      <c r="Q7" s="11" t="s">
        <v>2</v>
      </c>
      <c r="R7" s="11" t="s">
        <v>3</v>
      </c>
      <c r="S7" s="15" t="s">
        <v>1</v>
      </c>
      <c r="T7" s="15" t="s">
        <v>2</v>
      </c>
      <c r="U7" s="15" t="s">
        <v>3</v>
      </c>
    </row>
    <row r="8" spans="2:21" s="1" customFormat="1" ht="51" x14ac:dyDescent="0.25">
      <c r="B8" s="6">
        <v>1</v>
      </c>
      <c r="C8" s="2" t="s">
        <v>27</v>
      </c>
      <c r="D8" s="3" t="s">
        <v>19</v>
      </c>
      <c r="E8" s="3" t="s">
        <v>20</v>
      </c>
      <c r="F8" s="2" t="s">
        <v>8</v>
      </c>
      <c r="G8" s="17"/>
      <c r="H8" s="17"/>
      <c r="I8" s="17"/>
      <c r="J8" s="18">
        <v>120000</v>
      </c>
      <c r="K8" s="18">
        <f>J8*19%</f>
        <v>22800</v>
      </c>
      <c r="L8" s="18">
        <f>J8+K8</f>
        <v>142800</v>
      </c>
      <c r="M8" s="19">
        <v>144406</v>
      </c>
      <c r="N8" s="19">
        <f>M8*19%</f>
        <v>27437.14</v>
      </c>
      <c r="O8" s="19">
        <f>M8+N8</f>
        <v>171843.14</v>
      </c>
      <c r="P8" s="20">
        <v>86600</v>
      </c>
      <c r="Q8" s="20">
        <f>P8*19%</f>
        <v>16454</v>
      </c>
      <c r="R8" s="20">
        <f>P8+Q8</f>
        <v>103054</v>
      </c>
      <c r="S8" s="21">
        <f>MIN(G8,J8,M8,P8)</f>
        <v>86600</v>
      </c>
      <c r="T8" s="21">
        <f t="shared" ref="T8:U8" si="0">MIN(H8,K8,N8,Q8)</f>
        <v>16454</v>
      </c>
      <c r="U8" s="21">
        <f t="shared" si="0"/>
        <v>103054</v>
      </c>
    </row>
    <row r="9" spans="2:21" s="1" customFormat="1" ht="38.25" x14ac:dyDescent="0.25">
      <c r="B9" s="6">
        <v>2</v>
      </c>
      <c r="C9" s="2" t="s">
        <v>27</v>
      </c>
      <c r="D9" s="3" t="s">
        <v>9</v>
      </c>
      <c r="E9" s="3" t="s">
        <v>14</v>
      </c>
      <c r="F9" s="2" t="s">
        <v>8</v>
      </c>
      <c r="G9" s="17"/>
      <c r="H9" s="17"/>
      <c r="I9" s="17"/>
      <c r="J9" s="18"/>
      <c r="K9" s="18"/>
      <c r="L9" s="18"/>
      <c r="M9" s="19">
        <v>217500</v>
      </c>
      <c r="N9" s="19">
        <f t="shared" ref="N9:N12" si="1">M9*19%</f>
        <v>41325</v>
      </c>
      <c r="O9" s="19">
        <f t="shared" ref="O9:O12" si="2">M9+N9</f>
        <v>258825</v>
      </c>
      <c r="P9" s="20"/>
      <c r="Q9" s="20"/>
      <c r="R9" s="20"/>
      <c r="S9" s="21">
        <f t="shared" ref="S9:S12" si="3">MIN(G9,J9,M9,P9)</f>
        <v>217500</v>
      </c>
      <c r="T9" s="21">
        <f t="shared" ref="T9:T12" si="4">MIN(H9,K9,N9,Q9)</f>
        <v>41325</v>
      </c>
      <c r="U9" s="21">
        <f t="shared" ref="U9:U12" si="5">MIN(I9,L9,O9,R9)</f>
        <v>258825</v>
      </c>
    </row>
    <row r="10" spans="2:21" s="1" customFormat="1" ht="38.25" x14ac:dyDescent="0.25">
      <c r="B10" s="6">
        <v>3</v>
      </c>
      <c r="C10" s="2" t="s">
        <v>27</v>
      </c>
      <c r="D10" s="3" t="s">
        <v>13</v>
      </c>
      <c r="E10" s="3" t="s">
        <v>15</v>
      </c>
      <c r="F10" s="2" t="s">
        <v>8</v>
      </c>
      <c r="G10" s="17"/>
      <c r="H10" s="17"/>
      <c r="I10" s="17"/>
      <c r="J10" s="18"/>
      <c r="K10" s="18"/>
      <c r="L10" s="18"/>
      <c r="M10" s="19">
        <v>217500</v>
      </c>
      <c r="N10" s="19">
        <f t="shared" si="1"/>
        <v>41325</v>
      </c>
      <c r="O10" s="19">
        <f t="shared" si="2"/>
        <v>258825</v>
      </c>
      <c r="P10" s="20"/>
      <c r="Q10" s="20"/>
      <c r="R10" s="20"/>
      <c r="S10" s="21">
        <f t="shared" si="3"/>
        <v>217500</v>
      </c>
      <c r="T10" s="21">
        <f t="shared" si="4"/>
        <v>41325</v>
      </c>
      <c r="U10" s="21">
        <f t="shared" si="5"/>
        <v>258825</v>
      </c>
    </row>
    <row r="11" spans="2:21" s="1" customFormat="1" ht="25.5" x14ac:dyDescent="0.25">
      <c r="B11" s="6">
        <v>4</v>
      </c>
      <c r="C11" s="2">
        <v>42203708</v>
      </c>
      <c r="D11" s="3" t="s">
        <v>16</v>
      </c>
      <c r="E11" s="3" t="s">
        <v>18</v>
      </c>
      <c r="F11" s="2" t="s">
        <v>10</v>
      </c>
      <c r="G11" s="17"/>
      <c r="H11" s="17"/>
      <c r="I11" s="17"/>
      <c r="J11" s="18">
        <v>170000</v>
      </c>
      <c r="K11" s="18">
        <f>J11*19%</f>
        <v>32300</v>
      </c>
      <c r="L11" s="18">
        <f>J11+K11</f>
        <v>202300</v>
      </c>
      <c r="M11" s="19">
        <v>239250</v>
      </c>
      <c r="N11" s="19">
        <f t="shared" si="1"/>
        <v>45457.5</v>
      </c>
      <c r="O11" s="19">
        <f t="shared" si="2"/>
        <v>284707.5</v>
      </c>
      <c r="P11" s="20">
        <v>84000</v>
      </c>
      <c r="Q11" s="20">
        <f>P11*19%</f>
        <v>15960</v>
      </c>
      <c r="R11" s="20">
        <f>P11+Q11</f>
        <v>99960</v>
      </c>
      <c r="S11" s="21">
        <f t="shared" si="3"/>
        <v>84000</v>
      </c>
      <c r="T11" s="21">
        <f t="shared" si="4"/>
        <v>15960</v>
      </c>
      <c r="U11" s="21">
        <f t="shared" si="5"/>
        <v>99960</v>
      </c>
    </row>
    <row r="12" spans="2:21" s="1" customFormat="1" ht="25.5" x14ac:dyDescent="0.25">
      <c r="B12" s="6">
        <v>5</v>
      </c>
      <c r="C12" s="2">
        <v>42203706</v>
      </c>
      <c r="D12" s="3" t="s">
        <v>17</v>
      </c>
      <c r="E12" s="3" t="s">
        <v>18</v>
      </c>
      <c r="F12" s="2" t="s">
        <v>10</v>
      </c>
      <c r="G12" s="17"/>
      <c r="H12" s="17"/>
      <c r="I12" s="17"/>
      <c r="J12" s="18">
        <v>340000</v>
      </c>
      <c r="K12" s="18">
        <f>J12*19%</f>
        <v>64600</v>
      </c>
      <c r="L12" s="18">
        <f>J12+K12</f>
        <v>404600</v>
      </c>
      <c r="M12" s="19">
        <v>489288</v>
      </c>
      <c r="N12" s="19">
        <f t="shared" si="1"/>
        <v>92964.72</v>
      </c>
      <c r="O12" s="19">
        <f t="shared" si="2"/>
        <v>582252.72</v>
      </c>
      <c r="P12" s="20"/>
      <c r="Q12" s="20"/>
      <c r="R12" s="20"/>
      <c r="S12" s="21">
        <f t="shared" si="3"/>
        <v>340000</v>
      </c>
      <c r="T12" s="21">
        <f t="shared" si="4"/>
        <v>64600</v>
      </c>
      <c r="U12" s="21">
        <f t="shared" si="5"/>
        <v>404600</v>
      </c>
    </row>
    <row r="13" spans="2:21" s="1" customFormat="1" ht="15.75" thickBot="1" x14ac:dyDescent="0.3">
      <c r="B13" s="31"/>
      <c r="C13" s="31"/>
      <c r="D13" s="31"/>
      <c r="E13" s="31"/>
      <c r="F13" s="31"/>
      <c r="G13" s="30"/>
      <c r="H13" s="30"/>
      <c r="I13" s="30"/>
    </row>
    <row r="14" spans="2:21" s="1" customFormat="1" ht="15" customHeight="1" thickBot="1" x14ac:dyDescent="0.3">
      <c r="B14" s="52" t="s">
        <v>11</v>
      </c>
      <c r="C14" s="53"/>
      <c r="D14" s="53"/>
      <c r="E14" s="53"/>
      <c r="F14" s="53"/>
      <c r="G14" s="37" t="s">
        <v>31</v>
      </c>
      <c r="H14" s="38"/>
      <c r="I14" s="39"/>
      <c r="J14" s="40" t="s">
        <v>32</v>
      </c>
      <c r="K14" s="41"/>
      <c r="L14" s="42"/>
      <c r="M14" s="43" t="s">
        <v>33</v>
      </c>
      <c r="N14" s="44"/>
      <c r="O14" s="45"/>
      <c r="P14" s="46" t="s">
        <v>34</v>
      </c>
      <c r="Q14" s="47"/>
      <c r="R14" s="48"/>
      <c r="S14" s="49" t="s">
        <v>35</v>
      </c>
      <c r="T14" s="50"/>
      <c r="U14" s="51"/>
    </row>
    <row r="15" spans="2:21" s="1" customFormat="1" ht="25.5" x14ac:dyDescent="0.25">
      <c r="B15" s="9" t="s">
        <v>4</v>
      </c>
      <c r="C15" s="9" t="s">
        <v>30</v>
      </c>
      <c r="D15" s="9" t="s">
        <v>5</v>
      </c>
      <c r="E15" s="10" t="s">
        <v>6</v>
      </c>
      <c r="F15" s="9" t="s">
        <v>7</v>
      </c>
      <c r="G15" s="12" t="s">
        <v>1</v>
      </c>
      <c r="H15" s="12" t="s">
        <v>2</v>
      </c>
      <c r="I15" s="12" t="s">
        <v>3</v>
      </c>
      <c r="J15" s="14" t="s">
        <v>1</v>
      </c>
      <c r="K15" s="14" t="s">
        <v>2</v>
      </c>
      <c r="L15" s="14" t="s">
        <v>3</v>
      </c>
      <c r="M15" s="13" t="s">
        <v>1</v>
      </c>
      <c r="N15" s="13" t="s">
        <v>2</v>
      </c>
      <c r="O15" s="13" t="s">
        <v>3</v>
      </c>
      <c r="P15" s="11" t="s">
        <v>1</v>
      </c>
      <c r="Q15" s="11" t="s">
        <v>2</v>
      </c>
      <c r="R15" s="11" t="s">
        <v>3</v>
      </c>
      <c r="S15" s="15" t="s">
        <v>1</v>
      </c>
      <c r="T15" s="15" t="s">
        <v>2</v>
      </c>
      <c r="U15" s="15" t="s">
        <v>3</v>
      </c>
    </row>
    <row r="16" spans="2:21" s="1" customFormat="1" ht="51" x14ac:dyDescent="0.25">
      <c r="B16" s="2">
        <v>1</v>
      </c>
      <c r="C16" s="2" t="s">
        <v>28</v>
      </c>
      <c r="D16" s="3" t="s">
        <v>21</v>
      </c>
      <c r="E16" s="3" t="s">
        <v>23</v>
      </c>
      <c r="F16" s="2" t="s">
        <v>8</v>
      </c>
      <c r="G16" s="17"/>
      <c r="H16" s="17"/>
      <c r="I16" s="17"/>
      <c r="J16" s="18">
        <v>597300</v>
      </c>
      <c r="K16" s="18">
        <f>J16*19%</f>
        <v>113487</v>
      </c>
      <c r="L16" s="18">
        <f>J16+K16</f>
        <v>710787</v>
      </c>
      <c r="M16" s="19">
        <v>937135</v>
      </c>
      <c r="N16" s="19">
        <f>M16*19%</f>
        <v>178055.65</v>
      </c>
      <c r="O16" s="19">
        <f>M16+N16</f>
        <v>1115190.6499999999</v>
      </c>
      <c r="P16" s="20">
        <v>561500</v>
      </c>
      <c r="Q16" s="20">
        <f>P16*19%</f>
        <v>106685</v>
      </c>
      <c r="R16" s="20">
        <f>P16+Q16</f>
        <v>668185</v>
      </c>
      <c r="S16" s="21">
        <f>MIN(G16,J16,M16,P16)</f>
        <v>561500</v>
      </c>
      <c r="T16" s="21">
        <f t="shared" ref="T16:U16" si="6">MIN(H16,K16,N16,Q16)</f>
        <v>106685</v>
      </c>
      <c r="U16" s="21">
        <f t="shared" si="6"/>
        <v>668185</v>
      </c>
    </row>
    <row r="17" spans="2:21" s="1" customFormat="1" ht="76.5" x14ac:dyDescent="0.25">
      <c r="B17" s="2">
        <v>2</v>
      </c>
      <c r="C17" s="2" t="s">
        <v>28</v>
      </c>
      <c r="D17" s="3" t="s">
        <v>22</v>
      </c>
      <c r="E17" s="3" t="s">
        <v>24</v>
      </c>
      <c r="F17" s="2" t="s">
        <v>8</v>
      </c>
      <c r="G17" s="17"/>
      <c r="H17" s="17"/>
      <c r="I17" s="17"/>
      <c r="J17" s="18">
        <v>200400</v>
      </c>
      <c r="K17" s="18">
        <f>J17*19%</f>
        <v>38076</v>
      </c>
      <c r="L17" s="18">
        <f>J17+K17</f>
        <v>238476</v>
      </c>
      <c r="M17" s="19">
        <v>328860</v>
      </c>
      <c r="N17" s="19">
        <f>M17*19%</f>
        <v>62483.4</v>
      </c>
      <c r="O17" s="19">
        <f>M17+N17</f>
        <v>391343.4</v>
      </c>
      <c r="P17" s="20">
        <v>188000</v>
      </c>
      <c r="Q17" s="20">
        <f>P17*19%</f>
        <v>35720</v>
      </c>
      <c r="R17" s="20">
        <f>P17+Q17</f>
        <v>223720</v>
      </c>
      <c r="S17" s="21">
        <f>MIN(G17,J17,M17,P17)</f>
        <v>188000</v>
      </c>
      <c r="T17" s="21">
        <f t="shared" ref="T17" si="7">MIN(H17,K17,N17,Q17)</f>
        <v>35720</v>
      </c>
      <c r="U17" s="21">
        <f t="shared" ref="U17" si="8">MIN(I17,L17,O17,R17)</f>
        <v>223720</v>
      </c>
    </row>
    <row r="18" spans="2:21" s="1" customFormat="1" ht="15.75" thickBot="1" x14ac:dyDescent="0.3">
      <c r="B18" s="30"/>
      <c r="C18" s="30"/>
      <c r="D18" s="30"/>
      <c r="E18" s="30"/>
      <c r="F18" s="30"/>
      <c r="G18" s="31"/>
      <c r="H18" s="31"/>
      <c r="I18" s="31"/>
    </row>
    <row r="19" spans="2:21" s="1" customFormat="1" ht="15" customHeight="1" thickBot="1" x14ac:dyDescent="0.3">
      <c r="B19" s="34" t="s">
        <v>12</v>
      </c>
      <c r="C19" s="35"/>
      <c r="D19" s="35"/>
      <c r="E19" s="35"/>
      <c r="F19" s="36"/>
      <c r="G19" s="37" t="s">
        <v>31</v>
      </c>
      <c r="H19" s="38"/>
      <c r="I19" s="39"/>
      <c r="J19" s="40" t="s">
        <v>32</v>
      </c>
      <c r="K19" s="41"/>
      <c r="L19" s="42"/>
      <c r="M19" s="43" t="s">
        <v>33</v>
      </c>
      <c r="N19" s="44"/>
      <c r="O19" s="45"/>
      <c r="P19" s="46" t="s">
        <v>34</v>
      </c>
      <c r="Q19" s="47"/>
      <c r="R19" s="48"/>
      <c r="S19" s="49" t="s">
        <v>35</v>
      </c>
      <c r="T19" s="50"/>
      <c r="U19" s="51"/>
    </row>
    <row r="20" spans="2:21" s="1" customFormat="1" ht="25.5" x14ac:dyDescent="0.25">
      <c r="B20" s="11" t="s">
        <v>4</v>
      </c>
      <c r="C20" s="11" t="s">
        <v>30</v>
      </c>
      <c r="D20" s="11" t="s">
        <v>5</v>
      </c>
      <c r="E20" s="16" t="s">
        <v>6</v>
      </c>
      <c r="F20" s="11" t="s">
        <v>7</v>
      </c>
      <c r="G20" s="12" t="s">
        <v>1</v>
      </c>
      <c r="H20" s="12" t="s">
        <v>2</v>
      </c>
      <c r="I20" s="12" t="s">
        <v>3</v>
      </c>
      <c r="J20" s="14" t="s">
        <v>1</v>
      </c>
      <c r="K20" s="14" t="s">
        <v>2</v>
      </c>
      <c r="L20" s="14" t="s">
        <v>3</v>
      </c>
      <c r="M20" s="13" t="s">
        <v>1</v>
      </c>
      <c r="N20" s="13" t="s">
        <v>2</v>
      </c>
      <c r="O20" s="13" t="s">
        <v>3</v>
      </c>
      <c r="P20" s="11" t="s">
        <v>1</v>
      </c>
      <c r="Q20" s="11" t="s">
        <v>2</v>
      </c>
      <c r="R20" s="11" t="s">
        <v>3</v>
      </c>
      <c r="S20" s="15" t="s">
        <v>1</v>
      </c>
      <c r="T20" s="15" t="s">
        <v>2</v>
      </c>
      <c r="U20" s="15" t="s">
        <v>3</v>
      </c>
    </row>
    <row r="21" spans="2:21" s="1" customFormat="1" ht="38.25" x14ac:dyDescent="0.25">
      <c r="B21" s="2">
        <v>1</v>
      </c>
      <c r="C21" s="2" t="s">
        <v>29</v>
      </c>
      <c r="D21" s="3" t="s">
        <v>26</v>
      </c>
      <c r="E21" s="3" t="s">
        <v>25</v>
      </c>
      <c r="F21" s="2" t="s">
        <v>8</v>
      </c>
      <c r="G21" s="17">
        <v>590000</v>
      </c>
      <c r="H21" s="17">
        <f>G21*19%</f>
        <v>112100</v>
      </c>
      <c r="I21" s="17">
        <f>G21+H21</f>
        <v>702100</v>
      </c>
      <c r="J21" s="18"/>
      <c r="K21" s="18"/>
      <c r="L21" s="18"/>
      <c r="M21" s="19">
        <v>797500</v>
      </c>
      <c r="N21" s="19">
        <f>M21*19%</f>
        <v>151525</v>
      </c>
      <c r="O21" s="19">
        <f>M21+N21</f>
        <v>949025</v>
      </c>
      <c r="P21" s="20"/>
      <c r="Q21" s="20"/>
      <c r="R21" s="20"/>
      <c r="S21" s="21">
        <f>MIN(G21,J21,M21,P21)</f>
        <v>590000</v>
      </c>
      <c r="T21" s="21">
        <f t="shared" ref="T21:U21" si="9">MIN(H21,K21,N21,Q21)</f>
        <v>112100</v>
      </c>
      <c r="U21" s="21">
        <f t="shared" si="9"/>
        <v>702100</v>
      </c>
    </row>
    <row r="23" spans="2:21" ht="15" customHeight="1" x14ac:dyDescent="0.25"/>
    <row r="26" spans="2:21" x14ac:dyDescent="0.25">
      <c r="F26" s="4"/>
      <c r="G26" s="4"/>
    </row>
    <row r="27" spans="2:21" x14ac:dyDescent="0.25">
      <c r="F27" s="5"/>
      <c r="G27" s="5"/>
    </row>
  </sheetData>
  <mergeCells count="22">
    <mergeCell ref="S19:U19"/>
    <mergeCell ref="B19:F19"/>
    <mergeCell ref="G19:I19"/>
    <mergeCell ref="J19:L19"/>
    <mergeCell ref="M19:O19"/>
    <mergeCell ref="P19:R19"/>
    <mergeCell ref="J6:L6"/>
    <mergeCell ref="M6:O6"/>
    <mergeCell ref="P6:R6"/>
    <mergeCell ref="S6:U6"/>
    <mergeCell ref="B14:F14"/>
    <mergeCell ref="G14:I14"/>
    <mergeCell ref="J14:L14"/>
    <mergeCell ref="M14:O14"/>
    <mergeCell ref="P14:R14"/>
    <mergeCell ref="S14:U14"/>
    <mergeCell ref="B13:I13"/>
    <mergeCell ref="B18:I18"/>
    <mergeCell ref="C2:E2"/>
    <mergeCell ref="F2:G2"/>
    <mergeCell ref="B6:F6"/>
    <mergeCell ref="G6:I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9"/>
  <sheetViews>
    <sheetView tabSelected="1" topLeftCell="A10" workbookViewId="0">
      <selection activeCell="D6" sqref="D6"/>
    </sheetView>
  </sheetViews>
  <sheetFormatPr baseColWidth="10" defaultRowHeight="15" x14ac:dyDescent="0.25"/>
  <cols>
    <col min="1" max="1" width="3.7109375" customWidth="1"/>
    <col min="2" max="2" width="8.140625" customWidth="1"/>
    <col min="3" max="3" width="9.7109375" customWidth="1"/>
    <col min="4" max="4" width="17.140625" customWidth="1"/>
    <col min="5" max="5" width="9.42578125" customWidth="1"/>
    <col min="6" max="6" width="10.140625" customWidth="1"/>
    <col min="7" max="7" width="10" customWidth="1"/>
    <col min="8" max="8" width="10.28515625" customWidth="1"/>
  </cols>
  <sheetData>
    <row r="3" spans="1:8" ht="15.75" thickBot="1" x14ac:dyDescent="0.3"/>
    <row r="4" spans="1:8" ht="15.75" thickBot="1" x14ac:dyDescent="0.3">
      <c r="A4" s="54" t="s">
        <v>0</v>
      </c>
      <c r="B4" s="55"/>
      <c r="C4" s="55"/>
      <c r="D4" s="55"/>
      <c r="E4" s="56"/>
      <c r="F4" s="57" t="s">
        <v>35</v>
      </c>
      <c r="G4" s="58"/>
      <c r="H4" s="59"/>
    </row>
    <row r="5" spans="1:8" ht="27" x14ac:dyDescent="0.25">
      <c r="A5" s="26" t="s">
        <v>4</v>
      </c>
      <c r="B5" s="26" t="s">
        <v>30</v>
      </c>
      <c r="C5" s="26" t="s">
        <v>5</v>
      </c>
      <c r="D5" s="27" t="s">
        <v>6</v>
      </c>
      <c r="E5" s="26" t="s">
        <v>7</v>
      </c>
      <c r="F5" s="26" t="s">
        <v>1</v>
      </c>
      <c r="G5" s="26" t="s">
        <v>2</v>
      </c>
      <c r="H5" s="26" t="s">
        <v>3</v>
      </c>
    </row>
    <row r="6" spans="1:8" ht="67.5" x14ac:dyDescent="0.25">
      <c r="A6" s="22">
        <v>1</v>
      </c>
      <c r="B6" s="23" t="s">
        <v>27</v>
      </c>
      <c r="C6" s="24" t="s">
        <v>19</v>
      </c>
      <c r="D6" s="24" t="s">
        <v>20</v>
      </c>
      <c r="E6" s="23" t="s">
        <v>8</v>
      </c>
      <c r="F6" s="25">
        <v>86600</v>
      </c>
      <c r="G6" s="25">
        <v>16454</v>
      </c>
      <c r="H6" s="25">
        <v>103054</v>
      </c>
    </row>
    <row r="7" spans="1:8" ht="40.5" x14ac:dyDescent="0.25">
      <c r="A7" s="22">
        <v>2</v>
      </c>
      <c r="B7" s="23" t="s">
        <v>27</v>
      </c>
      <c r="C7" s="24" t="s">
        <v>9</v>
      </c>
      <c r="D7" s="24" t="s">
        <v>14</v>
      </c>
      <c r="E7" s="23" t="s">
        <v>8</v>
      </c>
      <c r="F7" s="25">
        <v>217500</v>
      </c>
      <c r="G7" s="25">
        <v>41325</v>
      </c>
      <c r="H7" s="25">
        <v>258825</v>
      </c>
    </row>
    <row r="8" spans="1:8" ht="54" x14ac:dyDescent="0.25">
      <c r="A8" s="22">
        <v>3</v>
      </c>
      <c r="B8" s="23" t="s">
        <v>27</v>
      </c>
      <c r="C8" s="24" t="s">
        <v>13</v>
      </c>
      <c r="D8" s="24" t="s">
        <v>15</v>
      </c>
      <c r="E8" s="23" t="s">
        <v>8</v>
      </c>
      <c r="F8" s="25">
        <v>217500</v>
      </c>
      <c r="G8" s="25">
        <v>41325</v>
      </c>
      <c r="H8" s="25">
        <v>258825</v>
      </c>
    </row>
    <row r="9" spans="1:8" ht="54" x14ac:dyDescent="0.25">
      <c r="A9" s="22">
        <v>4</v>
      </c>
      <c r="B9" s="23">
        <v>42203708</v>
      </c>
      <c r="C9" s="24" t="s">
        <v>16</v>
      </c>
      <c r="D9" s="24" t="s">
        <v>18</v>
      </c>
      <c r="E9" s="23" t="s">
        <v>10</v>
      </c>
      <c r="F9" s="25">
        <v>84000</v>
      </c>
      <c r="G9" s="25">
        <v>15960</v>
      </c>
      <c r="H9" s="25">
        <v>99960</v>
      </c>
    </row>
    <row r="10" spans="1:8" ht="54" x14ac:dyDescent="0.25">
      <c r="A10" s="22">
        <v>5</v>
      </c>
      <c r="B10" s="23">
        <v>42203706</v>
      </c>
      <c r="C10" s="24" t="s">
        <v>17</v>
      </c>
      <c r="D10" s="24" t="s">
        <v>18</v>
      </c>
      <c r="E10" s="23" t="s">
        <v>10</v>
      </c>
      <c r="F10" s="25">
        <v>340000</v>
      </c>
      <c r="G10" s="25">
        <v>64600</v>
      </c>
      <c r="H10" s="25">
        <v>404600</v>
      </c>
    </row>
    <row r="11" spans="1:8" ht="15.75" thickBot="1" x14ac:dyDescent="0.3">
      <c r="A11" s="60"/>
      <c r="B11" s="60"/>
      <c r="C11" s="60"/>
      <c r="D11" s="60"/>
      <c r="E11" s="60"/>
      <c r="F11" s="61"/>
      <c r="G11" s="61"/>
      <c r="H11" s="61"/>
    </row>
    <row r="12" spans="1:8" ht="15.75" thickBot="1" x14ac:dyDescent="0.3">
      <c r="A12" s="62" t="s">
        <v>11</v>
      </c>
      <c r="B12" s="63"/>
      <c r="C12" s="63"/>
      <c r="D12" s="63"/>
      <c r="E12" s="63"/>
      <c r="F12" s="57" t="s">
        <v>31</v>
      </c>
      <c r="G12" s="58"/>
      <c r="H12" s="59"/>
    </row>
    <row r="13" spans="1:8" ht="27" x14ac:dyDescent="0.25">
      <c r="A13" s="28" t="s">
        <v>4</v>
      </c>
      <c r="B13" s="28" t="s">
        <v>30</v>
      </c>
      <c r="C13" s="28" t="s">
        <v>5</v>
      </c>
      <c r="D13" s="29" t="s">
        <v>6</v>
      </c>
      <c r="E13" s="28" t="s">
        <v>7</v>
      </c>
      <c r="F13" s="26" t="s">
        <v>1</v>
      </c>
      <c r="G13" s="26" t="s">
        <v>2</v>
      </c>
      <c r="H13" s="26" t="s">
        <v>3</v>
      </c>
    </row>
    <row r="14" spans="1:8" ht="81" x14ac:dyDescent="0.25">
      <c r="A14" s="23">
        <v>1</v>
      </c>
      <c r="B14" s="23" t="s">
        <v>28</v>
      </c>
      <c r="C14" s="24" t="s">
        <v>21</v>
      </c>
      <c r="D14" s="24" t="s">
        <v>36</v>
      </c>
      <c r="E14" s="23" t="s">
        <v>8</v>
      </c>
      <c r="F14" s="25">
        <v>561500</v>
      </c>
      <c r="G14" s="25">
        <v>106685</v>
      </c>
      <c r="H14" s="25">
        <v>668185</v>
      </c>
    </row>
    <row r="15" spans="1:8" ht="135" x14ac:dyDescent="0.25">
      <c r="A15" s="23">
        <v>2</v>
      </c>
      <c r="B15" s="23" t="s">
        <v>28</v>
      </c>
      <c r="C15" s="24" t="s">
        <v>22</v>
      </c>
      <c r="D15" s="24" t="s">
        <v>37</v>
      </c>
      <c r="E15" s="23" t="s">
        <v>8</v>
      </c>
      <c r="F15" s="25">
        <v>188000</v>
      </c>
      <c r="G15" s="25">
        <v>35720</v>
      </c>
      <c r="H15" s="25">
        <v>223720</v>
      </c>
    </row>
    <row r="16" spans="1:8" ht="15.75" thickBot="1" x14ac:dyDescent="0.3">
      <c r="A16" s="61"/>
      <c r="B16" s="61"/>
      <c r="C16" s="61"/>
      <c r="D16" s="61"/>
      <c r="E16" s="61"/>
      <c r="F16" s="60"/>
      <c r="G16" s="60"/>
      <c r="H16" s="60"/>
    </row>
    <row r="17" spans="1:8" ht="15.75" thickBot="1" x14ac:dyDescent="0.3">
      <c r="A17" s="54" t="s">
        <v>12</v>
      </c>
      <c r="B17" s="55"/>
      <c r="C17" s="55"/>
      <c r="D17" s="55"/>
      <c r="E17" s="56"/>
      <c r="F17" s="57" t="s">
        <v>31</v>
      </c>
      <c r="G17" s="58"/>
      <c r="H17" s="59"/>
    </row>
    <row r="18" spans="1:8" ht="27" x14ac:dyDescent="0.25">
      <c r="A18" s="26" t="s">
        <v>4</v>
      </c>
      <c r="B18" s="26" t="s">
        <v>30</v>
      </c>
      <c r="C18" s="26" t="s">
        <v>5</v>
      </c>
      <c r="D18" s="27" t="s">
        <v>6</v>
      </c>
      <c r="E18" s="26" t="s">
        <v>7</v>
      </c>
      <c r="F18" s="26" t="s">
        <v>1</v>
      </c>
      <c r="G18" s="26" t="s">
        <v>2</v>
      </c>
      <c r="H18" s="26" t="s">
        <v>3</v>
      </c>
    </row>
    <row r="19" spans="1:8" ht="67.5" x14ac:dyDescent="0.25">
      <c r="A19" s="23">
        <v>1</v>
      </c>
      <c r="B19" s="23" t="s">
        <v>29</v>
      </c>
      <c r="C19" s="24" t="s">
        <v>26</v>
      </c>
      <c r="D19" s="24" t="s">
        <v>25</v>
      </c>
      <c r="E19" s="23" t="s">
        <v>8</v>
      </c>
      <c r="F19" s="25">
        <v>590000</v>
      </c>
      <c r="G19" s="25">
        <v>112100</v>
      </c>
      <c r="H19" s="25">
        <v>702100</v>
      </c>
    </row>
  </sheetData>
  <mergeCells count="8">
    <mergeCell ref="A17:E17"/>
    <mergeCell ref="F17:H17"/>
    <mergeCell ref="A4:E4"/>
    <mergeCell ref="F4:H4"/>
    <mergeCell ref="A11:H11"/>
    <mergeCell ref="A12:E12"/>
    <mergeCell ref="F12:H12"/>
    <mergeCell ref="A16:H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2018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DMTOLRX</dc:creator>
  <cp:lastModifiedBy>SP. William Alonso Pabon Sanchez</cp:lastModifiedBy>
  <dcterms:created xsi:type="dcterms:W3CDTF">2018-04-30T20:42:41Z</dcterms:created>
  <dcterms:modified xsi:type="dcterms:W3CDTF">2018-05-18T21:28:46Z</dcterms:modified>
</cp:coreProperties>
</file>