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10.110.12.25\jcc\Logistica\BACKUP LOGISTICA traslado\LOGISTICA\LOGISTICA\CONTRATOS\PROCESOS CONTRACTUALES\2025\37.Minima Cuantía_Rendición de cuentas\20 DE AGOSTO DE 2025\"/>
    </mc:Choice>
  </mc:AlternateContent>
  <xr:revisionPtr revIDLastSave="0" documentId="13_ncr:1_{05700B67-BCF7-4F37-BED4-738D57BA0858}" xr6:coauthVersionLast="47" xr6:coauthVersionMax="47" xr10:uidLastSave="{00000000-0000-0000-0000-000000000000}"/>
  <bookViews>
    <workbookView xWindow="-108" yWindow="-108" windowWidth="22296" windowHeight="13176" xr2:uid="{00000000-000D-0000-FFFF-FFFF00000000}"/>
  </bookViews>
  <sheets>
    <sheet name="ESTUDIO DE MERCAD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2" l="1"/>
  <c r="L10" i="2"/>
  <c r="L9" i="2"/>
  <c r="G10" i="2" l="1"/>
  <c r="J10" i="2" s="1"/>
  <c r="G11" i="2"/>
  <c r="J11" i="2" s="1"/>
  <c r="G9" i="2"/>
  <c r="J9" i="2" l="1"/>
  <c r="I9" i="2"/>
  <c r="K9" i="2"/>
  <c r="K11" i="2"/>
  <c r="I11" i="2"/>
  <c r="K10" i="2"/>
  <c r="I10" i="2"/>
  <c r="M9" i="2" l="1"/>
  <c r="N9" i="2" s="1"/>
  <c r="M11" i="2"/>
  <c r="N11" i="2" s="1"/>
  <c r="M10" i="2"/>
  <c r="N10" i="2" s="1"/>
  <c r="N12" i="2" l="1"/>
</calcChain>
</file>

<file path=xl/sharedStrings.xml><?xml version="1.0" encoding="utf-8"?>
<sst xmlns="http://schemas.openxmlformats.org/spreadsheetml/2006/main" count="38" uniqueCount="34">
  <si>
    <t>ITEM</t>
  </si>
  <si>
    <t>DESCRIPCION</t>
  </si>
  <si>
    <t>CANTIDAD</t>
  </si>
  <si>
    <t>ESTUDIOS DE MERCADO DEL BIEN Y/O SERVICIO</t>
  </si>
  <si>
    <t>TOTALES</t>
  </si>
  <si>
    <t xml:space="preserve">Código </t>
  </si>
  <si>
    <t>Versión</t>
  </si>
  <si>
    <t>Vigencia</t>
  </si>
  <si>
    <t>Página</t>
  </si>
  <si>
    <t>GA-LO-FT-010</t>
  </si>
  <si>
    <t>1 DE 1</t>
  </si>
  <si>
    <t>¡Antes de imprimir este documento, piense en el Medio Ambiente!</t>
  </si>
  <si>
    <t>www.jcc.gov.co</t>
  </si>
  <si>
    <t xml:space="preserve">FORMATO ESTUDIO DE MERCADO </t>
  </si>
  <si>
    <t xml:space="preserve">GRUPO APOYO ADMINISTRATIVO  - 
LOGISTICA </t>
  </si>
  <si>
    <t>Carrera 16 # 97 - 46 oficina 301  • PBX: (601) 644 4450 • Bogotá D.C. • Colombia</t>
  </si>
  <si>
    <t>MENOR VALOR</t>
  </si>
  <si>
    <t>PROMEDIO</t>
  </si>
  <si>
    <t>ESTABLECIDOS  EN ANEXO TECNICO</t>
  </si>
  <si>
    <t xml:space="preserve">DESCRIPCIÓN </t>
  </si>
  <si>
    <t>UNIDAD DE MEDIDA</t>
  </si>
  <si>
    <t>MEDIANA</t>
  </si>
  <si>
    <t>MEDIA ARMONICA</t>
  </si>
  <si>
    <t>PRE PRODUCCIÓN</t>
  </si>
  <si>
    <t>PRODUCCIÓN</t>
  </si>
  <si>
    <t>POS PRODUCCIÓN</t>
  </si>
  <si>
    <t>GLOBAL</t>
  </si>
  <si>
    <t>COT.2                LOGIQUE ENTERTAINMENT S.A.S.</t>
  </si>
  <si>
    <t>COT.1 HISTORICO PROCESO 247-2024</t>
  </si>
  <si>
    <t>IPC 2024     5,20%</t>
  </si>
  <si>
    <t>PRECIO DE REFERENCIA MEDIA ARMONICA</t>
  </si>
  <si>
    <t xml:space="preserve">VALOR UNITARIO IVA INCLUIDO </t>
  </si>
  <si>
    <t>VALOR UNITARIO IVA INCLUIDO</t>
  </si>
  <si>
    <t>VALOR UNITARIO INCLUIDO IMPUESTOS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</si>
</sst>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&quot;$&quot;#,##0.00"/>
    <numFmt numFmtId="168" formatCode="&quot;$&quot;#,##0.000"/>
  </numFmts>
  <fonts count="15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u/>
      <sz val="9"/>
      <color theme="10"/>
      <name val="Arial"/>
      <family val="2"/>
    </font>
    <font>
      <b/>
      <sz val="11"/>
      <color rgb="FF000000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1"/>
      <color rgb="FF000000"/>
      <name val="Verdana"/>
      <family val="2"/>
    </font>
    <font>
      <sz val="11"/>
      <color theme="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3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6">
    <xf numFmtId="0" fontId="0" fillId="0" borderId="0"/>
    <xf numFmtId="0" fontId="1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5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</cellStyleXfs>
  <cellXfs count="62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/>
    </xf>
    <xf numFmtId="168" fontId="6" fillId="0" borderId="0" xfId="0" applyNumberFormat="1" applyFont="1"/>
    <xf numFmtId="0" fontId="6" fillId="0" borderId="4" xfId="0" applyFont="1" applyBorder="1"/>
    <xf numFmtId="0" fontId="6" fillId="0" borderId="1" xfId="0" applyFont="1" applyBorder="1"/>
    <xf numFmtId="0" fontId="6" fillId="0" borderId="0" xfId="0" applyFont="1" applyFill="1"/>
    <xf numFmtId="0" fontId="6" fillId="0" borderId="6" xfId="0" applyFont="1" applyBorder="1"/>
    <xf numFmtId="165" fontId="6" fillId="0" borderId="6" xfId="0" applyNumberFormat="1" applyFont="1" applyBorder="1"/>
    <xf numFmtId="165" fontId="6" fillId="0" borderId="10" xfId="0" applyNumberFormat="1" applyFont="1" applyBorder="1"/>
    <xf numFmtId="0" fontId="6" fillId="0" borderId="0" xfId="0" applyFont="1" applyAlignment="1">
      <alignment horizontal="center" vertical="center"/>
    </xf>
    <xf numFmtId="165" fontId="6" fillId="0" borderId="0" xfId="0" applyNumberFormat="1" applyFont="1"/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2" fillId="7" borderId="1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0" fillId="8" borderId="11" xfId="0" applyFont="1" applyFill="1" applyBorder="1" applyAlignment="1">
      <alignment horizontal="center" vertical="center" wrapText="1"/>
    </xf>
    <xf numFmtId="168" fontId="12" fillId="4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65" fontId="11" fillId="0" borderId="1" xfId="2" applyFont="1" applyBorder="1" applyAlignment="1">
      <alignment vertical="center"/>
    </xf>
    <xf numFmtId="165" fontId="11" fillId="0" borderId="1" xfId="2" applyFont="1" applyFill="1" applyBorder="1" applyAlignment="1">
      <alignment horizontal="center" vertical="center" wrapText="1"/>
    </xf>
    <xf numFmtId="167" fontId="11" fillId="0" borderId="1" xfId="2" applyNumberFormat="1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165" fontId="11" fillId="0" borderId="1" xfId="2" applyFont="1" applyFill="1" applyBorder="1" applyAlignment="1">
      <alignment vertical="center"/>
    </xf>
    <xf numFmtId="3" fontId="6" fillId="0" borderId="0" xfId="0" applyNumberFormat="1" applyFont="1"/>
    <xf numFmtId="0" fontId="12" fillId="9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2" fillId="7" borderId="13" xfId="0" applyFont="1" applyFill="1" applyBorder="1" applyAlignment="1">
      <alignment horizontal="center" vertical="center" wrapText="1"/>
    </xf>
    <xf numFmtId="0" fontId="12" fillId="7" borderId="14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 wrapText="1"/>
    </xf>
    <xf numFmtId="0" fontId="6" fillId="0" borderId="1" xfId="0" applyFont="1" applyBorder="1" applyAlignment="1">
      <alignment horizontal="right"/>
    </xf>
    <xf numFmtId="14" fontId="6" fillId="0" borderId="1" xfId="0" applyNumberFormat="1" applyFont="1" applyBorder="1" applyAlignment="1">
      <alignment horizontal="right" wrapText="1"/>
    </xf>
    <xf numFmtId="44" fontId="10" fillId="0" borderId="15" xfId="35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67" fontId="12" fillId="0" borderId="1" xfId="0" applyNumberFormat="1" applyFont="1" applyBorder="1" applyAlignment="1">
      <alignment vertical="center"/>
    </xf>
  </cellXfs>
  <cellStyles count="36">
    <cellStyle name="Hipervínculo" xfId="1" builtinId="8"/>
    <cellStyle name="Millares 2" xfId="16" xr:uid="{00000000-0005-0000-0000-00003D000000}"/>
    <cellStyle name="Millares 2 2" xfId="32" xr:uid="{00000000-0005-0000-0000-000034000000}"/>
    <cellStyle name="Moneda" xfId="2" builtinId="4"/>
    <cellStyle name="Moneda [0] 2" xfId="9" xr:uid="{00000000-0005-0000-0000-000035000000}"/>
    <cellStyle name="Moneda [0] 2 2" xfId="28" xr:uid="{00000000-0005-0000-0000-000032000000}"/>
    <cellStyle name="Moneda [0] 2 3" xfId="33" xr:uid="{00000000-0005-0000-0000-000036000000}"/>
    <cellStyle name="Moneda [0] 3" xfId="17" xr:uid="{00000000-0005-0000-0000-00003F000000}"/>
    <cellStyle name="Moneda [0] 4" xfId="20" xr:uid="{00000000-0005-0000-0000-000042000000}"/>
    <cellStyle name="Moneda 10" xfId="23" xr:uid="{00000000-0005-0000-0000-000046000000}"/>
    <cellStyle name="Moneda 11" xfId="24" xr:uid="{00000000-0005-0000-0000-000047000000}"/>
    <cellStyle name="Moneda 12" xfId="25" xr:uid="{00000000-0005-0000-0000-000048000000}"/>
    <cellStyle name="Moneda 13" xfId="26" xr:uid="{00000000-0005-0000-0000-000048000000}"/>
    <cellStyle name="Moneda 14" xfId="30" xr:uid="{00000000-0005-0000-0000-00004D000000}"/>
    <cellStyle name="Moneda 15" xfId="35" xr:uid="{900A8581-566D-47B5-9AB1-ABBC97ED97C2}"/>
    <cellStyle name="Moneda 2" xfId="8" xr:uid="{00000000-0005-0000-0000-000034000000}"/>
    <cellStyle name="Moneda 2 2" xfId="27" xr:uid="{00000000-0005-0000-0000-000031000000}"/>
    <cellStyle name="Moneda 2 3" xfId="31" xr:uid="{00000000-0005-0000-0000-000035000000}"/>
    <cellStyle name="Moneda 3" xfId="11" xr:uid="{00000000-0005-0000-0000-000037000000}"/>
    <cellStyle name="Moneda 3 2" xfId="29" xr:uid="{00000000-0005-0000-0000-000036000000}"/>
    <cellStyle name="Moneda 4" xfId="12" xr:uid="{00000000-0005-0000-0000-00003A000000}"/>
    <cellStyle name="Moneda 5" xfId="6" xr:uid="{00000000-0005-0000-0000-000034000000}"/>
    <cellStyle name="Moneda 6" xfId="14" xr:uid="{00000000-0005-0000-0000-00003C000000}"/>
    <cellStyle name="Moneda 7" xfId="15" xr:uid="{00000000-0005-0000-0000-00003E000000}"/>
    <cellStyle name="Moneda 8" xfId="18" xr:uid="{00000000-0005-0000-0000-000041000000}"/>
    <cellStyle name="Moneda 9" xfId="22" xr:uid="{00000000-0005-0000-0000-000041000000}"/>
    <cellStyle name="Normal" xfId="0" builtinId="0"/>
    <cellStyle name="Normal 2" xfId="4" xr:uid="{6FE0A631-9C6D-4873-9868-A8CECE16FFE5}"/>
    <cellStyle name="Normal 2 2" xfId="21" xr:uid="{EEF790AF-62E1-4CAC-8046-49261829BF60}"/>
    <cellStyle name="Normal 3" xfId="5" xr:uid="{D48C4156-99A8-4A3F-BCFC-1A3B70801B46}"/>
    <cellStyle name="Normal 4" xfId="3" xr:uid="{00000000-0005-0000-0000-000031000000}"/>
    <cellStyle name="Normal 4 2" xfId="10" xr:uid="{00000000-0005-0000-0000-000031000000}"/>
    <cellStyle name="Normal 4 3" xfId="13" xr:uid="{00000000-0005-0000-0000-000031000000}"/>
    <cellStyle name="Normal 4 4" xfId="7" xr:uid="{00000000-0005-0000-0000-000031000000}"/>
    <cellStyle name="Normal 5" xfId="34" xr:uid="{0F7D813A-0907-4848-8D85-6C0FC3060C14}"/>
    <cellStyle name="Porcentual 10 2" xfId="19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108857</xdr:rowOff>
    </xdr:from>
    <xdr:to>
      <xdr:col>2</xdr:col>
      <xdr:colOff>421821</xdr:colOff>
      <xdr:row>4</xdr:row>
      <xdr:rowOff>363497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7733C1-EFFB-45BD-B1B7-E42CB7F8D2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5750"/>
          <a:ext cx="2667000" cy="10710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jcc.gov.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393FE-355C-4587-BB5E-5DB7F5D4CA76}">
  <dimension ref="A1:O17"/>
  <sheetViews>
    <sheetView showGridLines="0" tabSelected="1" zoomScale="70" zoomScaleNormal="70" zoomScaleSheetLayoutView="40" workbookViewId="0">
      <selection activeCell="E28" sqref="E28"/>
    </sheetView>
  </sheetViews>
  <sheetFormatPr baseColWidth="10" defaultColWidth="11.5546875" defaultRowHeight="11.4"/>
  <cols>
    <col min="1" max="1" width="7.44140625" style="1" customWidth="1"/>
    <col min="2" max="2" width="26.33203125" style="2" customWidth="1"/>
    <col min="3" max="3" width="23.5546875" style="2" customWidth="1"/>
    <col min="4" max="4" width="14.109375" style="1" customWidth="1"/>
    <col min="5" max="5" width="14.6640625" style="1" customWidth="1"/>
    <col min="6" max="6" width="27.109375" style="1" customWidth="1"/>
    <col min="7" max="7" width="22.6640625" style="1" customWidth="1"/>
    <col min="8" max="8" width="25.44140625" style="1" customWidth="1"/>
    <col min="9" max="12" width="24.33203125" style="3" customWidth="1"/>
    <col min="13" max="14" width="24.33203125" style="1" customWidth="1"/>
    <col min="15" max="16384" width="11.5546875" style="1"/>
  </cols>
  <sheetData>
    <row r="1" spans="1:15" ht="12" thickBot="1"/>
    <row r="2" spans="1:15" ht="21" customHeight="1">
      <c r="A2" s="47"/>
      <c r="B2" s="48"/>
      <c r="C2" s="13"/>
      <c r="D2" s="50" t="s">
        <v>14</v>
      </c>
      <c r="E2" s="50"/>
      <c r="F2" s="50"/>
      <c r="G2" s="50"/>
      <c r="H2" s="50"/>
      <c r="I2" s="50"/>
      <c r="J2" s="50"/>
      <c r="K2" s="50"/>
      <c r="L2" s="50"/>
      <c r="M2" s="4" t="s">
        <v>5</v>
      </c>
      <c r="N2" s="55" t="s">
        <v>9</v>
      </c>
    </row>
    <row r="3" spans="1:15" ht="21" customHeight="1">
      <c r="A3" s="49"/>
      <c r="B3" s="35"/>
      <c r="C3" s="12"/>
      <c r="D3" s="51"/>
      <c r="E3" s="51"/>
      <c r="F3" s="51"/>
      <c r="G3" s="51"/>
      <c r="H3" s="51"/>
      <c r="I3" s="51"/>
      <c r="J3" s="51"/>
      <c r="K3" s="51"/>
      <c r="L3" s="51"/>
      <c r="M3" s="5" t="s">
        <v>6</v>
      </c>
      <c r="N3" s="56">
        <v>0</v>
      </c>
    </row>
    <row r="4" spans="1:15" ht="21" customHeight="1">
      <c r="A4" s="49"/>
      <c r="B4" s="35"/>
      <c r="C4" s="12"/>
      <c r="D4" s="52" t="s">
        <v>13</v>
      </c>
      <c r="E4" s="52"/>
      <c r="F4" s="52"/>
      <c r="G4" s="52"/>
      <c r="H4" s="52"/>
      <c r="I4" s="52"/>
      <c r="J4" s="52"/>
      <c r="K4" s="52"/>
      <c r="L4" s="52"/>
      <c r="M4" s="5" t="s">
        <v>7</v>
      </c>
      <c r="N4" s="57">
        <v>42951</v>
      </c>
    </row>
    <row r="5" spans="1:15" ht="36.6" customHeight="1">
      <c r="A5" s="49"/>
      <c r="B5" s="35"/>
      <c r="C5" s="12"/>
      <c r="D5" s="52"/>
      <c r="E5" s="52"/>
      <c r="F5" s="52"/>
      <c r="G5" s="52"/>
      <c r="H5" s="52"/>
      <c r="I5" s="52"/>
      <c r="J5" s="52"/>
      <c r="K5" s="52"/>
      <c r="L5" s="52"/>
      <c r="M5" s="5" t="s">
        <v>8</v>
      </c>
      <c r="N5" s="56" t="s">
        <v>10</v>
      </c>
    </row>
    <row r="6" spans="1:15" ht="33" customHeight="1">
      <c r="A6" s="36" t="s">
        <v>3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8"/>
    </row>
    <row r="7" spans="1:15" ht="64.5" customHeight="1">
      <c r="A7" s="41"/>
      <c r="B7" s="42"/>
      <c r="C7" s="42"/>
      <c r="D7" s="42"/>
      <c r="E7" s="42"/>
      <c r="F7" s="53" t="s">
        <v>28</v>
      </c>
      <c r="G7" s="54"/>
      <c r="H7" s="14" t="s">
        <v>27</v>
      </c>
      <c r="I7" s="39"/>
      <c r="J7" s="39"/>
      <c r="K7" s="39"/>
      <c r="L7" s="39"/>
      <c r="M7" s="39"/>
      <c r="N7" s="40"/>
    </row>
    <row r="8" spans="1:15" ht="51.6" customHeight="1">
      <c r="A8" s="15" t="s">
        <v>0</v>
      </c>
      <c r="B8" s="16" t="s">
        <v>1</v>
      </c>
      <c r="C8" s="16" t="s">
        <v>19</v>
      </c>
      <c r="D8" s="17" t="s">
        <v>20</v>
      </c>
      <c r="E8" s="16" t="s">
        <v>2</v>
      </c>
      <c r="F8" s="16" t="s">
        <v>31</v>
      </c>
      <c r="G8" s="31" t="s">
        <v>29</v>
      </c>
      <c r="H8" s="16" t="s">
        <v>32</v>
      </c>
      <c r="I8" s="18" t="s">
        <v>16</v>
      </c>
      <c r="J8" s="18" t="s">
        <v>17</v>
      </c>
      <c r="K8" s="16" t="s">
        <v>21</v>
      </c>
      <c r="L8" s="16" t="s">
        <v>22</v>
      </c>
      <c r="M8" s="19" t="s">
        <v>30</v>
      </c>
      <c r="N8" s="32" t="s">
        <v>33</v>
      </c>
    </row>
    <row r="9" spans="1:15" s="6" customFormat="1" ht="48.75" customHeight="1">
      <c r="A9" s="20">
        <v>1</v>
      </c>
      <c r="B9" s="21" t="s">
        <v>23</v>
      </c>
      <c r="C9" s="22" t="s">
        <v>18</v>
      </c>
      <c r="D9" s="20" t="s">
        <v>26</v>
      </c>
      <c r="E9" s="23">
        <v>1</v>
      </c>
      <c r="F9" s="24">
        <v>4000000</v>
      </c>
      <c r="G9" s="24">
        <f>(F9+(F9*5.2%))</f>
        <v>4208000</v>
      </c>
      <c r="H9" s="58">
        <v>11305000</v>
      </c>
      <c r="I9" s="25">
        <f>MIN(G9:H9)</f>
        <v>4208000</v>
      </c>
      <c r="J9" s="25">
        <f>AVERAGE(G9:H9)</f>
        <v>7756500</v>
      </c>
      <c r="K9" s="25">
        <f>MEDIAN(G9:H9)</f>
        <v>7756500</v>
      </c>
      <c r="L9" s="25">
        <f>HARMEAN(G9:H9)</f>
        <v>6133106.4268677887</v>
      </c>
      <c r="M9" s="26">
        <f>L9</f>
        <v>6133106.4268677887</v>
      </c>
      <c r="N9" s="26">
        <f>M9</f>
        <v>6133106.4268677887</v>
      </c>
    </row>
    <row r="10" spans="1:15" s="6" customFormat="1" ht="48.75" customHeight="1">
      <c r="A10" s="27">
        <v>2</v>
      </c>
      <c r="B10" s="21" t="s">
        <v>24</v>
      </c>
      <c r="C10" s="22" t="s">
        <v>18</v>
      </c>
      <c r="D10" s="20" t="s">
        <v>26</v>
      </c>
      <c r="E10" s="23">
        <v>1</v>
      </c>
      <c r="F10" s="24">
        <v>3450000</v>
      </c>
      <c r="G10" s="24">
        <f t="shared" ref="G10:G11" si="0">(F10+(F10*5.2%))</f>
        <v>3629400</v>
      </c>
      <c r="H10" s="58">
        <v>8568000</v>
      </c>
      <c r="I10" s="25">
        <f t="shared" ref="I10:I11" si="1">MIN(G10:H10)</f>
        <v>3629400</v>
      </c>
      <c r="J10" s="25">
        <f t="shared" ref="J10:J11" si="2">AVERAGE(G10:H10)</f>
        <v>6098700</v>
      </c>
      <c r="K10" s="25">
        <f t="shared" ref="K10:K11" si="3">MEDIAN(G10:H10)</f>
        <v>6098700</v>
      </c>
      <c r="L10" s="25">
        <f>HARMEAN(G10:H10)</f>
        <v>5098906.1931231245</v>
      </c>
      <c r="M10" s="26">
        <f t="shared" ref="M10:M11" si="4">L10</f>
        <v>5098906.1931231245</v>
      </c>
      <c r="N10" s="26">
        <f t="shared" ref="N10:N11" si="5">M10</f>
        <v>5098906.1931231245</v>
      </c>
    </row>
    <row r="11" spans="1:15" s="6" customFormat="1" ht="48" customHeight="1">
      <c r="A11" s="28">
        <v>3</v>
      </c>
      <c r="B11" s="21" t="s">
        <v>25</v>
      </c>
      <c r="C11" s="22" t="s">
        <v>18</v>
      </c>
      <c r="D11" s="20" t="s">
        <v>26</v>
      </c>
      <c r="E11" s="23">
        <v>1</v>
      </c>
      <c r="F11" s="29">
        <v>2250000</v>
      </c>
      <c r="G11" s="24">
        <f t="shared" si="0"/>
        <v>2367000</v>
      </c>
      <c r="H11" s="58">
        <v>3153500</v>
      </c>
      <c r="I11" s="25">
        <f t="shared" si="1"/>
        <v>2367000</v>
      </c>
      <c r="J11" s="25">
        <f t="shared" si="2"/>
        <v>2760250</v>
      </c>
      <c r="K11" s="25">
        <f t="shared" si="3"/>
        <v>2760250</v>
      </c>
      <c r="L11" s="25">
        <f>HARMEAN(G11:H11)</f>
        <v>2704224.073906349</v>
      </c>
      <c r="M11" s="26">
        <f t="shared" si="4"/>
        <v>2704224.073906349</v>
      </c>
      <c r="N11" s="26">
        <f t="shared" si="5"/>
        <v>2704224.073906349</v>
      </c>
    </row>
    <row r="12" spans="1:15" ht="22.2" customHeight="1">
      <c r="A12" s="59" t="s">
        <v>4</v>
      </c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1">
        <f>SUM(N9:N11)</f>
        <v>13936236.693897262</v>
      </c>
      <c r="O12" s="30"/>
    </row>
    <row r="13" spans="1:15" ht="12.75" customHeight="1">
      <c r="A13" s="43" t="s">
        <v>11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7"/>
    </row>
    <row r="14" spans="1:15">
      <c r="A14" s="45" t="s">
        <v>15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8"/>
    </row>
    <row r="15" spans="1:15" ht="12" thickBot="1">
      <c r="A15" s="33" t="s">
        <v>12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9"/>
    </row>
    <row r="16" spans="1:15">
      <c r="A16" s="10"/>
      <c r="N16" s="11"/>
    </row>
    <row r="17" spans="14:14">
      <c r="N17" s="11"/>
    </row>
  </sheetData>
  <sheetProtection algorithmName="SHA-512" hashValue="Lidqm4DXdgemxoXaPLLBuFp246s5COmSHwX78W9shab5cGgxiuEoovWRno3crIZWULvfenRKPQdbh9xOxL4U9Q==" saltValue="oHRElZhHQSw7JA1Bc3aKeg==" spinCount="100000" sheet="1" objects="1" scenarios="1"/>
  <mergeCells count="11">
    <mergeCell ref="A15:M15"/>
    <mergeCell ref="A6:N6"/>
    <mergeCell ref="I7:N7"/>
    <mergeCell ref="A12:M12"/>
    <mergeCell ref="A7:E7"/>
    <mergeCell ref="A13:M13"/>
    <mergeCell ref="A14:M14"/>
    <mergeCell ref="A2:B5"/>
    <mergeCell ref="D2:L3"/>
    <mergeCell ref="D4:L5"/>
    <mergeCell ref="F7:G7"/>
  </mergeCells>
  <hyperlinks>
    <hyperlink ref="A15" r:id="rId1" display="http://www.jcc.gov.co/" xr:uid="{AE989A3F-A96B-46D1-B043-A9CE3F6377D4}"/>
  </hyperlinks>
  <pageMargins left="0.7" right="0.7" top="0.75" bottom="0.75" header="0.3" footer="0.3"/>
  <pageSetup scale="23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LOGISTICA</dc:creator>
  <cp:lastModifiedBy>Claudia Jazmith Perez</cp:lastModifiedBy>
  <cp:lastPrinted>2025-02-14T16:58:56Z</cp:lastPrinted>
  <dcterms:created xsi:type="dcterms:W3CDTF">2017-05-31T15:46:24Z</dcterms:created>
  <dcterms:modified xsi:type="dcterms:W3CDTF">2025-08-20T16:47:02Z</dcterms:modified>
</cp:coreProperties>
</file>