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sromeroo\Desktop\AS\"/>
    </mc:Choice>
  </mc:AlternateContent>
  <xr:revisionPtr revIDLastSave="0" documentId="13_ncr:1_{9EF6F3FA-CC86-409F-BBAD-728A408B55DC}" xr6:coauthVersionLast="43" xr6:coauthVersionMax="47" xr10:uidLastSave="{00000000-0000-0000-0000-000000000000}"/>
  <bookViews>
    <workbookView xWindow="-120" yWindow="-120" windowWidth="20730" windowHeight="11160" activeTab="3" xr2:uid="{65DB224A-C8A4-4394-B5CC-641CDB7E542C}"/>
  </bookViews>
  <sheets>
    <sheet name="GRUPO 1" sheetId="20" r:id="rId1"/>
    <sheet name="GRUPO 2" sheetId="21" r:id="rId2"/>
    <sheet name="GRUPO 3" sheetId="23" r:id="rId3"/>
    <sheet name="GRUPO 4" sheetId="24" r:id="rId4"/>
  </sheets>
  <definedNames>
    <definedName name="_xlnm._FilterDatabase" localSheetId="2" hidden="1">'GRUPO 3'!$A$4:$W$137</definedName>
    <definedName name="_xlnm.Print_Area" localSheetId="2">'GRUPO 3'!$A$1:$S$137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507" i="24" l="1"/>
  <c r="J506" i="24"/>
  <c r="H506" i="24"/>
  <c r="F506" i="24"/>
  <c r="J505" i="24"/>
  <c r="H505" i="24"/>
  <c r="F505" i="24"/>
  <c r="J504" i="24"/>
  <c r="H504" i="24"/>
  <c r="F504" i="24"/>
  <c r="J503" i="24"/>
  <c r="H503" i="24"/>
  <c r="F503" i="24"/>
  <c r="J502" i="24"/>
  <c r="H502" i="24"/>
  <c r="F502" i="24"/>
  <c r="J501" i="24"/>
  <c r="H501" i="24"/>
  <c r="F501" i="24"/>
  <c r="J500" i="24"/>
  <c r="H500" i="24"/>
  <c r="F500" i="24"/>
  <c r="J499" i="24"/>
  <c r="H499" i="24"/>
  <c r="F499" i="24"/>
  <c r="J498" i="24"/>
  <c r="H498" i="24"/>
  <c r="F498" i="24"/>
  <c r="J497" i="24"/>
  <c r="H497" i="24"/>
  <c r="F497" i="24"/>
  <c r="J496" i="24"/>
  <c r="H496" i="24"/>
  <c r="F496" i="24"/>
  <c r="J495" i="24"/>
  <c r="H495" i="24"/>
  <c r="F495" i="24"/>
  <c r="J494" i="24"/>
  <c r="H494" i="24"/>
  <c r="F494" i="24"/>
  <c r="J493" i="24"/>
  <c r="H493" i="24"/>
  <c r="F493" i="24"/>
  <c r="J492" i="24"/>
  <c r="H492" i="24"/>
  <c r="F492" i="24"/>
  <c r="J491" i="24"/>
  <c r="H491" i="24"/>
  <c r="F491" i="24"/>
  <c r="J490" i="24"/>
  <c r="H490" i="24"/>
  <c r="F490" i="24"/>
  <c r="J489" i="24"/>
  <c r="H489" i="24"/>
  <c r="F489" i="24"/>
  <c r="J488" i="24"/>
  <c r="H488" i="24"/>
  <c r="F488" i="24"/>
  <c r="J487" i="24"/>
  <c r="H487" i="24"/>
  <c r="F487" i="24"/>
  <c r="J486" i="24"/>
  <c r="H486" i="24"/>
  <c r="F486" i="24"/>
  <c r="J485" i="24"/>
  <c r="H485" i="24"/>
  <c r="F485" i="24"/>
  <c r="J484" i="24"/>
  <c r="H484" i="24"/>
  <c r="F484" i="24"/>
  <c r="J483" i="24"/>
  <c r="H483" i="24"/>
  <c r="F483" i="24"/>
  <c r="J482" i="24"/>
  <c r="H482" i="24"/>
  <c r="F482" i="24"/>
  <c r="J481" i="24"/>
  <c r="H481" i="24"/>
  <c r="F481" i="24"/>
  <c r="J480" i="24"/>
  <c r="H480" i="24"/>
  <c r="F480" i="24"/>
  <c r="J479" i="24"/>
  <c r="H479" i="24"/>
  <c r="F479" i="24"/>
  <c r="J478" i="24"/>
  <c r="H478" i="24"/>
  <c r="F478" i="24"/>
  <c r="J477" i="24"/>
  <c r="H477" i="24"/>
  <c r="F477" i="24"/>
  <c r="J476" i="24"/>
  <c r="H476" i="24"/>
  <c r="F476" i="24"/>
  <c r="J475" i="24"/>
  <c r="H475" i="24"/>
  <c r="F475" i="24"/>
  <c r="J474" i="24"/>
  <c r="H474" i="24"/>
  <c r="F474" i="24"/>
  <c r="J473" i="24"/>
  <c r="H473" i="24"/>
  <c r="F473" i="24"/>
  <c r="J472" i="24"/>
  <c r="H472" i="24"/>
  <c r="F472" i="24"/>
  <c r="J471" i="24"/>
  <c r="H471" i="24"/>
  <c r="F471" i="24"/>
  <c r="J470" i="24"/>
  <c r="H470" i="24"/>
  <c r="F470" i="24"/>
  <c r="J469" i="24"/>
  <c r="H469" i="24"/>
  <c r="F469" i="24"/>
  <c r="J468" i="24"/>
  <c r="H468" i="24"/>
  <c r="F468" i="24"/>
  <c r="J467" i="24"/>
  <c r="H467" i="24"/>
  <c r="F467" i="24"/>
  <c r="J466" i="24"/>
  <c r="H466" i="24"/>
  <c r="F466" i="24"/>
  <c r="J465" i="24"/>
  <c r="H465" i="24"/>
  <c r="F465" i="24"/>
  <c r="J464" i="24"/>
  <c r="H464" i="24"/>
  <c r="F464" i="24"/>
  <c r="J463" i="24"/>
  <c r="H463" i="24"/>
  <c r="F463" i="24"/>
  <c r="J462" i="24"/>
  <c r="H462" i="24"/>
  <c r="F462" i="24"/>
  <c r="J461" i="24"/>
  <c r="H461" i="24"/>
  <c r="F461" i="24"/>
  <c r="J460" i="24"/>
  <c r="H460" i="24"/>
  <c r="F460" i="24"/>
  <c r="J459" i="24"/>
  <c r="H459" i="24"/>
  <c r="F459" i="24"/>
  <c r="J458" i="24"/>
  <c r="H458" i="24"/>
  <c r="F458" i="24"/>
  <c r="J457" i="24"/>
  <c r="H457" i="24"/>
  <c r="F457" i="24"/>
  <c r="J456" i="24"/>
  <c r="H456" i="24"/>
  <c r="F456" i="24"/>
  <c r="J455" i="24"/>
  <c r="H455" i="24"/>
  <c r="F455" i="24"/>
  <c r="J454" i="24"/>
  <c r="H454" i="24"/>
  <c r="F454" i="24"/>
  <c r="J453" i="24"/>
  <c r="H453" i="24"/>
  <c r="F453" i="24"/>
  <c r="J452" i="24"/>
  <c r="H452" i="24"/>
  <c r="F452" i="24"/>
  <c r="J451" i="24"/>
  <c r="H451" i="24"/>
  <c r="F451" i="24"/>
  <c r="J450" i="24"/>
  <c r="H450" i="24"/>
  <c r="F450" i="24"/>
  <c r="J449" i="24"/>
  <c r="H449" i="24"/>
  <c r="F449" i="24"/>
  <c r="J448" i="24"/>
  <c r="H448" i="24"/>
  <c r="F448" i="24"/>
  <c r="J447" i="24"/>
  <c r="H447" i="24"/>
  <c r="F447" i="24"/>
  <c r="J446" i="24"/>
  <c r="H446" i="24"/>
  <c r="F446" i="24"/>
  <c r="J445" i="24"/>
  <c r="H445" i="24"/>
  <c r="F445" i="24"/>
  <c r="J444" i="24"/>
  <c r="H444" i="24"/>
  <c r="F444" i="24"/>
  <c r="J443" i="24"/>
  <c r="H443" i="24"/>
  <c r="F443" i="24"/>
  <c r="J442" i="24"/>
  <c r="H442" i="24"/>
  <c r="F442" i="24"/>
  <c r="J441" i="24"/>
  <c r="H441" i="24"/>
  <c r="F441" i="24"/>
  <c r="J440" i="24"/>
  <c r="H440" i="24"/>
  <c r="F440" i="24"/>
  <c r="J439" i="24"/>
  <c r="H439" i="24"/>
  <c r="F439" i="24"/>
  <c r="J438" i="24"/>
  <c r="H438" i="24"/>
  <c r="F438" i="24"/>
  <c r="J437" i="24"/>
  <c r="H437" i="24"/>
  <c r="F437" i="24"/>
  <c r="J436" i="24"/>
  <c r="H436" i="24"/>
  <c r="F436" i="24"/>
  <c r="J435" i="24"/>
  <c r="H435" i="24"/>
  <c r="F435" i="24"/>
  <c r="J433" i="24"/>
  <c r="H433" i="24"/>
  <c r="F433" i="24"/>
  <c r="J432" i="24"/>
  <c r="H432" i="24"/>
  <c r="F432" i="24"/>
  <c r="J431" i="24"/>
  <c r="H431" i="24"/>
  <c r="F431" i="24"/>
  <c r="J430" i="24"/>
  <c r="H430" i="24"/>
  <c r="F430" i="24"/>
  <c r="J429" i="24"/>
  <c r="H429" i="24"/>
  <c r="F429" i="24"/>
  <c r="J428" i="24"/>
  <c r="H428" i="24"/>
  <c r="F428" i="24"/>
  <c r="J427" i="24"/>
  <c r="H427" i="24"/>
  <c r="F427" i="24"/>
  <c r="J426" i="24"/>
  <c r="H426" i="24"/>
  <c r="F426" i="24"/>
  <c r="J425" i="24"/>
  <c r="H425" i="24"/>
  <c r="F425" i="24"/>
  <c r="J424" i="24"/>
  <c r="H424" i="24"/>
  <c r="F424" i="24"/>
  <c r="J423" i="24"/>
  <c r="H423" i="24"/>
  <c r="F423" i="24"/>
  <c r="J422" i="24"/>
  <c r="H422" i="24"/>
  <c r="F422" i="24"/>
  <c r="J421" i="24"/>
  <c r="H421" i="24"/>
  <c r="F421" i="24"/>
  <c r="J420" i="24"/>
  <c r="H420" i="24"/>
  <c r="F420" i="24"/>
  <c r="J419" i="24"/>
  <c r="H419" i="24"/>
  <c r="F419" i="24"/>
  <c r="J418" i="24"/>
  <c r="H418" i="24"/>
  <c r="F418" i="24"/>
  <c r="J417" i="24"/>
  <c r="H417" i="24"/>
  <c r="F417" i="24"/>
  <c r="J416" i="24"/>
  <c r="H416" i="24"/>
  <c r="F416" i="24"/>
  <c r="J415" i="24"/>
  <c r="H415" i="24"/>
  <c r="F415" i="24"/>
  <c r="J414" i="24"/>
  <c r="H414" i="24"/>
  <c r="F414" i="24"/>
  <c r="J413" i="24"/>
  <c r="H413" i="24"/>
  <c r="F413" i="24"/>
  <c r="J412" i="24"/>
  <c r="H412" i="24"/>
  <c r="F412" i="24"/>
  <c r="J411" i="24"/>
  <c r="H411" i="24"/>
  <c r="F411" i="24"/>
  <c r="J410" i="24"/>
  <c r="H410" i="24"/>
  <c r="F410" i="24"/>
  <c r="J409" i="24"/>
  <c r="H409" i="24"/>
  <c r="F409" i="24"/>
  <c r="J408" i="24"/>
  <c r="H408" i="24"/>
  <c r="F408" i="24"/>
  <c r="J407" i="24"/>
  <c r="H407" i="24"/>
  <c r="F407" i="24"/>
  <c r="J406" i="24"/>
  <c r="H406" i="24"/>
  <c r="F406" i="24"/>
  <c r="J405" i="24"/>
  <c r="H405" i="24"/>
  <c r="F405" i="24"/>
  <c r="J404" i="24"/>
  <c r="H404" i="24"/>
  <c r="F404" i="24"/>
  <c r="J403" i="24"/>
  <c r="H403" i="24"/>
  <c r="F403" i="24"/>
  <c r="J402" i="24"/>
  <c r="H402" i="24"/>
  <c r="F402" i="24"/>
  <c r="J401" i="24"/>
  <c r="H401" i="24"/>
  <c r="F401" i="24"/>
  <c r="J400" i="24"/>
  <c r="H400" i="24"/>
  <c r="F400" i="24"/>
  <c r="J399" i="24"/>
  <c r="H399" i="24"/>
  <c r="F399" i="24"/>
  <c r="J398" i="24"/>
  <c r="H398" i="24"/>
  <c r="F398" i="24"/>
  <c r="J397" i="24"/>
  <c r="H397" i="24"/>
  <c r="F397" i="24"/>
  <c r="J396" i="24"/>
  <c r="H396" i="24"/>
  <c r="F396" i="24"/>
  <c r="J395" i="24"/>
  <c r="H395" i="24"/>
  <c r="F395" i="24"/>
  <c r="J393" i="24"/>
  <c r="H393" i="24"/>
  <c r="F393" i="24"/>
  <c r="J392" i="24"/>
  <c r="H392" i="24"/>
  <c r="F392" i="24"/>
  <c r="J391" i="24"/>
  <c r="H391" i="24"/>
  <c r="F391" i="24"/>
  <c r="J390" i="24"/>
  <c r="H390" i="24"/>
  <c r="F390" i="24"/>
  <c r="J389" i="24"/>
  <c r="H389" i="24"/>
  <c r="F389" i="24"/>
  <c r="J388" i="24"/>
  <c r="H388" i="24"/>
  <c r="F388" i="24"/>
  <c r="J387" i="24"/>
  <c r="H387" i="24"/>
  <c r="F387" i="24"/>
  <c r="J386" i="24"/>
  <c r="H386" i="24"/>
  <c r="F386" i="24"/>
  <c r="J385" i="24"/>
  <c r="H385" i="24"/>
  <c r="F385" i="24"/>
  <c r="J384" i="24"/>
  <c r="H384" i="24"/>
  <c r="F384" i="24"/>
  <c r="J383" i="24"/>
  <c r="H383" i="24"/>
  <c r="F383" i="24"/>
  <c r="J382" i="24"/>
  <c r="H382" i="24"/>
  <c r="F382" i="24"/>
  <c r="J381" i="24"/>
  <c r="H381" i="24"/>
  <c r="F381" i="24"/>
  <c r="J380" i="24"/>
  <c r="H380" i="24"/>
  <c r="F380" i="24"/>
  <c r="J379" i="24"/>
  <c r="H379" i="24"/>
  <c r="F379" i="24"/>
  <c r="J378" i="24"/>
  <c r="H378" i="24"/>
  <c r="F378" i="24"/>
  <c r="J377" i="24"/>
  <c r="H377" i="24"/>
  <c r="F377" i="24"/>
  <c r="J376" i="24"/>
  <c r="H376" i="24"/>
  <c r="F376" i="24"/>
  <c r="J375" i="24"/>
  <c r="H375" i="24"/>
  <c r="F375" i="24"/>
  <c r="J374" i="24"/>
  <c r="H374" i="24"/>
  <c r="F374" i="24"/>
  <c r="J373" i="24"/>
  <c r="H373" i="24"/>
  <c r="F373" i="24"/>
  <c r="J372" i="24"/>
  <c r="H372" i="24"/>
  <c r="F372" i="24"/>
  <c r="J371" i="24"/>
  <c r="H371" i="24"/>
  <c r="F371" i="24"/>
  <c r="J370" i="24"/>
  <c r="H370" i="24"/>
  <c r="F370" i="24"/>
  <c r="J369" i="24"/>
  <c r="H369" i="24"/>
  <c r="F369" i="24"/>
  <c r="J367" i="24"/>
  <c r="H367" i="24"/>
  <c r="F367" i="24"/>
  <c r="J366" i="24"/>
  <c r="H366" i="24"/>
  <c r="F366" i="24"/>
  <c r="J365" i="24"/>
  <c r="H365" i="24"/>
  <c r="F365" i="24"/>
  <c r="J364" i="24"/>
  <c r="H364" i="24"/>
  <c r="F364" i="24"/>
  <c r="J363" i="24"/>
  <c r="H363" i="24"/>
  <c r="F363" i="24"/>
  <c r="J362" i="24"/>
  <c r="H362" i="24"/>
  <c r="F362" i="24"/>
  <c r="J361" i="24"/>
  <c r="H361" i="24"/>
  <c r="F361" i="24"/>
  <c r="J360" i="24"/>
  <c r="H360" i="24"/>
  <c r="F360" i="24"/>
  <c r="J359" i="24"/>
  <c r="H359" i="24"/>
  <c r="F359" i="24"/>
  <c r="J358" i="24"/>
  <c r="H358" i="24"/>
  <c r="F358" i="24"/>
  <c r="J357" i="24"/>
  <c r="H357" i="24"/>
  <c r="F357" i="24"/>
  <c r="J356" i="24"/>
  <c r="H356" i="24"/>
  <c r="F356" i="24"/>
  <c r="J355" i="24"/>
  <c r="H355" i="24"/>
  <c r="F355" i="24"/>
  <c r="J354" i="24"/>
  <c r="H354" i="24"/>
  <c r="F354" i="24"/>
  <c r="J353" i="24"/>
  <c r="H353" i="24"/>
  <c r="F353" i="24"/>
  <c r="J352" i="24"/>
  <c r="H352" i="24"/>
  <c r="F352" i="24"/>
  <c r="J351" i="24"/>
  <c r="H351" i="24"/>
  <c r="F351" i="24"/>
  <c r="J350" i="24"/>
  <c r="H350" i="24"/>
  <c r="F350" i="24"/>
  <c r="J349" i="24"/>
  <c r="H349" i="24"/>
  <c r="F349" i="24"/>
  <c r="J348" i="24"/>
  <c r="H348" i="24"/>
  <c r="F348" i="24"/>
  <c r="J347" i="24"/>
  <c r="H347" i="24"/>
  <c r="F347" i="24"/>
  <c r="J346" i="24"/>
  <c r="H346" i="24"/>
  <c r="F346" i="24"/>
  <c r="J345" i="24"/>
  <c r="H345" i="24"/>
  <c r="F345" i="24"/>
  <c r="J344" i="24"/>
  <c r="H344" i="24"/>
  <c r="F344" i="24"/>
  <c r="J343" i="24"/>
  <c r="H343" i="24"/>
  <c r="F343" i="24"/>
  <c r="J342" i="24"/>
  <c r="H342" i="24"/>
  <c r="F342" i="24"/>
  <c r="J341" i="24"/>
  <c r="H341" i="24"/>
  <c r="F341" i="24"/>
  <c r="J340" i="24"/>
  <c r="H340" i="24"/>
  <c r="F340" i="24"/>
  <c r="J339" i="24"/>
  <c r="H339" i="24"/>
  <c r="F339" i="24"/>
  <c r="J338" i="24"/>
  <c r="H338" i="24"/>
  <c r="F338" i="24"/>
  <c r="J337" i="24"/>
  <c r="H337" i="24"/>
  <c r="F337" i="24"/>
  <c r="J336" i="24"/>
  <c r="H336" i="24"/>
  <c r="F336" i="24"/>
  <c r="J335" i="24"/>
  <c r="H335" i="24"/>
  <c r="F335" i="24"/>
  <c r="J334" i="24"/>
  <c r="H334" i="24"/>
  <c r="F334" i="24"/>
  <c r="J333" i="24"/>
  <c r="H333" i="24"/>
  <c r="F333" i="24"/>
  <c r="J332" i="24"/>
  <c r="H332" i="24"/>
  <c r="F332" i="24"/>
  <c r="J331" i="24"/>
  <c r="H331" i="24"/>
  <c r="F331" i="24"/>
  <c r="J330" i="24"/>
  <c r="H330" i="24"/>
  <c r="F330" i="24"/>
  <c r="J329" i="24"/>
  <c r="H329" i="24"/>
  <c r="F329" i="24"/>
  <c r="J328" i="24"/>
  <c r="H328" i="24"/>
  <c r="F328" i="24"/>
  <c r="J327" i="24"/>
  <c r="H327" i="24"/>
  <c r="F327" i="24"/>
  <c r="J326" i="24"/>
  <c r="H326" i="24"/>
  <c r="F326" i="24"/>
  <c r="J325" i="24"/>
  <c r="H325" i="24"/>
  <c r="F325" i="24"/>
  <c r="J324" i="24"/>
  <c r="H324" i="24"/>
  <c r="F324" i="24"/>
  <c r="J323" i="24"/>
  <c r="H323" i="24"/>
  <c r="F323" i="24"/>
  <c r="J322" i="24"/>
  <c r="H322" i="24"/>
  <c r="F322" i="24"/>
  <c r="J321" i="24"/>
  <c r="H321" i="24"/>
  <c r="F321" i="24"/>
  <c r="J320" i="24"/>
  <c r="H320" i="24"/>
  <c r="F320" i="24"/>
  <c r="J319" i="24"/>
  <c r="H319" i="24"/>
  <c r="F319" i="24"/>
  <c r="J318" i="24"/>
  <c r="H318" i="24"/>
  <c r="F318" i="24"/>
  <c r="J317" i="24"/>
  <c r="H317" i="24"/>
  <c r="F317" i="24"/>
  <c r="J316" i="24"/>
  <c r="H316" i="24"/>
  <c r="F316" i="24"/>
  <c r="J315" i="24"/>
  <c r="H315" i="24"/>
  <c r="F315" i="24"/>
  <c r="J314" i="24"/>
  <c r="H314" i="24"/>
  <c r="F314" i="24"/>
  <c r="J313" i="24"/>
  <c r="H313" i="24"/>
  <c r="F313" i="24"/>
  <c r="J312" i="24"/>
  <c r="H312" i="24"/>
  <c r="F312" i="24"/>
  <c r="J311" i="24"/>
  <c r="H311" i="24"/>
  <c r="F311" i="24"/>
  <c r="J310" i="24"/>
  <c r="H310" i="24"/>
  <c r="F310" i="24"/>
  <c r="J309" i="24"/>
  <c r="H309" i="24"/>
  <c r="F309" i="24"/>
  <c r="J308" i="24"/>
  <c r="H308" i="24"/>
  <c r="F308" i="24"/>
  <c r="J307" i="24"/>
  <c r="H307" i="24"/>
  <c r="F307" i="24"/>
  <c r="J306" i="24"/>
  <c r="H306" i="24"/>
  <c r="F306" i="24"/>
  <c r="J305" i="24"/>
  <c r="H305" i="24"/>
  <c r="F305" i="24"/>
  <c r="J304" i="24"/>
  <c r="H304" i="24"/>
  <c r="F304" i="24"/>
  <c r="J303" i="24"/>
  <c r="H303" i="24"/>
  <c r="F303" i="24"/>
  <c r="J302" i="24"/>
  <c r="H302" i="24"/>
  <c r="F302" i="24"/>
  <c r="J301" i="24"/>
  <c r="H301" i="24"/>
  <c r="F301" i="24"/>
  <c r="J300" i="24"/>
  <c r="H300" i="24"/>
  <c r="F300" i="24"/>
  <c r="J299" i="24"/>
  <c r="H299" i="24"/>
  <c r="F299" i="24"/>
  <c r="J298" i="24"/>
  <c r="H298" i="24"/>
  <c r="F298" i="24"/>
  <c r="J297" i="24"/>
  <c r="H297" i="24"/>
  <c r="F297" i="24"/>
  <c r="J296" i="24"/>
  <c r="H296" i="24"/>
  <c r="F296" i="24"/>
  <c r="J295" i="24"/>
  <c r="H295" i="24"/>
  <c r="F295" i="24"/>
  <c r="J294" i="24"/>
  <c r="H294" i="24"/>
  <c r="F294" i="24"/>
  <c r="J293" i="24"/>
  <c r="H293" i="24"/>
  <c r="F293" i="24"/>
  <c r="J292" i="24"/>
  <c r="H292" i="24"/>
  <c r="F292" i="24"/>
  <c r="J291" i="24"/>
  <c r="H291" i="24"/>
  <c r="F291" i="24"/>
  <c r="J290" i="24"/>
  <c r="H290" i="24"/>
  <c r="F290" i="24"/>
  <c r="J289" i="24"/>
  <c r="H289" i="24"/>
  <c r="F289" i="24"/>
  <c r="J288" i="24"/>
  <c r="H288" i="24"/>
  <c r="F288" i="24"/>
  <c r="J287" i="24"/>
  <c r="H287" i="24"/>
  <c r="F287" i="24"/>
  <c r="J286" i="24"/>
  <c r="H286" i="24"/>
  <c r="F286" i="24"/>
  <c r="J285" i="24"/>
  <c r="H285" i="24"/>
  <c r="F285" i="24"/>
  <c r="J284" i="24"/>
  <c r="H284" i="24"/>
  <c r="F284" i="24"/>
  <c r="J283" i="24"/>
  <c r="H283" i="24"/>
  <c r="F283" i="24"/>
  <c r="J282" i="24"/>
  <c r="H282" i="24"/>
  <c r="F282" i="24"/>
  <c r="J281" i="24"/>
  <c r="H281" i="24"/>
  <c r="F281" i="24"/>
  <c r="J280" i="24"/>
  <c r="H280" i="24"/>
  <c r="F280" i="24"/>
  <c r="J279" i="24"/>
  <c r="H279" i="24"/>
  <c r="F279" i="24"/>
  <c r="J278" i="24"/>
  <c r="H278" i="24"/>
  <c r="F278" i="24"/>
  <c r="J277" i="24"/>
  <c r="H277" i="24"/>
  <c r="F277" i="24"/>
  <c r="J276" i="24"/>
  <c r="H276" i="24"/>
  <c r="F276" i="24"/>
  <c r="J275" i="24"/>
  <c r="H275" i="24"/>
  <c r="F275" i="24"/>
  <c r="J274" i="24"/>
  <c r="H274" i="24"/>
  <c r="F274" i="24"/>
  <c r="J273" i="24"/>
  <c r="H273" i="24"/>
  <c r="F273" i="24"/>
  <c r="J272" i="24"/>
  <c r="H272" i="24"/>
  <c r="F272" i="24"/>
  <c r="J271" i="24"/>
  <c r="H271" i="24"/>
  <c r="F271" i="24"/>
  <c r="J270" i="24"/>
  <c r="H270" i="24"/>
  <c r="F270" i="24"/>
  <c r="J269" i="24"/>
  <c r="H269" i="24"/>
  <c r="F269" i="24"/>
  <c r="J268" i="24"/>
  <c r="H268" i="24"/>
  <c r="F268" i="24"/>
  <c r="J267" i="24"/>
  <c r="H267" i="24"/>
  <c r="F267" i="24"/>
  <c r="J266" i="24"/>
  <c r="H266" i="24"/>
  <c r="F266" i="24"/>
  <c r="J265" i="24"/>
  <c r="H265" i="24"/>
  <c r="F265" i="24"/>
  <c r="J264" i="24"/>
  <c r="H264" i="24"/>
  <c r="F264" i="24"/>
  <c r="J263" i="24"/>
  <c r="H263" i="24"/>
  <c r="F263" i="24"/>
  <c r="J262" i="24"/>
  <c r="H262" i="24"/>
  <c r="F262" i="24"/>
  <c r="J261" i="24"/>
  <c r="H261" i="24"/>
  <c r="F261" i="24"/>
  <c r="J260" i="24"/>
  <c r="H260" i="24"/>
  <c r="F260" i="24"/>
  <c r="J259" i="24"/>
  <c r="H259" i="24"/>
  <c r="F259" i="24"/>
  <c r="J258" i="24"/>
  <c r="H258" i="24"/>
  <c r="F258" i="24"/>
  <c r="J257" i="24"/>
  <c r="H257" i="24"/>
  <c r="F257" i="24"/>
  <c r="J256" i="24"/>
  <c r="H256" i="24"/>
  <c r="F256" i="24"/>
  <c r="J255" i="24"/>
  <c r="H255" i="24"/>
  <c r="F255" i="24"/>
  <c r="J254" i="24"/>
  <c r="H254" i="24"/>
  <c r="F254" i="24"/>
  <c r="J253" i="24"/>
  <c r="H253" i="24"/>
  <c r="F253" i="24"/>
  <c r="J252" i="24"/>
  <c r="H252" i="24"/>
  <c r="F252" i="24"/>
  <c r="J251" i="24"/>
  <c r="H251" i="24"/>
  <c r="F251" i="24"/>
  <c r="J250" i="24"/>
  <c r="H250" i="24"/>
  <c r="F250" i="24"/>
  <c r="J249" i="24"/>
  <c r="H249" i="24"/>
  <c r="F249" i="24"/>
  <c r="J248" i="24"/>
  <c r="H248" i="24"/>
  <c r="F248" i="24"/>
  <c r="J247" i="24"/>
  <c r="H247" i="24"/>
  <c r="F247" i="24"/>
  <c r="J246" i="24"/>
  <c r="H246" i="24"/>
  <c r="F246" i="24"/>
  <c r="J245" i="24"/>
  <c r="H245" i="24"/>
  <c r="F245" i="24"/>
  <c r="J244" i="24"/>
  <c r="H244" i="24"/>
  <c r="F244" i="24"/>
  <c r="J243" i="24"/>
  <c r="H243" i="24"/>
  <c r="F243" i="24"/>
  <c r="J242" i="24"/>
  <c r="H242" i="24"/>
  <c r="F242" i="24"/>
  <c r="J241" i="24"/>
  <c r="H241" i="24"/>
  <c r="F241" i="24"/>
  <c r="J240" i="24"/>
  <c r="H240" i="24"/>
  <c r="F240" i="24"/>
  <c r="J239" i="24"/>
  <c r="H239" i="24"/>
  <c r="F239" i="24"/>
  <c r="J238" i="24"/>
  <c r="H238" i="24"/>
  <c r="F238" i="24"/>
  <c r="J237" i="24"/>
  <c r="H237" i="24"/>
  <c r="F237" i="24"/>
  <c r="J236" i="24"/>
  <c r="H236" i="24"/>
  <c r="F236" i="24"/>
  <c r="J235" i="24"/>
  <c r="H235" i="24"/>
  <c r="F235" i="24"/>
  <c r="J234" i="24"/>
  <c r="H234" i="24"/>
  <c r="F234" i="24"/>
  <c r="J233" i="24"/>
  <c r="H233" i="24"/>
  <c r="F233" i="24"/>
  <c r="J232" i="24"/>
  <c r="H232" i="24"/>
  <c r="F232" i="24"/>
  <c r="J231" i="24"/>
  <c r="H231" i="24"/>
  <c r="F231" i="24"/>
  <c r="J230" i="24"/>
  <c r="H230" i="24"/>
  <c r="F230" i="24"/>
  <c r="J229" i="24"/>
  <c r="H229" i="24"/>
  <c r="F229" i="24"/>
  <c r="J228" i="24"/>
  <c r="H228" i="24"/>
  <c r="F228" i="24"/>
  <c r="J227" i="24"/>
  <c r="H227" i="24"/>
  <c r="F227" i="24"/>
  <c r="J226" i="24"/>
  <c r="H226" i="24"/>
  <c r="F226" i="24"/>
  <c r="J225" i="24"/>
  <c r="H225" i="24"/>
  <c r="F225" i="24"/>
  <c r="J224" i="24"/>
  <c r="H224" i="24"/>
  <c r="F224" i="24"/>
  <c r="J223" i="24"/>
  <c r="H223" i="24"/>
  <c r="F223" i="24"/>
  <c r="J222" i="24"/>
  <c r="H222" i="24"/>
  <c r="F222" i="24"/>
  <c r="J221" i="24"/>
  <c r="H221" i="24"/>
  <c r="F221" i="24"/>
  <c r="J220" i="24"/>
  <c r="H220" i="24"/>
  <c r="F220" i="24"/>
  <c r="J219" i="24"/>
  <c r="H219" i="24"/>
  <c r="F219" i="24"/>
  <c r="J218" i="24"/>
  <c r="H218" i="24"/>
  <c r="F218" i="24"/>
  <c r="J217" i="24"/>
  <c r="H217" i="24"/>
  <c r="F217" i="24"/>
  <c r="J216" i="24"/>
  <c r="H216" i="24"/>
  <c r="F216" i="24"/>
  <c r="J215" i="24"/>
  <c r="H215" i="24"/>
  <c r="F215" i="24"/>
  <c r="J214" i="24"/>
  <c r="H214" i="24"/>
  <c r="F214" i="24"/>
  <c r="J213" i="24"/>
  <c r="H213" i="24"/>
  <c r="F213" i="24"/>
  <c r="J212" i="24"/>
  <c r="H212" i="24"/>
  <c r="F212" i="24"/>
  <c r="J211" i="24"/>
  <c r="H211" i="24"/>
  <c r="F211" i="24"/>
  <c r="J210" i="24"/>
  <c r="H210" i="24"/>
  <c r="F210" i="24"/>
  <c r="J209" i="24"/>
  <c r="H209" i="24"/>
  <c r="F209" i="24"/>
  <c r="J208" i="24"/>
  <c r="H208" i="24"/>
  <c r="F208" i="24"/>
  <c r="J207" i="24"/>
  <c r="H207" i="24"/>
  <c r="F207" i="24"/>
  <c r="J206" i="24"/>
  <c r="H206" i="24"/>
  <c r="F206" i="24"/>
  <c r="J205" i="24"/>
  <c r="H205" i="24"/>
  <c r="F205" i="24"/>
  <c r="J204" i="24"/>
  <c r="H204" i="24"/>
  <c r="F204" i="24"/>
  <c r="J203" i="24"/>
  <c r="H203" i="24"/>
  <c r="F203" i="24"/>
  <c r="J202" i="24"/>
  <c r="H202" i="24"/>
  <c r="F202" i="24"/>
  <c r="J201" i="24"/>
  <c r="H201" i="24"/>
  <c r="F201" i="24"/>
  <c r="J200" i="24"/>
  <c r="H200" i="24"/>
  <c r="F200" i="24"/>
  <c r="J199" i="24"/>
  <c r="H199" i="24"/>
  <c r="F199" i="24"/>
  <c r="J198" i="24"/>
  <c r="H198" i="24"/>
  <c r="F198" i="24"/>
  <c r="J197" i="24"/>
  <c r="H197" i="24"/>
  <c r="F197" i="24"/>
  <c r="J195" i="24"/>
  <c r="H195" i="24"/>
  <c r="F195" i="24"/>
  <c r="J194" i="24"/>
  <c r="H194" i="24"/>
  <c r="F194" i="24"/>
  <c r="J193" i="24"/>
  <c r="H193" i="24"/>
  <c r="F193" i="24"/>
  <c r="J192" i="24"/>
  <c r="H192" i="24"/>
  <c r="F192" i="24"/>
  <c r="J191" i="24"/>
  <c r="H191" i="24"/>
  <c r="F191" i="24"/>
  <c r="J190" i="24"/>
  <c r="H190" i="24"/>
  <c r="F190" i="24"/>
  <c r="J189" i="24"/>
  <c r="H189" i="24"/>
  <c r="F189" i="24"/>
  <c r="J188" i="24"/>
  <c r="H188" i="24"/>
  <c r="F188" i="24"/>
  <c r="J187" i="24"/>
  <c r="H187" i="24"/>
  <c r="F187" i="24"/>
  <c r="J186" i="24"/>
  <c r="H186" i="24"/>
  <c r="F186" i="24"/>
  <c r="J185" i="24"/>
  <c r="H185" i="24"/>
  <c r="F185" i="24"/>
  <c r="J184" i="24"/>
  <c r="H184" i="24"/>
  <c r="F184" i="24"/>
  <c r="J183" i="24"/>
  <c r="H183" i="24"/>
  <c r="F183" i="24"/>
  <c r="J182" i="24"/>
  <c r="H182" i="24"/>
  <c r="F182" i="24"/>
  <c r="J181" i="24"/>
  <c r="H181" i="24"/>
  <c r="F181" i="24"/>
  <c r="J180" i="24"/>
  <c r="H180" i="24"/>
  <c r="F180" i="24"/>
  <c r="J179" i="24"/>
  <c r="H179" i="24"/>
  <c r="F179" i="24"/>
  <c r="J178" i="24"/>
  <c r="H178" i="24"/>
  <c r="F178" i="24"/>
  <c r="J177" i="24"/>
  <c r="H177" i="24"/>
  <c r="F177" i="24"/>
  <c r="J176" i="24"/>
  <c r="H176" i="24"/>
  <c r="F176" i="24"/>
  <c r="J175" i="24"/>
  <c r="H175" i="24"/>
  <c r="F175" i="24"/>
  <c r="J174" i="24"/>
  <c r="H174" i="24"/>
  <c r="F174" i="24"/>
  <c r="J173" i="24"/>
  <c r="H173" i="24"/>
  <c r="F173" i="24"/>
  <c r="J172" i="24"/>
  <c r="H172" i="24"/>
  <c r="F172" i="24"/>
  <c r="J171" i="24"/>
  <c r="H171" i="24"/>
  <c r="F171" i="24"/>
  <c r="J170" i="24"/>
  <c r="H170" i="24"/>
  <c r="F170" i="24"/>
  <c r="J169" i="24"/>
  <c r="H169" i="24"/>
  <c r="F169" i="24"/>
  <c r="J168" i="24"/>
  <c r="H168" i="24"/>
  <c r="F168" i="24"/>
  <c r="J167" i="24"/>
  <c r="H167" i="24"/>
  <c r="F167" i="24"/>
  <c r="J166" i="24"/>
  <c r="H166" i="24"/>
  <c r="F166" i="24"/>
  <c r="J165" i="24"/>
  <c r="H165" i="24"/>
  <c r="F165" i="24"/>
  <c r="J164" i="24"/>
  <c r="H164" i="24"/>
  <c r="F164" i="24"/>
  <c r="J163" i="24"/>
  <c r="H163" i="24"/>
  <c r="F163" i="24"/>
  <c r="J161" i="24"/>
  <c r="H161" i="24"/>
  <c r="F161" i="24"/>
  <c r="J160" i="24"/>
  <c r="H160" i="24"/>
  <c r="F160" i="24"/>
  <c r="J159" i="24"/>
  <c r="H159" i="24"/>
  <c r="F159" i="24"/>
  <c r="J158" i="24"/>
  <c r="H158" i="24"/>
  <c r="F158" i="24"/>
  <c r="J157" i="24"/>
  <c r="H157" i="24"/>
  <c r="F157" i="24"/>
  <c r="J156" i="24"/>
  <c r="H156" i="24"/>
  <c r="F156" i="24"/>
  <c r="J155" i="24"/>
  <c r="H155" i="24"/>
  <c r="F155" i="24"/>
  <c r="J154" i="24"/>
  <c r="H154" i="24"/>
  <c r="F154" i="24"/>
  <c r="J153" i="24"/>
  <c r="H153" i="24"/>
  <c r="F153" i="24"/>
  <c r="J152" i="24"/>
  <c r="H152" i="24"/>
  <c r="F152" i="24"/>
  <c r="J151" i="24"/>
  <c r="H151" i="24"/>
  <c r="F151" i="24"/>
  <c r="J150" i="24"/>
  <c r="H150" i="24"/>
  <c r="F150" i="24"/>
  <c r="J149" i="24"/>
  <c r="H149" i="24"/>
  <c r="F149" i="24"/>
  <c r="J148" i="24"/>
  <c r="H148" i="24"/>
  <c r="F148" i="24"/>
  <c r="J147" i="24"/>
  <c r="H147" i="24"/>
  <c r="F147" i="24"/>
  <c r="J146" i="24"/>
  <c r="H146" i="24"/>
  <c r="F146" i="24"/>
  <c r="J145" i="24"/>
  <c r="H145" i="24"/>
  <c r="F145" i="24"/>
  <c r="J144" i="24"/>
  <c r="H144" i="24"/>
  <c r="F144" i="24"/>
  <c r="J143" i="24"/>
  <c r="H143" i="24"/>
  <c r="F143" i="24"/>
  <c r="J142" i="24"/>
  <c r="H142" i="24"/>
  <c r="F142" i="24"/>
  <c r="J141" i="24"/>
  <c r="H141" i="24"/>
  <c r="F141" i="24"/>
  <c r="J139" i="24"/>
  <c r="H139" i="24"/>
  <c r="F139" i="24"/>
  <c r="J138" i="24"/>
  <c r="H138" i="24"/>
  <c r="F138" i="24"/>
  <c r="J137" i="24"/>
  <c r="H137" i="24"/>
  <c r="F137" i="24"/>
  <c r="J136" i="24"/>
  <c r="H136" i="24"/>
  <c r="F136" i="24"/>
  <c r="J135" i="24"/>
  <c r="H135" i="24"/>
  <c r="F135" i="24"/>
  <c r="J134" i="24"/>
  <c r="H134" i="24"/>
  <c r="F134" i="24"/>
  <c r="J133" i="24"/>
  <c r="H133" i="24"/>
  <c r="F133" i="24"/>
  <c r="J132" i="24"/>
  <c r="H132" i="24"/>
  <c r="F132" i="24"/>
  <c r="J131" i="24"/>
  <c r="H131" i="24"/>
  <c r="F131" i="24"/>
  <c r="J130" i="24"/>
  <c r="H130" i="24"/>
  <c r="F130" i="24"/>
  <c r="J129" i="24"/>
  <c r="H129" i="24"/>
  <c r="F129" i="24"/>
  <c r="J128" i="24"/>
  <c r="H128" i="24"/>
  <c r="F128" i="24"/>
  <c r="J127" i="24"/>
  <c r="H127" i="24"/>
  <c r="F127" i="24"/>
  <c r="J126" i="24"/>
  <c r="H126" i="24"/>
  <c r="F126" i="24"/>
  <c r="J125" i="24"/>
  <c r="H125" i="24"/>
  <c r="F125" i="24"/>
  <c r="J124" i="24"/>
  <c r="H124" i="24"/>
  <c r="F124" i="24"/>
  <c r="J123" i="24"/>
  <c r="H123" i="24"/>
  <c r="F123" i="24"/>
  <c r="J122" i="24"/>
  <c r="H122" i="24"/>
  <c r="F122" i="24"/>
  <c r="J121" i="24"/>
  <c r="H121" i="24"/>
  <c r="F121" i="24"/>
  <c r="J120" i="24"/>
  <c r="H120" i="24"/>
  <c r="F120" i="24"/>
  <c r="J119" i="24"/>
  <c r="H119" i="24"/>
  <c r="F119" i="24"/>
  <c r="J118" i="24"/>
  <c r="H118" i="24"/>
  <c r="F118" i="24"/>
  <c r="J117" i="24"/>
  <c r="H117" i="24"/>
  <c r="F117" i="24"/>
  <c r="J116" i="24"/>
  <c r="H116" i="24"/>
  <c r="F116" i="24"/>
  <c r="J115" i="24"/>
  <c r="H115" i="24"/>
  <c r="F115" i="24"/>
  <c r="J114" i="24"/>
  <c r="H114" i="24"/>
  <c r="F114" i="24"/>
  <c r="J113" i="24"/>
  <c r="H113" i="24"/>
  <c r="F113" i="24"/>
  <c r="J112" i="24"/>
  <c r="H112" i="24"/>
  <c r="F112" i="24"/>
  <c r="J111" i="24"/>
  <c r="H111" i="24"/>
  <c r="F111" i="24"/>
  <c r="J110" i="24"/>
  <c r="H110" i="24"/>
  <c r="F110" i="24"/>
  <c r="J109" i="24"/>
  <c r="H109" i="24"/>
  <c r="F109" i="24"/>
  <c r="J108" i="24"/>
  <c r="H108" i="24"/>
  <c r="F108" i="24"/>
  <c r="J107" i="24"/>
  <c r="H107" i="24"/>
  <c r="F107" i="24"/>
  <c r="J106" i="24"/>
  <c r="H106" i="24"/>
  <c r="F106" i="24"/>
  <c r="J105" i="24"/>
  <c r="H105" i="24"/>
  <c r="F105" i="24"/>
  <c r="J104" i="24"/>
  <c r="H104" i="24"/>
  <c r="F104" i="24"/>
  <c r="J103" i="24"/>
  <c r="H103" i="24"/>
  <c r="F103" i="24"/>
  <c r="J102" i="24"/>
  <c r="H102" i="24"/>
  <c r="F102" i="24"/>
  <c r="J101" i="24"/>
  <c r="H101" i="24"/>
  <c r="F101" i="24"/>
  <c r="J100" i="24"/>
  <c r="H100" i="24"/>
  <c r="F100" i="24"/>
  <c r="J99" i="24"/>
  <c r="H99" i="24"/>
  <c r="F99" i="24"/>
  <c r="J98" i="24"/>
  <c r="H98" i="24"/>
  <c r="F98" i="24"/>
  <c r="J97" i="24"/>
  <c r="H97" i="24"/>
  <c r="F97" i="24"/>
  <c r="J96" i="24"/>
  <c r="H96" i="24"/>
  <c r="F96" i="24"/>
  <c r="J95" i="24"/>
  <c r="H95" i="24"/>
  <c r="F95" i="24"/>
  <c r="J94" i="24"/>
  <c r="H94" i="24"/>
  <c r="F94" i="24"/>
  <c r="J93" i="24"/>
  <c r="H93" i="24"/>
  <c r="F93" i="24"/>
  <c r="J92" i="24"/>
  <c r="H92" i="24"/>
  <c r="F92" i="24"/>
  <c r="J91" i="24"/>
  <c r="H91" i="24"/>
  <c r="F91" i="24"/>
  <c r="J90" i="24"/>
  <c r="H90" i="24"/>
  <c r="F90" i="24"/>
  <c r="J89" i="24"/>
  <c r="H89" i="24"/>
  <c r="F89" i="24"/>
  <c r="J88" i="24"/>
  <c r="H88" i="24"/>
  <c r="F88" i="24"/>
  <c r="J87" i="24"/>
  <c r="H87" i="24"/>
  <c r="F87" i="24"/>
  <c r="J86" i="24"/>
  <c r="H86" i="24"/>
  <c r="F86" i="24"/>
  <c r="J85" i="24"/>
  <c r="H85" i="24"/>
  <c r="F85" i="24"/>
  <c r="J84" i="24"/>
  <c r="H84" i="24"/>
  <c r="F84" i="24"/>
  <c r="J83" i="24"/>
  <c r="H83" i="24"/>
  <c r="F83" i="24"/>
  <c r="J82" i="24"/>
  <c r="H82" i="24"/>
  <c r="F82" i="24"/>
  <c r="J81" i="24"/>
  <c r="H81" i="24"/>
  <c r="F81" i="24"/>
  <c r="J80" i="24"/>
  <c r="H80" i="24"/>
  <c r="F80" i="24"/>
  <c r="J79" i="24"/>
  <c r="H79" i="24"/>
  <c r="F79" i="24"/>
  <c r="J78" i="24"/>
  <c r="H78" i="24"/>
  <c r="F78" i="24"/>
  <c r="J77" i="24"/>
  <c r="H77" i="24"/>
  <c r="F77" i="24"/>
  <c r="J76" i="24"/>
  <c r="H76" i="24"/>
  <c r="F76" i="24"/>
  <c r="J75" i="24"/>
  <c r="H75" i="24"/>
  <c r="F75" i="24"/>
  <c r="J74" i="24"/>
  <c r="H74" i="24"/>
  <c r="F74" i="24"/>
  <c r="J73" i="24"/>
  <c r="H73" i="24"/>
  <c r="F73" i="24"/>
  <c r="J72" i="24"/>
  <c r="H72" i="24"/>
  <c r="F72" i="24"/>
  <c r="J71" i="24"/>
  <c r="H71" i="24"/>
  <c r="F71" i="24"/>
  <c r="J70" i="24"/>
  <c r="H70" i="24"/>
  <c r="F70" i="24"/>
  <c r="J69" i="24"/>
  <c r="H69" i="24"/>
  <c r="F69" i="24"/>
  <c r="J68" i="24"/>
  <c r="H68" i="24"/>
  <c r="F68" i="24"/>
  <c r="J67" i="24"/>
  <c r="H67" i="24"/>
  <c r="F67" i="24"/>
  <c r="J66" i="24"/>
  <c r="H66" i="24"/>
  <c r="F66" i="24"/>
  <c r="J65" i="24"/>
  <c r="H65" i="24"/>
  <c r="F65" i="24"/>
  <c r="J64" i="24"/>
  <c r="H64" i="24"/>
  <c r="F64" i="24"/>
  <c r="J63" i="24"/>
  <c r="H63" i="24"/>
  <c r="F63" i="24"/>
  <c r="J62" i="24"/>
  <c r="H62" i="24"/>
  <c r="F62" i="24"/>
  <c r="J61" i="24"/>
  <c r="H61" i="24"/>
  <c r="F61" i="24"/>
  <c r="J60" i="24"/>
  <c r="H60" i="24"/>
  <c r="F60" i="24"/>
  <c r="J59" i="24"/>
  <c r="H59" i="24"/>
  <c r="F59" i="24"/>
  <c r="J58" i="24"/>
  <c r="H58" i="24"/>
  <c r="F58" i="24"/>
  <c r="J57" i="24"/>
  <c r="H57" i="24"/>
  <c r="F57" i="24"/>
  <c r="J56" i="24"/>
  <c r="H56" i="24"/>
  <c r="F56" i="24"/>
  <c r="J55" i="24"/>
  <c r="H55" i="24"/>
  <c r="F55" i="24"/>
  <c r="J54" i="24"/>
  <c r="H54" i="24"/>
  <c r="F54" i="24"/>
  <c r="J53" i="24"/>
  <c r="H53" i="24"/>
  <c r="F53" i="24"/>
  <c r="J52" i="24"/>
  <c r="H52" i="24"/>
  <c r="F52" i="24"/>
  <c r="J51" i="24"/>
  <c r="H51" i="24"/>
  <c r="F51" i="24"/>
  <c r="J50" i="24"/>
  <c r="H50" i="24"/>
  <c r="F50" i="24"/>
  <c r="J49" i="24"/>
  <c r="H49" i="24"/>
  <c r="F49" i="24"/>
  <c r="J48" i="24"/>
  <c r="H48" i="24"/>
  <c r="F48" i="24"/>
  <c r="J47" i="24"/>
  <c r="H47" i="24"/>
  <c r="F47" i="24"/>
  <c r="J46" i="24"/>
  <c r="H46" i="24"/>
  <c r="F46" i="24"/>
  <c r="J45" i="24"/>
  <c r="H45" i="24"/>
  <c r="F45" i="24"/>
  <c r="J44" i="24"/>
  <c r="H44" i="24"/>
  <c r="F44" i="24"/>
  <c r="J43" i="24"/>
  <c r="H43" i="24"/>
  <c r="F43" i="24"/>
  <c r="J42" i="24"/>
  <c r="H42" i="24"/>
  <c r="F42" i="24"/>
  <c r="J41" i="24"/>
  <c r="H41" i="24"/>
  <c r="F41" i="24"/>
  <c r="J40" i="24"/>
  <c r="H40" i="24"/>
  <c r="F40" i="24"/>
  <c r="J39" i="24"/>
  <c r="H39" i="24"/>
  <c r="F39" i="24"/>
  <c r="J38" i="24"/>
  <c r="H38" i="24"/>
  <c r="F38" i="24"/>
  <c r="J37" i="24"/>
  <c r="H37" i="24"/>
  <c r="F37" i="24"/>
  <c r="J36" i="24"/>
  <c r="H36" i="24"/>
  <c r="F36" i="24"/>
  <c r="J35" i="24"/>
  <c r="H35" i="24"/>
  <c r="F35" i="24"/>
  <c r="J34" i="24"/>
  <c r="H34" i="24"/>
  <c r="F34" i="24"/>
  <c r="J33" i="24"/>
  <c r="H33" i="24"/>
  <c r="F33" i="24"/>
  <c r="J32" i="24"/>
  <c r="H32" i="24"/>
  <c r="F32" i="24"/>
  <c r="J31" i="24"/>
  <c r="H31" i="24"/>
  <c r="F31" i="24"/>
  <c r="J30" i="24"/>
  <c r="H30" i="24"/>
  <c r="F30" i="24"/>
  <c r="J29" i="24"/>
  <c r="H29" i="24"/>
  <c r="F29" i="24"/>
  <c r="J28" i="24"/>
  <c r="H28" i="24"/>
  <c r="F28" i="24"/>
  <c r="J27" i="24"/>
  <c r="H27" i="24"/>
  <c r="F27" i="24"/>
  <c r="J26" i="24"/>
  <c r="H26" i="24"/>
  <c r="F26" i="24"/>
  <c r="J25" i="24"/>
  <c r="H25" i="24"/>
  <c r="F25" i="24"/>
  <c r="J24" i="24"/>
  <c r="H24" i="24"/>
  <c r="F24" i="24"/>
  <c r="J23" i="24"/>
  <c r="H23" i="24"/>
  <c r="F23" i="24"/>
  <c r="J22" i="24"/>
  <c r="H22" i="24"/>
  <c r="F22" i="24"/>
  <c r="J21" i="24"/>
  <c r="H21" i="24"/>
  <c r="F21" i="24"/>
  <c r="J20" i="24"/>
  <c r="H20" i="24"/>
  <c r="F20" i="24"/>
  <c r="J19" i="24"/>
  <c r="H19" i="24"/>
  <c r="F19" i="24"/>
  <c r="J18" i="24"/>
  <c r="H18" i="24"/>
  <c r="F18" i="24"/>
  <c r="J17" i="24"/>
  <c r="H17" i="24"/>
  <c r="F17" i="24"/>
  <c r="J16" i="24"/>
  <c r="H16" i="24"/>
  <c r="F16" i="24"/>
  <c r="J15" i="24"/>
  <c r="H15" i="24"/>
  <c r="F15" i="24"/>
  <c r="J14" i="24"/>
  <c r="H14" i="24"/>
  <c r="F14" i="24"/>
  <c r="J13" i="24"/>
  <c r="H13" i="24"/>
  <c r="F13" i="24"/>
  <c r="J12" i="24"/>
  <c r="H12" i="24"/>
  <c r="F12" i="24"/>
  <c r="J11" i="24"/>
  <c r="H11" i="24"/>
  <c r="F11" i="24"/>
  <c r="J10" i="24"/>
  <c r="H10" i="24"/>
  <c r="F10" i="24"/>
  <c r="J9" i="24"/>
  <c r="H9" i="24"/>
  <c r="F9" i="24"/>
  <c r="J8" i="24"/>
  <c r="H8" i="24"/>
  <c r="F8" i="24"/>
  <c r="J7" i="24"/>
  <c r="H7" i="24"/>
  <c r="F7" i="24"/>
  <c r="J6" i="24"/>
  <c r="H6" i="24"/>
  <c r="F6" i="24"/>
  <c r="J5" i="24"/>
  <c r="H5" i="24"/>
  <c r="F5" i="24"/>
  <c r="P136" i="23" l="1"/>
  <c r="O136" i="23"/>
  <c r="L136" i="23"/>
  <c r="M136" i="23" s="1"/>
  <c r="I136" i="23"/>
  <c r="J136" i="23" s="1"/>
  <c r="G136" i="23"/>
  <c r="F136" i="23"/>
  <c r="L135" i="23"/>
  <c r="M135" i="23" s="1"/>
  <c r="J135" i="23"/>
  <c r="I135" i="23"/>
  <c r="F135" i="23"/>
  <c r="G135" i="23" s="1"/>
  <c r="M134" i="23"/>
  <c r="L134" i="23"/>
  <c r="J134" i="23"/>
  <c r="I134" i="23"/>
  <c r="G134" i="23"/>
  <c r="S134" i="23" s="1"/>
  <c r="F134" i="23"/>
  <c r="M133" i="23"/>
  <c r="L133" i="23"/>
  <c r="J133" i="23"/>
  <c r="I133" i="23"/>
  <c r="G133" i="23"/>
  <c r="S133" i="23" s="1"/>
  <c r="F133" i="23"/>
  <c r="M132" i="23"/>
  <c r="L132" i="23"/>
  <c r="J132" i="23"/>
  <c r="I132" i="23"/>
  <c r="F132" i="23"/>
  <c r="G132" i="23" s="1"/>
  <c r="S132" i="23" s="1"/>
  <c r="M131" i="23"/>
  <c r="L131" i="23"/>
  <c r="J131" i="23"/>
  <c r="I131" i="23"/>
  <c r="F131" i="23"/>
  <c r="G131" i="23" s="1"/>
  <c r="S131" i="23" s="1"/>
  <c r="M130" i="23"/>
  <c r="L130" i="23"/>
  <c r="I130" i="23"/>
  <c r="J130" i="23" s="1"/>
  <c r="F130" i="23"/>
  <c r="G130" i="23" s="1"/>
  <c r="P129" i="23"/>
  <c r="O129" i="23"/>
  <c r="L129" i="23"/>
  <c r="M129" i="23" s="1"/>
  <c r="I129" i="23"/>
  <c r="J129" i="23" s="1"/>
  <c r="F129" i="23"/>
  <c r="G129" i="23" s="1"/>
  <c r="O128" i="23"/>
  <c r="P128" i="23" s="1"/>
  <c r="L128" i="23"/>
  <c r="M128" i="23" s="1"/>
  <c r="S128" i="23" s="1"/>
  <c r="J128" i="23"/>
  <c r="I128" i="23"/>
  <c r="G128" i="23"/>
  <c r="F128" i="23"/>
  <c r="O127" i="23"/>
  <c r="P127" i="23" s="1"/>
  <c r="M127" i="23"/>
  <c r="S127" i="23" s="1"/>
  <c r="L127" i="23"/>
  <c r="J127" i="23"/>
  <c r="I127" i="23"/>
  <c r="G127" i="23"/>
  <c r="F127" i="23"/>
  <c r="P126" i="23"/>
  <c r="O126" i="23"/>
  <c r="M126" i="23"/>
  <c r="L126" i="23"/>
  <c r="I126" i="23"/>
  <c r="J126" i="23" s="1"/>
  <c r="F126" i="23"/>
  <c r="G126" i="23" s="1"/>
  <c r="S126" i="23" s="1"/>
  <c r="P125" i="23"/>
  <c r="O125" i="23"/>
  <c r="L125" i="23"/>
  <c r="M125" i="23" s="1"/>
  <c r="I125" i="23"/>
  <c r="J125" i="23" s="1"/>
  <c r="F125" i="23"/>
  <c r="G125" i="23" s="1"/>
  <c r="O124" i="23"/>
  <c r="P124" i="23" s="1"/>
  <c r="S124" i="23" s="1"/>
  <c r="L124" i="23"/>
  <c r="M124" i="23" s="1"/>
  <c r="I124" i="23"/>
  <c r="J124" i="23" s="1"/>
  <c r="G124" i="23"/>
  <c r="F124" i="23"/>
  <c r="L123" i="23"/>
  <c r="M123" i="23" s="1"/>
  <c r="J123" i="23"/>
  <c r="S123" i="23" s="1"/>
  <c r="I123" i="23"/>
  <c r="G123" i="23"/>
  <c r="F123" i="23"/>
  <c r="L122" i="23"/>
  <c r="M122" i="23" s="1"/>
  <c r="S122" i="23" s="1"/>
  <c r="J122" i="23"/>
  <c r="I122" i="23"/>
  <c r="G122" i="23"/>
  <c r="F122" i="23"/>
  <c r="P121" i="23"/>
  <c r="O121" i="23"/>
  <c r="M121" i="23"/>
  <c r="L121" i="23"/>
  <c r="J121" i="23"/>
  <c r="I121" i="23"/>
  <c r="F121" i="23"/>
  <c r="G121" i="23" s="1"/>
  <c r="S121" i="23" s="1"/>
  <c r="P120" i="23"/>
  <c r="O120" i="23"/>
  <c r="L120" i="23"/>
  <c r="M120" i="23" s="1"/>
  <c r="I120" i="23"/>
  <c r="J120" i="23" s="1"/>
  <c r="F120" i="23"/>
  <c r="G120" i="23" s="1"/>
  <c r="O119" i="23"/>
  <c r="P119" i="23" s="1"/>
  <c r="L119" i="23"/>
  <c r="M119" i="23" s="1"/>
  <c r="I119" i="23"/>
  <c r="J119" i="23" s="1"/>
  <c r="G119" i="23"/>
  <c r="F119" i="23"/>
  <c r="O118" i="23"/>
  <c r="P118" i="23" s="1"/>
  <c r="L118" i="23"/>
  <c r="M118" i="23" s="1"/>
  <c r="J118" i="23"/>
  <c r="I118" i="23"/>
  <c r="G118" i="23"/>
  <c r="F118" i="23"/>
  <c r="P117" i="23"/>
  <c r="O117" i="23"/>
  <c r="M117" i="23"/>
  <c r="L117" i="23"/>
  <c r="J117" i="23"/>
  <c r="I117" i="23"/>
  <c r="F117" i="23"/>
  <c r="G117" i="23" s="1"/>
  <c r="S117" i="23" s="1"/>
  <c r="P116" i="23"/>
  <c r="O116" i="23"/>
  <c r="L116" i="23"/>
  <c r="M116" i="23" s="1"/>
  <c r="I116" i="23"/>
  <c r="J116" i="23" s="1"/>
  <c r="F116" i="23"/>
  <c r="G116" i="23" s="1"/>
  <c r="O115" i="23"/>
  <c r="P115" i="23" s="1"/>
  <c r="L115" i="23"/>
  <c r="M115" i="23" s="1"/>
  <c r="I115" i="23"/>
  <c r="J115" i="23" s="1"/>
  <c r="G115" i="23"/>
  <c r="S115" i="23" s="1"/>
  <c r="F115" i="23"/>
  <c r="O112" i="23"/>
  <c r="P112" i="23" s="1"/>
  <c r="M112" i="23"/>
  <c r="L112" i="23"/>
  <c r="J112" i="23"/>
  <c r="I112" i="23"/>
  <c r="G112" i="23"/>
  <c r="F112" i="23"/>
  <c r="M111" i="23"/>
  <c r="L111" i="23"/>
  <c r="J111" i="23"/>
  <c r="I111" i="23"/>
  <c r="G111" i="23"/>
  <c r="F111" i="23"/>
  <c r="P110" i="23"/>
  <c r="O110" i="23"/>
  <c r="M110" i="23"/>
  <c r="L110" i="23"/>
  <c r="I110" i="23"/>
  <c r="J110" i="23" s="1"/>
  <c r="F110" i="23"/>
  <c r="G110" i="23" s="1"/>
  <c r="P109" i="23"/>
  <c r="O109" i="23"/>
  <c r="L109" i="23"/>
  <c r="M109" i="23" s="1"/>
  <c r="I109" i="23"/>
  <c r="J109" i="23" s="1"/>
  <c r="F109" i="23"/>
  <c r="G109" i="23" s="1"/>
  <c r="O108" i="23"/>
  <c r="P108" i="23" s="1"/>
  <c r="L108" i="23"/>
  <c r="M108" i="23" s="1"/>
  <c r="S108" i="23" s="1"/>
  <c r="J108" i="23"/>
  <c r="I108" i="23"/>
  <c r="G108" i="23"/>
  <c r="F108" i="23"/>
  <c r="O107" i="23"/>
  <c r="P107" i="23" s="1"/>
  <c r="M107" i="23"/>
  <c r="L107" i="23"/>
  <c r="J107" i="23"/>
  <c r="I107" i="23"/>
  <c r="G107" i="23"/>
  <c r="S107" i="23" s="1"/>
  <c r="F107" i="23"/>
  <c r="M106" i="23"/>
  <c r="L106" i="23"/>
  <c r="J106" i="23"/>
  <c r="I106" i="23"/>
  <c r="F106" i="23"/>
  <c r="G106" i="23" s="1"/>
  <c r="S106" i="23" s="1"/>
  <c r="M105" i="23"/>
  <c r="L105" i="23"/>
  <c r="J105" i="23"/>
  <c r="I105" i="23"/>
  <c r="F105" i="23"/>
  <c r="G105" i="23" s="1"/>
  <c r="M104" i="23"/>
  <c r="L104" i="23"/>
  <c r="I104" i="23"/>
  <c r="J104" i="23" s="1"/>
  <c r="F104" i="23"/>
  <c r="G104" i="23" s="1"/>
  <c r="M103" i="23"/>
  <c r="L103" i="23"/>
  <c r="I103" i="23"/>
  <c r="J103" i="23" s="1"/>
  <c r="F103" i="23"/>
  <c r="G103" i="23" s="1"/>
  <c r="S103" i="23" s="1"/>
  <c r="L102" i="23"/>
  <c r="M102" i="23" s="1"/>
  <c r="I102" i="23"/>
  <c r="J102" i="23" s="1"/>
  <c r="F102" i="23"/>
  <c r="G102" i="23" s="1"/>
  <c r="L101" i="23"/>
  <c r="M101" i="23" s="1"/>
  <c r="I101" i="23"/>
  <c r="J101" i="23" s="1"/>
  <c r="F101" i="23"/>
  <c r="G101" i="23" s="1"/>
  <c r="S101" i="23" s="1"/>
  <c r="S100" i="23"/>
  <c r="L100" i="23"/>
  <c r="M100" i="23" s="1"/>
  <c r="I100" i="23"/>
  <c r="J100" i="23" s="1"/>
  <c r="G100" i="23"/>
  <c r="F100" i="23"/>
  <c r="O99" i="23"/>
  <c r="P99" i="23" s="1"/>
  <c r="L99" i="23"/>
  <c r="M99" i="23" s="1"/>
  <c r="J99" i="23"/>
  <c r="I99" i="23"/>
  <c r="G99" i="23"/>
  <c r="F99" i="23"/>
  <c r="P98" i="23"/>
  <c r="O98" i="23"/>
  <c r="M98" i="23"/>
  <c r="L98" i="23"/>
  <c r="J98" i="23"/>
  <c r="I98" i="23"/>
  <c r="F98" i="23"/>
  <c r="G98" i="23" s="1"/>
  <c r="S98" i="23" s="1"/>
  <c r="P97" i="23"/>
  <c r="O97" i="23"/>
  <c r="M97" i="23"/>
  <c r="L97" i="23"/>
  <c r="I97" i="23"/>
  <c r="J97" i="23" s="1"/>
  <c r="F97" i="23"/>
  <c r="G97" i="23" s="1"/>
  <c r="S97" i="23" s="1"/>
  <c r="O96" i="23"/>
  <c r="P96" i="23" s="1"/>
  <c r="L96" i="23"/>
  <c r="M96" i="23" s="1"/>
  <c r="I96" i="23"/>
  <c r="J96" i="23" s="1"/>
  <c r="G96" i="23"/>
  <c r="S96" i="23" s="1"/>
  <c r="F96" i="23"/>
  <c r="O95" i="23"/>
  <c r="P95" i="23" s="1"/>
  <c r="L95" i="23"/>
  <c r="M95" i="23" s="1"/>
  <c r="J95" i="23"/>
  <c r="I95" i="23"/>
  <c r="G95" i="23"/>
  <c r="F95" i="23"/>
  <c r="S94" i="23"/>
  <c r="P94" i="23"/>
  <c r="O94" i="23"/>
  <c r="M94" i="23"/>
  <c r="L94" i="23"/>
  <c r="J94" i="23"/>
  <c r="I94" i="23"/>
  <c r="F94" i="23"/>
  <c r="G94" i="23" s="1"/>
  <c r="P93" i="23"/>
  <c r="O93" i="23"/>
  <c r="M93" i="23"/>
  <c r="L93" i="23"/>
  <c r="I93" i="23"/>
  <c r="J93" i="23" s="1"/>
  <c r="F93" i="23"/>
  <c r="G93" i="23" s="1"/>
  <c r="O92" i="23"/>
  <c r="P92" i="23" s="1"/>
  <c r="L92" i="23"/>
  <c r="M92" i="23" s="1"/>
  <c r="I92" i="23"/>
  <c r="J92" i="23" s="1"/>
  <c r="G92" i="23"/>
  <c r="S92" i="23" s="1"/>
  <c r="F92" i="23"/>
  <c r="O91" i="23"/>
  <c r="P91" i="23" s="1"/>
  <c r="L91" i="23"/>
  <c r="M91" i="23" s="1"/>
  <c r="J91" i="23"/>
  <c r="I91" i="23"/>
  <c r="G91" i="23"/>
  <c r="F91" i="23"/>
  <c r="P90" i="23"/>
  <c r="O90" i="23"/>
  <c r="M90" i="23"/>
  <c r="L90" i="23"/>
  <c r="J90" i="23"/>
  <c r="S90" i="23" s="1"/>
  <c r="I90" i="23"/>
  <c r="F90" i="23"/>
  <c r="G90" i="23" s="1"/>
  <c r="P89" i="23"/>
  <c r="O89" i="23"/>
  <c r="M89" i="23"/>
  <c r="L89" i="23"/>
  <c r="I89" i="23"/>
  <c r="J89" i="23" s="1"/>
  <c r="F89" i="23"/>
  <c r="G89" i="23" s="1"/>
  <c r="O88" i="23"/>
  <c r="P88" i="23" s="1"/>
  <c r="L88" i="23"/>
  <c r="M88" i="23" s="1"/>
  <c r="I88" i="23"/>
  <c r="J88" i="23" s="1"/>
  <c r="G88" i="23"/>
  <c r="S88" i="23" s="1"/>
  <c r="F88" i="23"/>
  <c r="O87" i="23"/>
  <c r="P87" i="23" s="1"/>
  <c r="L87" i="23"/>
  <c r="M87" i="23" s="1"/>
  <c r="J87" i="23"/>
  <c r="I87" i="23"/>
  <c r="G87" i="23"/>
  <c r="S87" i="23" s="1"/>
  <c r="F87" i="23"/>
  <c r="O86" i="23"/>
  <c r="P86" i="23" s="1"/>
  <c r="M86" i="23"/>
  <c r="L86" i="23"/>
  <c r="J86" i="23"/>
  <c r="S86" i="23" s="1"/>
  <c r="I86" i="23"/>
  <c r="F86" i="23"/>
  <c r="G86" i="23" s="1"/>
  <c r="P85" i="23"/>
  <c r="O85" i="23"/>
  <c r="M85" i="23"/>
  <c r="L85" i="23"/>
  <c r="I85" i="23"/>
  <c r="J85" i="23" s="1"/>
  <c r="F85" i="23"/>
  <c r="G85" i="23" s="1"/>
  <c r="O84" i="23"/>
  <c r="P84" i="23" s="1"/>
  <c r="L84" i="23"/>
  <c r="M84" i="23" s="1"/>
  <c r="I84" i="23"/>
  <c r="J84" i="23" s="1"/>
  <c r="F84" i="23"/>
  <c r="G84" i="23" s="1"/>
  <c r="S84" i="23" s="1"/>
  <c r="O83" i="23"/>
  <c r="P83" i="23" s="1"/>
  <c r="L83" i="23"/>
  <c r="M83" i="23" s="1"/>
  <c r="J83" i="23"/>
  <c r="I83" i="23"/>
  <c r="G83" i="23"/>
  <c r="F83" i="23"/>
  <c r="O82" i="23"/>
  <c r="P82" i="23" s="1"/>
  <c r="M82" i="23"/>
  <c r="L82" i="23"/>
  <c r="J82" i="23"/>
  <c r="I82" i="23"/>
  <c r="F82" i="23"/>
  <c r="G82" i="23" s="1"/>
  <c r="S82" i="23" s="1"/>
  <c r="P81" i="23"/>
  <c r="O81" i="23"/>
  <c r="M81" i="23"/>
  <c r="L81" i="23"/>
  <c r="I81" i="23"/>
  <c r="J81" i="23" s="1"/>
  <c r="F81" i="23"/>
  <c r="G81" i="23" s="1"/>
  <c r="O80" i="23"/>
  <c r="P80" i="23" s="1"/>
  <c r="L80" i="23"/>
  <c r="M80" i="23" s="1"/>
  <c r="I80" i="23"/>
  <c r="J80" i="23" s="1"/>
  <c r="F80" i="23"/>
  <c r="G80" i="23" s="1"/>
  <c r="S80" i="23" s="1"/>
  <c r="O79" i="23"/>
  <c r="P79" i="23" s="1"/>
  <c r="L79" i="23"/>
  <c r="M79" i="23" s="1"/>
  <c r="J79" i="23"/>
  <c r="I79" i="23"/>
  <c r="G79" i="23"/>
  <c r="F79" i="23"/>
  <c r="S78" i="23"/>
  <c r="O78" i="23"/>
  <c r="P78" i="23" s="1"/>
  <c r="M78" i="23"/>
  <c r="L78" i="23"/>
  <c r="J78" i="23"/>
  <c r="I78" i="23"/>
  <c r="F78" i="23"/>
  <c r="G78" i="23" s="1"/>
  <c r="P77" i="23"/>
  <c r="O77" i="23"/>
  <c r="M77" i="23"/>
  <c r="L77" i="23"/>
  <c r="I77" i="23"/>
  <c r="J77" i="23" s="1"/>
  <c r="F77" i="23"/>
  <c r="G77" i="23" s="1"/>
  <c r="S77" i="23" s="1"/>
  <c r="O76" i="23"/>
  <c r="P76" i="23" s="1"/>
  <c r="L76" i="23"/>
  <c r="M76" i="23" s="1"/>
  <c r="I76" i="23"/>
  <c r="J76" i="23" s="1"/>
  <c r="F76" i="23"/>
  <c r="G76" i="23" s="1"/>
  <c r="S76" i="23" s="1"/>
  <c r="O75" i="23"/>
  <c r="P75" i="23" s="1"/>
  <c r="L75" i="23"/>
  <c r="M75" i="23" s="1"/>
  <c r="J75" i="23"/>
  <c r="I75" i="23"/>
  <c r="G75" i="23"/>
  <c r="F75" i="23"/>
  <c r="O74" i="23"/>
  <c r="P74" i="23" s="1"/>
  <c r="S74" i="23" s="1"/>
  <c r="M74" i="23"/>
  <c r="L74" i="23"/>
  <c r="J74" i="23"/>
  <c r="I74" i="23"/>
  <c r="F74" i="23"/>
  <c r="G74" i="23" s="1"/>
  <c r="P73" i="23"/>
  <c r="O73" i="23"/>
  <c r="M73" i="23"/>
  <c r="L73" i="23"/>
  <c r="I73" i="23"/>
  <c r="J73" i="23" s="1"/>
  <c r="F73" i="23"/>
  <c r="G73" i="23" s="1"/>
  <c r="S73" i="23" s="1"/>
  <c r="O72" i="23"/>
  <c r="P72" i="23" s="1"/>
  <c r="L72" i="23"/>
  <c r="M72" i="23" s="1"/>
  <c r="I72" i="23"/>
  <c r="J72" i="23" s="1"/>
  <c r="F72" i="23"/>
  <c r="G72" i="23" s="1"/>
  <c r="O71" i="23"/>
  <c r="P71" i="23" s="1"/>
  <c r="L71" i="23"/>
  <c r="M71" i="23" s="1"/>
  <c r="J71" i="23"/>
  <c r="I71" i="23"/>
  <c r="G71" i="23"/>
  <c r="F71" i="23"/>
  <c r="O70" i="23"/>
  <c r="P70" i="23" s="1"/>
  <c r="S70" i="23" s="1"/>
  <c r="M70" i="23"/>
  <c r="L70" i="23"/>
  <c r="J70" i="23"/>
  <c r="I70" i="23"/>
  <c r="F70" i="23"/>
  <c r="G70" i="23" s="1"/>
  <c r="P69" i="23"/>
  <c r="O69" i="23"/>
  <c r="M69" i="23"/>
  <c r="L69" i="23"/>
  <c r="I69" i="23"/>
  <c r="J69" i="23" s="1"/>
  <c r="F69" i="23"/>
  <c r="G69" i="23" s="1"/>
  <c r="O68" i="23"/>
  <c r="P68" i="23" s="1"/>
  <c r="L68" i="23"/>
  <c r="M68" i="23" s="1"/>
  <c r="I68" i="23"/>
  <c r="J68" i="23" s="1"/>
  <c r="F68" i="23"/>
  <c r="G68" i="23" s="1"/>
  <c r="O67" i="23"/>
  <c r="P67" i="23" s="1"/>
  <c r="L67" i="23"/>
  <c r="M67" i="23" s="1"/>
  <c r="J67" i="23"/>
  <c r="I67" i="23"/>
  <c r="G67" i="23"/>
  <c r="S67" i="23" s="1"/>
  <c r="F67" i="23"/>
  <c r="O66" i="23"/>
  <c r="P66" i="23" s="1"/>
  <c r="S66" i="23" s="1"/>
  <c r="M66" i="23"/>
  <c r="L66" i="23"/>
  <c r="J66" i="23"/>
  <c r="I66" i="23"/>
  <c r="F66" i="23"/>
  <c r="G66" i="23" s="1"/>
  <c r="P65" i="23"/>
  <c r="O65" i="23"/>
  <c r="M65" i="23"/>
  <c r="L65" i="23"/>
  <c r="I65" i="23"/>
  <c r="J65" i="23" s="1"/>
  <c r="F65" i="23"/>
  <c r="G65" i="23" s="1"/>
  <c r="O64" i="23"/>
  <c r="P64" i="23" s="1"/>
  <c r="L64" i="23"/>
  <c r="M64" i="23" s="1"/>
  <c r="I64" i="23"/>
  <c r="J64" i="23" s="1"/>
  <c r="F64" i="23"/>
  <c r="G64" i="23" s="1"/>
  <c r="O63" i="23"/>
  <c r="P63" i="23" s="1"/>
  <c r="L63" i="23"/>
  <c r="M63" i="23" s="1"/>
  <c r="J63" i="23"/>
  <c r="I63" i="23"/>
  <c r="G63" i="23"/>
  <c r="S63" i="23" s="1"/>
  <c r="F63" i="23"/>
  <c r="L62" i="23"/>
  <c r="M62" i="23" s="1"/>
  <c r="J62" i="23"/>
  <c r="I62" i="23"/>
  <c r="G62" i="23"/>
  <c r="S62" i="23" s="1"/>
  <c r="F62" i="23"/>
  <c r="P61" i="23"/>
  <c r="O61" i="23"/>
  <c r="M61" i="23"/>
  <c r="L61" i="23"/>
  <c r="J61" i="23"/>
  <c r="I61" i="23"/>
  <c r="F61" i="23"/>
  <c r="G61" i="23" s="1"/>
  <c r="P60" i="23"/>
  <c r="O60" i="23"/>
  <c r="L60" i="23"/>
  <c r="M60" i="23" s="1"/>
  <c r="I60" i="23"/>
  <c r="J60" i="23" s="1"/>
  <c r="F60" i="23"/>
  <c r="G60" i="23" s="1"/>
  <c r="O59" i="23"/>
  <c r="P59" i="23" s="1"/>
  <c r="L59" i="23"/>
  <c r="M59" i="23" s="1"/>
  <c r="I59" i="23"/>
  <c r="J59" i="23" s="1"/>
  <c r="G59" i="23"/>
  <c r="S59" i="23" s="1"/>
  <c r="F59" i="23"/>
  <c r="O58" i="23"/>
  <c r="P58" i="23" s="1"/>
  <c r="L58" i="23"/>
  <c r="M58" i="23" s="1"/>
  <c r="J58" i="23"/>
  <c r="I58" i="23"/>
  <c r="G58" i="23"/>
  <c r="F58" i="23"/>
  <c r="P57" i="23"/>
  <c r="O57" i="23"/>
  <c r="M57" i="23"/>
  <c r="L57" i="23"/>
  <c r="J57" i="23"/>
  <c r="I57" i="23"/>
  <c r="F57" i="23"/>
  <c r="G57" i="23" s="1"/>
  <c r="S57" i="23" s="1"/>
  <c r="M56" i="23"/>
  <c r="L56" i="23"/>
  <c r="I56" i="23"/>
  <c r="J56" i="23" s="1"/>
  <c r="F56" i="23"/>
  <c r="G56" i="23" s="1"/>
  <c r="P55" i="23"/>
  <c r="O55" i="23"/>
  <c r="L55" i="23"/>
  <c r="M55" i="23" s="1"/>
  <c r="I55" i="23"/>
  <c r="J55" i="23" s="1"/>
  <c r="F55" i="23"/>
  <c r="G55" i="23" s="1"/>
  <c r="S55" i="23" s="1"/>
  <c r="O54" i="23"/>
  <c r="P54" i="23" s="1"/>
  <c r="S54" i="23" s="1"/>
  <c r="L54" i="23"/>
  <c r="M54" i="23" s="1"/>
  <c r="J54" i="23"/>
  <c r="I54" i="23"/>
  <c r="G54" i="23"/>
  <c r="F54" i="23"/>
  <c r="O53" i="23"/>
  <c r="P53" i="23" s="1"/>
  <c r="M53" i="23"/>
  <c r="L53" i="23"/>
  <c r="J53" i="23"/>
  <c r="I53" i="23"/>
  <c r="G53" i="23"/>
  <c r="S53" i="23" s="1"/>
  <c r="F53" i="23"/>
  <c r="P52" i="23"/>
  <c r="O52" i="23"/>
  <c r="M52" i="23"/>
  <c r="L52" i="23"/>
  <c r="J52" i="23"/>
  <c r="I52" i="23"/>
  <c r="F52" i="23"/>
  <c r="G52" i="23" s="1"/>
  <c r="P51" i="23"/>
  <c r="O51" i="23"/>
  <c r="L51" i="23"/>
  <c r="M51" i="23" s="1"/>
  <c r="I51" i="23"/>
  <c r="J51" i="23" s="1"/>
  <c r="F51" i="23"/>
  <c r="G51" i="23" s="1"/>
  <c r="O50" i="23"/>
  <c r="P50" i="23" s="1"/>
  <c r="L50" i="23"/>
  <c r="M50" i="23" s="1"/>
  <c r="I50" i="23"/>
  <c r="J50" i="23" s="1"/>
  <c r="S50" i="23" s="1"/>
  <c r="G50" i="23"/>
  <c r="F50" i="23"/>
  <c r="O49" i="23"/>
  <c r="P49" i="23" s="1"/>
  <c r="M49" i="23"/>
  <c r="L49" i="23"/>
  <c r="J49" i="23"/>
  <c r="I49" i="23"/>
  <c r="G49" i="23"/>
  <c r="S49" i="23" s="1"/>
  <c r="F49" i="23"/>
  <c r="P48" i="23"/>
  <c r="O48" i="23"/>
  <c r="M48" i="23"/>
  <c r="L48" i="23"/>
  <c r="I48" i="23"/>
  <c r="J48" i="23" s="1"/>
  <c r="F48" i="23"/>
  <c r="G48" i="23" s="1"/>
  <c r="P47" i="23"/>
  <c r="O47" i="23"/>
  <c r="L47" i="23"/>
  <c r="M47" i="23" s="1"/>
  <c r="I47" i="23"/>
  <c r="J47" i="23" s="1"/>
  <c r="F47" i="23"/>
  <c r="G47" i="23" s="1"/>
  <c r="O46" i="23"/>
  <c r="P46" i="23" s="1"/>
  <c r="S46" i="23" s="1"/>
  <c r="L46" i="23"/>
  <c r="M46" i="23" s="1"/>
  <c r="I46" i="23"/>
  <c r="J46" i="23" s="1"/>
  <c r="G46" i="23"/>
  <c r="F46" i="23"/>
  <c r="L45" i="23"/>
  <c r="M45" i="23" s="1"/>
  <c r="J45" i="23"/>
  <c r="S45" i="23" s="1"/>
  <c r="I45" i="23"/>
  <c r="G45" i="23"/>
  <c r="F45" i="23"/>
  <c r="L44" i="23"/>
  <c r="M44" i="23" s="1"/>
  <c r="S44" i="23" s="1"/>
  <c r="J44" i="23"/>
  <c r="I44" i="23"/>
  <c r="G44" i="23"/>
  <c r="F44" i="23"/>
  <c r="M43" i="23"/>
  <c r="S43" i="23" s="1"/>
  <c r="L43" i="23"/>
  <c r="J43" i="23"/>
  <c r="I43" i="23"/>
  <c r="G43" i="23"/>
  <c r="F43" i="23"/>
  <c r="M42" i="23"/>
  <c r="L42" i="23"/>
  <c r="J42" i="23"/>
  <c r="I42" i="23"/>
  <c r="F42" i="23"/>
  <c r="G42" i="23" s="1"/>
  <c r="S42" i="23" s="1"/>
  <c r="M41" i="23"/>
  <c r="L41" i="23"/>
  <c r="J41" i="23"/>
  <c r="I41" i="23"/>
  <c r="F41" i="23"/>
  <c r="G41" i="23" s="1"/>
  <c r="M40" i="23"/>
  <c r="L40" i="23"/>
  <c r="J40" i="23"/>
  <c r="I40" i="23"/>
  <c r="F40" i="23"/>
  <c r="G40" i="23" s="1"/>
  <c r="P39" i="23"/>
  <c r="O39" i="23"/>
  <c r="L39" i="23"/>
  <c r="M39" i="23" s="1"/>
  <c r="I39" i="23"/>
  <c r="J39" i="23" s="1"/>
  <c r="F39" i="23"/>
  <c r="G39" i="23" s="1"/>
  <c r="O38" i="23"/>
  <c r="P38" i="23" s="1"/>
  <c r="L38" i="23"/>
  <c r="M38" i="23" s="1"/>
  <c r="I38" i="23"/>
  <c r="J38" i="23" s="1"/>
  <c r="S38" i="23" s="1"/>
  <c r="G38" i="23"/>
  <c r="F38" i="23"/>
  <c r="O37" i="23"/>
  <c r="P37" i="23" s="1"/>
  <c r="M37" i="23"/>
  <c r="L37" i="23"/>
  <c r="J37" i="23"/>
  <c r="I37" i="23"/>
  <c r="G37" i="23"/>
  <c r="S37" i="23" s="1"/>
  <c r="F37" i="23"/>
  <c r="P36" i="23"/>
  <c r="O36" i="23"/>
  <c r="M36" i="23"/>
  <c r="L36" i="23"/>
  <c r="I36" i="23"/>
  <c r="J36" i="23" s="1"/>
  <c r="F36" i="23"/>
  <c r="G36" i="23" s="1"/>
  <c r="P35" i="23"/>
  <c r="O35" i="23"/>
  <c r="L35" i="23"/>
  <c r="M35" i="23" s="1"/>
  <c r="I35" i="23"/>
  <c r="J35" i="23" s="1"/>
  <c r="F35" i="23"/>
  <c r="G35" i="23" s="1"/>
  <c r="O34" i="23"/>
  <c r="P34" i="23" s="1"/>
  <c r="S34" i="23" s="1"/>
  <c r="L34" i="23"/>
  <c r="M34" i="23" s="1"/>
  <c r="I34" i="23"/>
  <c r="J34" i="23" s="1"/>
  <c r="G34" i="23"/>
  <c r="F34" i="23"/>
  <c r="O33" i="23"/>
  <c r="P33" i="23" s="1"/>
  <c r="M33" i="23"/>
  <c r="L33" i="23"/>
  <c r="J33" i="23"/>
  <c r="I33" i="23"/>
  <c r="G33" i="23"/>
  <c r="S33" i="23" s="1"/>
  <c r="F33" i="23"/>
  <c r="P32" i="23"/>
  <c r="O32" i="23"/>
  <c r="M32" i="23"/>
  <c r="L32" i="23"/>
  <c r="I32" i="23"/>
  <c r="J32" i="23" s="1"/>
  <c r="F32" i="23"/>
  <c r="G32" i="23" s="1"/>
  <c r="P31" i="23"/>
  <c r="O31" i="23"/>
  <c r="L31" i="23"/>
  <c r="M31" i="23" s="1"/>
  <c r="I31" i="23"/>
  <c r="J31" i="23" s="1"/>
  <c r="F31" i="23"/>
  <c r="G31" i="23" s="1"/>
  <c r="S31" i="23" s="1"/>
  <c r="L30" i="23"/>
  <c r="M30" i="23" s="1"/>
  <c r="I30" i="23"/>
  <c r="J30" i="23" s="1"/>
  <c r="F30" i="23"/>
  <c r="G30" i="23" s="1"/>
  <c r="S30" i="23" s="1"/>
  <c r="O29" i="23"/>
  <c r="P29" i="23" s="1"/>
  <c r="L29" i="23"/>
  <c r="M29" i="23" s="1"/>
  <c r="J29" i="23"/>
  <c r="I29" i="23"/>
  <c r="G29" i="23"/>
  <c r="F29" i="23"/>
  <c r="O28" i="23"/>
  <c r="P28" i="23" s="1"/>
  <c r="M28" i="23"/>
  <c r="L28" i="23"/>
  <c r="J28" i="23"/>
  <c r="I28" i="23"/>
  <c r="F28" i="23"/>
  <c r="G28" i="23" s="1"/>
  <c r="S28" i="23" s="1"/>
  <c r="P27" i="23"/>
  <c r="O27" i="23"/>
  <c r="M27" i="23"/>
  <c r="L27" i="23"/>
  <c r="I27" i="23"/>
  <c r="J27" i="23" s="1"/>
  <c r="F27" i="23"/>
  <c r="G27" i="23" s="1"/>
  <c r="S27" i="23" s="1"/>
  <c r="P26" i="23"/>
  <c r="O26" i="23"/>
  <c r="L26" i="23"/>
  <c r="M26" i="23" s="1"/>
  <c r="I26" i="23"/>
  <c r="J26" i="23" s="1"/>
  <c r="F26" i="23"/>
  <c r="G26" i="23" s="1"/>
  <c r="S26" i="23" s="1"/>
  <c r="O23" i="23"/>
  <c r="P23" i="23" s="1"/>
  <c r="L23" i="23"/>
  <c r="M23" i="23" s="1"/>
  <c r="J23" i="23"/>
  <c r="I23" i="23"/>
  <c r="G23" i="23"/>
  <c r="F23" i="23"/>
  <c r="O22" i="23"/>
  <c r="P22" i="23" s="1"/>
  <c r="M22" i="23"/>
  <c r="L22" i="23"/>
  <c r="J22" i="23"/>
  <c r="I22" i="23"/>
  <c r="F22" i="23"/>
  <c r="G22" i="23" s="1"/>
  <c r="S22" i="23" s="1"/>
  <c r="P21" i="23"/>
  <c r="O21" i="23"/>
  <c r="M21" i="23"/>
  <c r="L21" i="23"/>
  <c r="I21" i="23"/>
  <c r="J21" i="23" s="1"/>
  <c r="F21" i="23"/>
  <c r="G21" i="23" s="1"/>
  <c r="L20" i="23"/>
  <c r="M20" i="23" s="1"/>
  <c r="I20" i="23"/>
  <c r="J20" i="23" s="1"/>
  <c r="F20" i="23"/>
  <c r="G20" i="23" s="1"/>
  <c r="O19" i="23"/>
  <c r="P19" i="23" s="1"/>
  <c r="L19" i="23"/>
  <c r="M19" i="23" s="1"/>
  <c r="I19" i="23"/>
  <c r="J19" i="23" s="1"/>
  <c r="G19" i="23"/>
  <c r="F19" i="23"/>
  <c r="O18" i="23"/>
  <c r="P18" i="23" s="1"/>
  <c r="S18" i="23" s="1"/>
  <c r="L18" i="23"/>
  <c r="M18" i="23" s="1"/>
  <c r="J18" i="23"/>
  <c r="I18" i="23"/>
  <c r="G18" i="23"/>
  <c r="F18" i="23"/>
  <c r="P17" i="23"/>
  <c r="O17" i="23"/>
  <c r="M17" i="23"/>
  <c r="L17" i="23"/>
  <c r="J17" i="23"/>
  <c r="S17" i="23" s="1"/>
  <c r="I17" i="23"/>
  <c r="F17" i="23"/>
  <c r="G17" i="23" s="1"/>
  <c r="M16" i="23"/>
  <c r="L16" i="23"/>
  <c r="I16" i="23"/>
  <c r="J16" i="23" s="1"/>
  <c r="F16" i="23"/>
  <c r="G16" i="23" s="1"/>
  <c r="P15" i="23"/>
  <c r="O15" i="23"/>
  <c r="L15" i="23"/>
  <c r="M15" i="23" s="1"/>
  <c r="I15" i="23"/>
  <c r="J15" i="23" s="1"/>
  <c r="F15" i="23"/>
  <c r="G15" i="23" s="1"/>
  <c r="S12" i="23"/>
  <c r="O12" i="23"/>
  <c r="P12" i="23" s="1"/>
  <c r="L12" i="23"/>
  <c r="M12" i="23" s="1"/>
  <c r="I12" i="23"/>
  <c r="J12" i="23" s="1"/>
  <c r="G12" i="23"/>
  <c r="F12" i="23"/>
  <c r="O11" i="23"/>
  <c r="P11" i="23" s="1"/>
  <c r="M11" i="23"/>
  <c r="L11" i="23"/>
  <c r="J11" i="23"/>
  <c r="I11" i="23"/>
  <c r="G11" i="23"/>
  <c r="S11" i="23" s="1"/>
  <c r="F11" i="23"/>
  <c r="P10" i="23"/>
  <c r="O10" i="23"/>
  <c r="M10" i="23"/>
  <c r="L10" i="23"/>
  <c r="I10" i="23"/>
  <c r="J10" i="23" s="1"/>
  <c r="F10" i="23"/>
  <c r="G10" i="23" s="1"/>
  <c r="P9" i="23"/>
  <c r="M9" i="23"/>
  <c r="J9" i="23"/>
  <c r="G9" i="23"/>
  <c r="S9" i="23" s="1"/>
  <c r="P8" i="23"/>
  <c r="O8" i="23"/>
  <c r="L8" i="23"/>
  <c r="M8" i="23" s="1"/>
  <c r="I8" i="23"/>
  <c r="J8" i="23" s="1"/>
  <c r="F8" i="23"/>
  <c r="G8" i="23" s="1"/>
  <c r="L7" i="23"/>
  <c r="M7" i="23" s="1"/>
  <c r="I7" i="23"/>
  <c r="J7" i="23" s="1"/>
  <c r="F7" i="23"/>
  <c r="G7" i="23" s="1"/>
  <c r="L6" i="23"/>
  <c r="M6" i="23" s="1"/>
  <c r="F6" i="23"/>
  <c r="G6" i="23" s="1"/>
  <c r="S56" i="23" l="1"/>
  <c r="S8" i="23"/>
  <c r="S20" i="23"/>
  <c r="S48" i="23"/>
  <c r="S52" i="23"/>
  <c r="S72" i="23"/>
  <c r="S110" i="23"/>
  <c r="S116" i="23"/>
  <c r="S130" i="23"/>
  <c r="S36" i="23"/>
  <c r="S40" i="23"/>
  <c r="S68" i="23"/>
  <c r="S85" i="23"/>
  <c r="S89" i="23"/>
  <c r="S112" i="23"/>
  <c r="S118" i="23"/>
  <c r="S16" i="23"/>
  <c r="P137" i="23"/>
  <c r="S21" i="23"/>
  <c r="S60" i="23"/>
  <c r="S64" i="23"/>
  <c r="S81" i="23"/>
  <c r="S93" i="23"/>
  <c r="S104" i="23"/>
  <c r="S135" i="23"/>
  <c r="S58" i="23"/>
  <c r="S83" i="23"/>
  <c r="S91" i="23"/>
  <c r="S35" i="23"/>
  <c r="S41" i="23"/>
  <c r="S47" i="23"/>
  <c r="S69" i="23"/>
  <c r="S79" i="23"/>
  <c r="S95" i="23"/>
  <c r="S125" i="23"/>
  <c r="G137" i="23"/>
  <c r="M137" i="23"/>
  <c r="S15" i="23"/>
  <c r="S6" i="23"/>
  <c r="S23" i="23"/>
  <c r="S7" i="23"/>
  <c r="S19" i="23"/>
  <c r="S29" i="23"/>
  <c r="S65" i="23"/>
  <c r="S75" i="23"/>
  <c r="S99" i="23"/>
  <c r="S105" i="23"/>
  <c r="J137" i="23"/>
  <c r="S10" i="23"/>
  <c r="S39" i="23"/>
  <c r="S51" i="23"/>
  <c r="S61" i="23"/>
  <c r="S71" i="23"/>
  <c r="S102" i="23"/>
  <c r="S109" i="23"/>
  <c r="S111" i="23"/>
  <c r="S119" i="23"/>
  <c r="S129" i="23"/>
  <c r="S136" i="23"/>
  <c r="S32" i="23"/>
  <c r="S120" i="23"/>
  <c r="S137" i="23" l="1"/>
  <c r="R7" i="21" l="1"/>
  <c r="S7" i="21"/>
  <c r="P7" i="21"/>
  <c r="G6" i="21" l="1"/>
  <c r="H6" i="21" s="1"/>
  <c r="I6" i="21" s="1"/>
  <c r="S6" i="21" s="1"/>
  <c r="O5" i="21" l="1"/>
  <c r="P5" i="21" s="1"/>
  <c r="Q5" i="21" s="1"/>
  <c r="K5" i="21"/>
  <c r="L5" i="21" s="1"/>
  <c r="M5" i="21" s="1"/>
  <c r="G5" i="21"/>
  <c r="H5" i="21" s="1"/>
  <c r="R5" i="21" s="1"/>
  <c r="O6" i="21"/>
  <c r="P6" i="21" s="1"/>
  <c r="Q6" i="21" s="1"/>
  <c r="S6" i="20"/>
  <c r="S5" i="20"/>
  <c r="Q5" i="20"/>
  <c r="R5" i="20"/>
  <c r="K6" i="21"/>
  <c r="L6" i="21" s="1"/>
  <c r="R6" i="21" s="1"/>
  <c r="O5" i="20"/>
  <c r="P5" i="20" s="1"/>
  <c r="I5" i="21" l="1"/>
  <c r="S5" i="21" s="1"/>
  <c r="Q7" i="21"/>
  <c r="Q6" i="20"/>
  <c r="H7" i="21"/>
  <c r="L7" i="21"/>
  <c r="M6" i="21"/>
  <c r="K5" i="20"/>
  <c r="L5" i="20" s="1"/>
  <c r="M5" i="20" s="1"/>
  <c r="M6" i="20" s="1"/>
  <c r="G5" i="20"/>
  <c r="H5" i="20" s="1"/>
  <c r="I5" i="20" s="1"/>
  <c r="M7" i="21" l="1"/>
  <c r="I7" i="21"/>
  <c r="L6" i="20"/>
  <c r="R6" i="20" l="1"/>
  <c r="H6" i="20"/>
  <c r="I6" i="20" l="1"/>
</calcChain>
</file>

<file path=xl/sharedStrings.xml><?xml version="1.0" encoding="utf-8"?>
<sst xmlns="http://schemas.openxmlformats.org/spreadsheetml/2006/main" count="1832" uniqueCount="1180">
  <si>
    <t>CANTIDAD</t>
  </si>
  <si>
    <t>TOTAL OFERTA</t>
  </si>
  <si>
    <t>ITEM</t>
  </si>
  <si>
    <t>UND</t>
  </si>
  <si>
    <t>DESCRIPCIÓN</t>
  </si>
  <si>
    <t>ESPECIFICACIONES</t>
  </si>
  <si>
    <t>UNIDAD DE MEDIDA</t>
  </si>
  <si>
    <t>PRECIO UNITARIO</t>
  </si>
  <si>
    <t>VALOR IMPUESTOS
(IVA E IMPUESTO AL CONSUMO) EN CASO QUE APLIQUE</t>
  </si>
  <si>
    <t>PRECIO UNITARIO IMPUESTOS INCLUIDOS</t>
  </si>
  <si>
    <t>MOTOCARRO TIPO VOLCÓ MODELO 2025
POTENCIA MÍNIMA: 16 @ 7500 RPM
TORQUE: MÍNIMO 145 NM @ 6000 RPM
RELACIÓN DE COMPRESIÓN: 8.0: 1
DESPLAZAMIENTO: MÍNIMO 150 CM3
REFRIGERACIÓN: ASPIRACIÓN FORZADA
ALIMENTACIÓN: TIPO CARBURADOR O INYECCIÓN ELECTRÓNICA
ARRANQUE: ELÉCTRICO O MECÁNICO
TRANSMISIÓN: MÍNIMO 4 CAMBIOS
FILTRO DE ACEITE INTERNO
SUSPENSIÓN DELANTERA TELESCÓPICA REFORZADA
SUSPENSIÓN TRASERA DE BALLESTAS
FRENO DELANTERO DE DISCO
FRENO TRASERO DE TAMBOR HIDRÁULICO
FRENOS CON SISTEMA HIDRÁULICO
FRENO DE EMERGENCIA POR GUAYA
CARGA MÍNIMA DE 650 KG
TANQUE CON CAPACIDAD MÍNIMA DE 3 GALONES
CARROCERÍA DE 180CM X 125 CM
MOTOR 4 TIEMPOS
INCLUYE MATRÍCULA, SOAT, IMPUESTOS AL DÍA, TARJETA DE PROPIEDAD, KIT BÁSICO DE CARRETERA, GATO MANUAL Y KIT DE PRIMEROS AUXILIOS.
INCLUYE GARANTÍA DE 6 MESES O 6.000 KILÓMETROS, LO PRIMERO QUE OCURRA.</t>
  </si>
  <si>
    <t>CUADRO COMPARATIVO DE PRECIOS  GRUPO #1</t>
  </si>
  <si>
    <t>MOTOCICLETA TIPO CALLE MODELO 2025 125CC</t>
  </si>
  <si>
    <t>PIAGGIO SOLUCIONES</t>
  </si>
  <si>
    <t>PRECIO TOTAL IMPUESTOS INCLUIDOS</t>
  </si>
  <si>
    <t>MOTO DE 2 PUESTOS 
CILINDRAJE HASTA 125CC
MOTOR 4 TIEMPOS, MONOCILÍNDRICO, SOHC
TORQUE MÍNIMO 7NM @5000 RPM
POTENCIA MÍNIMA 7HP @7000 RPM
SISTEMA DE ALIMENTACION POR CARBURADOR O FUEL INJECTION
REFRIGERACION POR AIRE
ARRÁNQUE ELÉCTRICO Y/O DE PEDAL
TRANSMISIÓN MECÁNICA MÍNIMO DE 4 VELOCIDADES
SUSPENSIÓN DELANTERA DE HORQUILLA TELESCÓPICA
SUSPENSIÓN TRASERA DE DOBLE AMORTIGUADOR
FRENO DELANTERO DE DISCO O DE TAMBOR
FRENO TRASERO DE DISCO O DE TAMBOR</t>
  </si>
  <si>
    <t>GRUPO UMA</t>
  </si>
  <si>
    <t>VAISAND</t>
  </si>
  <si>
    <t>PROMEDIO UNITARIO</t>
  </si>
  <si>
    <t>PROMEDIO TOTAL</t>
  </si>
  <si>
    <t>FANALCA-HONDA</t>
  </si>
  <si>
    <t>MOTORRED</t>
  </si>
  <si>
    <t>MOTOCARRO TIPO VOLCO MODELO 2025, CAPACIDAD DE CARGA HASTA 750KG</t>
  </si>
  <si>
    <t>MOTOCARRO TIPO VOLCO MODELO 2025, CAPACIDAD DE CARGA HASTA 1000KG</t>
  </si>
  <si>
    <t>MOTOCARRO TIPO VOLCÓ MODELO 2025
POTENCIA MÍNIMA: 19 HP @ 7500 RPM
TORQUE: MÍNIMO 15 NM @ 6000 RPM
RELACIÓN DE COMPRESIÓN: 8.0: 1
DESPLAZAMIENTO: MÍNIMO 150 CM3
REFRIGERACIÓN: ASPIRACIÓN FORZADA
ALIMENTACIÓN: TIPO CARBURADOR O INYECCIÓN ELECTRÓNICA
ARRANQUE: ELÉCTRICO O MECÁNICO
TRANSMISIÓN: MÍNIMO 4 CAMBIOS
FILTRO DE ACEITE INTERNO
SUSPENSIÓN DELANTERA TELESCÓPICA REFORZADA
SUSPENSIÓN TRASERA DE BALLESTAS
FRENO DELANTERO DE DISCO
FRENO TRASERO DE TAMBOR HIDRÁULICO
FRENOS CON SISTEMA HIDRÁULICO
FRENO DE EMERGENCIA POR GUAYA
CARGA MÍNIMA DE 650 KG
TANQUE CON CAPACIDAD MÍNIMA DE 3 GALONES
CARROCERÍA DE 180CM X 125 CM
MOTOR 4 TIEMPOS
INCLUYE MATRÍCULA, SOAT, IMPUESTOS AL DÍA, TARJETA DE PROPIEDAD, KIT BÁSICO DE CARRETERA, GATO MANUAL Y KIT DE PRIMEROS AUXILIOS.
INCLUYE GARANTÍA DE 6 MESES O 6.000 KILÓMETROS, LO PRIMERO QUE OCURRA.</t>
  </si>
  <si>
    <t>CUADRO COMPARATIVO DE PRECIOS  GRUPO #2</t>
  </si>
  <si>
    <t>SUMINISTRO DE MOTOCARROS PARA LA CREACIÓN Y CONSOLIDACIÓN DE MINICADENAS LOCALES PRODUCTIVAS EN MAGANGUÉ (BOLÍVAR)</t>
  </si>
  <si>
    <t>SUMINISTRO DE MOTOCICLETAS PARA LA CREACIÓN Y CONSOLIDACIÓN DE MINICADENAS LOCALES PRODUCTIVAS EN MAGANGUÉ (BOLÍVAR)</t>
  </si>
  <si>
    <t>CUADRO COMPARATIVO DE PRECIOS  GRUPO #3</t>
  </si>
  <si>
    <t xml:space="preserve">SUMINISTRO DE MOBILIARIO, MENAJE, UTENSILIOS DE COCINA, Y DOTACIÓN PARA LA CREACIÓN Y CONSOLIDACIÓN DE MINICADENAS LOCALES PRODUCTIVAS EN MAGANGUÉ (BOLÍVAR)
CAPÍTULO 1 - MOBILIARIO </t>
  </si>
  <si>
    <t>VENEPLAST</t>
  </si>
  <si>
    <t>SERVIINTEGRALES</t>
  </si>
  <si>
    <t>ACRYLUZ</t>
  </si>
  <si>
    <t>OLIVIERI</t>
  </si>
  <si>
    <t>PROMEDIO PROVEEDORES CATALOGO ACUERDO MARCO DE PRECIOS (REGIÓN#8 - ZONA #3)</t>
  </si>
  <si>
    <t>PROMEDIO DEL MERCADO</t>
  </si>
  <si>
    <t>CAPÍTULO 1 - MOBILIARIO</t>
  </si>
  <si>
    <t>N°</t>
  </si>
  <si>
    <t>PRODUCTO</t>
  </si>
  <si>
    <t>DESCRIPCION</t>
  </si>
  <si>
    <t>VALOR UNITARIO</t>
  </si>
  <si>
    <t>IVA</t>
  </si>
  <si>
    <t>VALOR UNITARIO IVA INCLUIDO</t>
  </si>
  <si>
    <t>1.1. MOBILIARIO BÁSICO</t>
  </si>
  <si>
    <t>AIRE ACONDICIONADO</t>
  </si>
  <si>
    <t>AIRE ACONDICIONADO INVERTER 24.000 BTU,220V- INCLUYE INSTALACION</t>
  </si>
  <si>
    <t>SUPERFICIES DE TRABAJO DE SOPORTE PARA COMPUTADORES</t>
  </si>
  <si>
    <t>UN (1)  MUEBLE MOVIL PARA  EQUIPO TECNOLOGICO, UN (1)  MUEBLE MOVIL PARA  EQUIPO TECNOLOGICO, UN TELON PROYECCIONES.</t>
  </si>
  <si>
    <t>UNIDAD DE CONTENEDOR</t>
  </si>
  <si>
    <t>PAPELERA ADMINISTRATIVA ESTRUCTURA EN ACERO: LÁMINA PLEGADA Y GRAFADA ESPESOR DE PARED 1,2 MM MÍNIMO (SIN PINTURA). EL ACABADO DE LA PINTURA EN POLVO HORNEABLE PARA APLICACIÓN ELECTROSTÁTICA TIPO EPOXI POLISTER´COLOR GRIS GOFRADO</t>
  </si>
  <si>
    <t>COMPUTADORES DE ESCRITORIO</t>
  </si>
  <si>
    <t>OMPUTADOR TODO EN UNO. PROCESADOR: INTEL CORE DECIMA
GENERACIÓN.
- PANTALLA: 22 PULGADAS FHD.
- RAM: 8GB DDR4 -
- ALMACENAMIENTO:
SSD: NVME PCIE 128GB / ALTA VELOCIDAD
HDD: DISCO DURO 1TB (INFORMACIÓN -
DATOS)
- TECLADO Y RATÓN: CABLEADOS - INCLUIDOS
- TARJETA DE VIDEO DEDICADO: INTEL GRAPHICS
- CÁMARA / MICRÓFONO: ALTA CALIDAD Y
DEFINICIÓN
- PUERTOS: 2 X USB 2.0 / 2 X USB 3.1 / 1 X
PUERTO DE RED (RJ45) / 1 X
AUDIO/MICRÓFONO
1 X HDMI
- CONECTIVIDAD: WIFI Y BLUETOOTH
- COLOR: NEGRO - INCLUYE LICENCIA OFFICE Y
LICENCIA ANTIVIRUS</t>
  </si>
  <si>
    <t>ALTOPARLANTE</t>
  </si>
  <si>
    <t xml:space="preserve">UN SISTEMA DE SONIDO ( COMPUESTO POR PARLANTE Z607 5.1 LOGITECH POTENCIA 80W SUBWOOFER 25W BLUETOOTH/PLUG3.5MM/RCA/SD/USB/RADIO FM CONTROL REMOTO GARANTÍA 2AÑOS-NEGRO) </t>
  </si>
  <si>
    <t>IMPRESORAS LASER</t>
  </si>
  <si>
    <t>IMPRESORA MULTIFUNCIONAL LÁSER MONOCROMÁTICA. ALTA RESOLUCIÓN. PUERTO USB2.0 DE ALTA VELOCIDAD; PUERTO DE RED FAST ETHERNET 10/100BASE-TX; CONEXIÓN INALÁMBRICA 802.11 B/G/N, CONECTIVIDAD WIFI, VELOCIDAD DE IMPRESIÓN HASTA 21 PPM</t>
  </si>
  <si>
    <t>PUNTO ECOLOGICO TRES (3) CANECAS</t>
  </si>
  <si>
    <t>VER ANEXO 8 - FICHA PUNTO ECOLÓGICO TRES CANÉCAS</t>
  </si>
  <si>
    <t>CAPÍTULO 2 - COMEDOR COCINA</t>
  </si>
  <si>
    <t>MESA DE CAFETERÍA PLEGABLE</t>
  </si>
  <si>
    <t>VER ANEXO 11 - FICHAS TÉCNICAS COMEDOR COCINA</t>
  </si>
  <si>
    <t>SILLA CAFETERÍA - AUDITORIO</t>
  </si>
  <si>
    <t>ESTANTERÍA DE DEPÓSITO COCINA</t>
  </si>
  <si>
    <t>MESÓN DE TRABAJO COCINA</t>
  </si>
  <si>
    <t>MESÓN CON POCETA</t>
  </si>
  <si>
    <t>MESÓN CON AZAFATES</t>
  </si>
  <si>
    <t>ESTUFA LINEAL DE TRES (3) QUEMADORES</t>
  </si>
  <si>
    <t>ESTUFA ENANA DE UN (1) QUEMADOR</t>
  </si>
  <si>
    <t>CAPÍTULO 3 - MENAJE COMEDOR COCINA</t>
  </si>
  <si>
    <t>NEVERA NO FROST 300 - 340 LITROS O 12-14 PIES</t>
  </si>
  <si>
    <t>VER ANEXO 12 - FICHAS TÉCNICAS MENAJE COMEDOR COCINA</t>
  </si>
  <si>
    <t>CONGELADOR HORIZONTAL 150 - 200 LITROS</t>
  </si>
  <si>
    <t>CONGELADOR HORIZONTAL 300 - 400 LITROS</t>
  </si>
  <si>
    <t>NEVECON NO FROST 500 - 600 LITROS O 18 -22 PIES</t>
  </si>
  <si>
    <t>REFRIGERADOR VERTICAL 1400 - 1500 LITROS o 68 - 72 PIES</t>
  </si>
  <si>
    <t>LICUADORA INDUSTRIAL 25 LITROS</t>
  </si>
  <si>
    <t>LICUADORA INDUSTRIAL 15 LITROS</t>
  </si>
  <si>
    <t>LICUADORA INDUSTRIAL 4 LITROS</t>
  </si>
  <si>
    <t>RECIPIENTE 45 - 50 LITROS</t>
  </si>
  <si>
    <t>BALDE 10 - 14 LITROS</t>
  </si>
  <si>
    <t>RECIPIENTE 70 - 75 LITROS CON TAPA</t>
  </si>
  <si>
    <t xml:space="preserve"> CALDERO INDUSTRIAL 40x30 – 37 a 38 LITROS –</t>
  </si>
  <si>
    <t>CALDERO INDUSTRIAL 40x40 – 49 a 51 LITROS -</t>
  </si>
  <si>
    <t>CALDERO INDUSTRIAL 50x20 – 38 a 40 LITROS –</t>
  </si>
  <si>
    <t>CALDERO INDUSTRIAL 50x30 – 58 a 60 LITROS -</t>
  </si>
  <si>
    <t>CALDERO INDUSTRIAL 50x40 – 77 a 79 LITROS -</t>
  </si>
  <si>
    <t>CALDERO INDUSTRIAL 50x50 – 97 a 100 LITROS -</t>
  </si>
  <si>
    <t>CALDERO INDUSTRIAL 60x40 – 103 a 106 LITROS -</t>
  </si>
  <si>
    <t>CALDERO INDUSTRIAL 60x50 – 135 a 145 LITROS -</t>
  </si>
  <si>
    <t>CALDERO INDUSTRIAL 60x60 – 165 a 175 LITROS -</t>
  </si>
  <si>
    <t>OLLAS RECORTADAS #26 -7.5 a 8.5 LITROS –</t>
  </si>
  <si>
    <t>OLLAS RECORTADAS #28 - 9.5 a 10.5 LITROS –</t>
  </si>
  <si>
    <t>OLLAS RECORTADAS #30 -11.5 a 12.5 LITROS –</t>
  </si>
  <si>
    <t>OLLAS RECORTADAS #32 -14.5 a 15.5 LITROS –</t>
  </si>
  <si>
    <t>OLLAS RECORTADAS #36 -22.5 a 23,5 LITROS –</t>
  </si>
  <si>
    <t>OLLAS RECORTADAS #40 -28.5 a 29.5 LITROS –</t>
  </si>
  <si>
    <t>OLLA DE PRESIÓN 4 LITROS –</t>
  </si>
  <si>
    <t>OLLA DE PRESIÓN 6 LITROS -</t>
  </si>
  <si>
    <t>OLLA DE PRESIÓN 8 LITROS –</t>
  </si>
  <si>
    <t>OLLA DE PRESIÓN 10 LITROS -</t>
  </si>
  <si>
    <t>OLLA DE PRESIÓN 12 -14 LITROS -</t>
  </si>
  <si>
    <t>OLLETA 1 LITRO</t>
  </si>
  <si>
    <t>OLLETA 2 LITROS</t>
  </si>
  <si>
    <t>OLLETA 3 LITROS</t>
  </si>
  <si>
    <t>PAILA Diámetro 28 - 32 centímetros</t>
  </si>
  <si>
    <t>PAILA Diámetro 35 - 40 centímetros</t>
  </si>
  <si>
    <t>PAILA Diámetro 45 - 50 centímetros</t>
  </si>
  <si>
    <t>SARTÉN DIÁMETRO 10 - 15 CENTÍMETROS</t>
  </si>
  <si>
    <t>SARTÉN DIÁMETRO 20 - 25 CENTÍMETROS</t>
  </si>
  <si>
    <t>SARTÉN DIÁMETRO 30 - 35 CENTÍMETROS</t>
  </si>
  <si>
    <t>CANASTA PLASTICA DE PARED SOLIDA</t>
  </si>
  <si>
    <t>CANASTA PLASTICA PARED PERFORADA</t>
  </si>
  <si>
    <t>JARRA 1 LITRO</t>
  </si>
  <si>
    <t>JARRA 3 LITROS</t>
  </si>
  <si>
    <t>TABLA PICAR PEQUEÑA</t>
  </si>
  <si>
    <t>TABLA PICAR GRANDE</t>
  </si>
  <si>
    <t>SET DE CUCHILLOS PARA COCINA</t>
  </si>
  <si>
    <t>JUEGO DE CUCHARAS PORCIONADORAS MEDIDORAS</t>
  </si>
  <si>
    <t>TRINCHE TENEDOR EN ACERO INOXIDABLE</t>
  </si>
  <si>
    <t>CUCHARON CON ORIFICIOS EN ACERO INOXIDABLE</t>
  </si>
  <si>
    <t>CUCHARON EN ACERO INOXIDABLE</t>
  </si>
  <si>
    <t>JUEGO DE DOS PINZAS EN ACERO INOXIDABLE</t>
  </si>
  <si>
    <t>PLATO HONDO</t>
  </si>
  <si>
    <t>PLATO PANDO GRANDE</t>
  </si>
  <si>
    <t>PLATO PANDO PEQUEÑO</t>
  </si>
  <si>
    <t>CUCHARA</t>
  </si>
  <si>
    <t>TENEDOR</t>
  </si>
  <si>
    <t>CUCHILLO</t>
  </si>
  <si>
    <t>POCILLO</t>
  </si>
  <si>
    <t>VASO</t>
  </si>
  <si>
    <t>BANDEJA GRANDE</t>
  </si>
  <si>
    <t>BANDEJA PEQUEÑA</t>
  </si>
  <si>
    <t>JUEGO DE 5 OLLAS</t>
  </si>
  <si>
    <t>ASADOR ANTIADHERENTE</t>
  </si>
  <si>
    <t>BALANZA GRAMERA</t>
  </si>
  <si>
    <t>BATIDOR DE CHOCOLATE</t>
  </si>
  <si>
    <t>CAFETERA GRECA INSTITUCIONAL</t>
  </si>
  <si>
    <t>CERNIDOR</t>
  </si>
  <si>
    <t>ENSALADERA</t>
  </si>
  <si>
    <t>ESPUMADERA MALLA ACERO INOXIDABLE</t>
  </si>
  <si>
    <t>EXPRIMIDOR MANUAL</t>
  </si>
  <si>
    <t>JUEGO TARROS ALMACENAMIENTO</t>
  </si>
  <si>
    <t>MOLINO ANUAL</t>
  </si>
  <si>
    <t>OLLA ARROCERA</t>
  </si>
  <si>
    <t>AMASADORA</t>
  </si>
  <si>
    <t>BATIDORA</t>
  </si>
  <si>
    <t>FREIDORA</t>
  </si>
  <si>
    <t>HORNO A GAS PARA PANADERIA</t>
  </si>
  <si>
    <t>PLANCHA ASADORA</t>
  </si>
  <si>
    <t>REGULADOR DE VOLTAJE</t>
  </si>
  <si>
    <t>PELADOR DE TUBERCULOS</t>
  </si>
  <si>
    <t>PICADOR DE PAPA</t>
  </si>
  <si>
    <t>TIJERAS DE COCINA</t>
  </si>
  <si>
    <t>RALLADOR</t>
  </si>
  <si>
    <t>COLADOR</t>
  </si>
  <si>
    <t>COLADOR DE VERDURAS</t>
  </si>
  <si>
    <t>COLADOR CONICO</t>
  </si>
  <si>
    <t>CAPÍTULO 7 - DOTACIÓN PARA INVENTARIO DE PRODUCTOS</t>
  </si>
  <si>
    <t>BALONES DE FUTBOL</t>
  </si>
  <si>
    <t>BALON DE FUTBOL. FUTBOL COMPETITION  NO 5 LAMINADO: ESTRUCTURA LAMINADA AL CALOR, CUBIERTA EN PVC, ALTA RETENCION DE AIRE, BUEN REBOTE, RESITENCIA</t>
  </si>
  <si>
    <t>BALON DE MICROFUTBOL. MICROFÚTBOL PROFESSIONAL TRADITIONAL PU ESTRUCTURA LAMINADA AL CALOR, CUBIERTA EN PVC, ALTA RETENCION DE AIRE, REBOTE CONTROLADO</t>
  </si>
  <si>
    <t>PELOTAS DE BASQUETBOL</t>
  </si>
  <si>
    <t>BALONES DE BALONCESTO. BALONCESTO COMPETITION ALL STAR CAUCHO NO. 7: CONSTRUCCION VULCANIZADO, CUBIERTA EN CAUCHO , ALTA RETENCION DE AIRE</t>
  </si>
  <si>
    <t>BALONES DE VOLEIBOL</t>
  </si>
  <si>
    <t xml:space="preserve">BALON DE VOLEIBOL. VOLEIBOL COMPETITION  STRONG: COMPETENCIA , CONSTRUCCION TIPO LAMINADO AL CALOR, CUBIERTA EN CUERO PU SUAVE, RESISTENCIA, MEJOR AGARRE, SUAVIDAD AL TOQUE </t>
  </si>
  <si>
    <t xml:space="preserve">BALON DE FUTBOL DE SALA. FÚTBOL SALA COMPETITION LAMINADO: ESTRUCTURA LAMINADA AL CALOR, CUBIERTA EN PVC, ALTA RETENCION DE AIRE, BUEN REBOTE, RESITENCIA </t>
  </si>
  <si>
    <t>AROS DE HULA O EQUIPOS DE HULA</t>
  </si>
  <si>
    <t xml:space="preserve">AROS DE EXPRESIÓN CORPORAL. AROS DE EXPRESIÓN CORPORAL GRANDES O ARO ULA ULA GRANDE EN PLASTICO. </t>
  </si>
  <si>
    <t>LAZOS PARA SALTAR</t>
  </si>
  <si>
    <t>LAZO INFANTIL. LAZOS INFANTILES PARA SALTAR, MANGO MADERA TALLA S</t>
  </si>
  <si>
    <t>ALMACENAMIENTO PARA BALONES O REDES DE VOLEIBOL</t>
  </si>
  <si>
    <t>MALLA DE VOLEIBOL. MALLA DE VOLEIBOL NYLON 3 CON GUAYA DE ACERO</t>
  </si>
  <si>
    <t>MALLAS O REDES PARA DEPORTES</t>
  </si>
  <si>
    <t>MALLA DE FUTBOL. MALLAS DE FUTBOL NO 5  INCLUYE MALLAS PARA ARCOS DE MICROFUTBOL MEDIDAS OFICIALES COLOR BLANCO MEDIDAS 3MTSX2MTSX60CMSX90CMS</t>
  </si>
  <si>
    <t>MALLAS PORTERIA MICROFUTBOL. MALLAS PORTERIA MICROFUTBOL NO 5</t>
  </si>
  <si>
    <t>CONOS O DELINEADORES DE TRAFICO</t>
  </si>
  <si>
    <t>CONO. CONOS EN PLASTICO DE 20 CMS</t>
  </si>
  <si>
    <t>COLCHONES O SETS PARA DORMIR</t>
  </si>
  <si>
    <t>COLCHONETA. COLCHONETA FABRICADA EN ESPUMA FORRADA DE MEDIDAS 120 X 60 X 5 CMS</t>
  </si>
  <si>
    <t>DELANTALES PROTECTORES</t>
  </si>
  <si>
    <t xml:space="preserve">PETOS. PETOS ELABORADOS EN TELA CON NUMERO EN DIFERENTES TALLAS ( BALONCESTO, FUTBOL,MICROFUTBOL,VOLEIBOL, </t>
  </si>
  <si>
    <t>SILBATO</t>
  </si>
  <si>
    <t xml:space="preserve">SILBATO. SILBATO FOX </t>
  </si>
  <si>
    <t>CRONOMETRO</t>
  </si>
  <si>
    <t>CRONOMETRO. CRONOMETRO DIGITAL PROFESIONAL DEPORTIVO. INDICADOR LED Y ALARMA INCORPORADA. RELOJ EN TIEMPO REAL</t>
  </si>
  <si>
    <t>PRENDAS DE DEPORTES</t>
  </si>
  <si>
    <t>UNIFORMES DE FÚTBOL (20 UND). UNIFORMES DEPORTIVOS DE FUTBOL: COMPUESTO DE 18 JUGADORES Y 2 ARQUEROS, UNIFORME DE JUGADOR: CAMISA, PANTALONETA Y MEDIAS, UNIFORME DE ARQUERO: BUSO MANGA LARGA ALCOLCHADO EN LOS CODOS, PANTALONETA Y MEDIAS. CONTIENEN 2 PUBLICIDADES Y NUMERO. TALLAS DE LA S-M-L</t>
  </si>
  <si>
    <t>UNIFORMES DE MICROFÚTBOL (16 UND). UNIFORMES DEPORTIVOS DE MICROFUTBOL: COMPUESTO DE 14 JUGADORES Y 2 ARQUEROS, UNIFORME DE JUGADOR: CAMISA, PANTALONETA Y MEDIAS, UNIFORME DE ARQUERO: BUSO MANGA LARGA ALCOLCHADO EN LOS CODOS, SUDADERA ALCOLCHADA Y MEDIAS. CONTIENEN 2 PUBLICIDADES Y NUMERO. TALLAS DE LA S-M-L</t>
  </si>
  <si>
    <t>UNIFORMES BALONCESTO HOMBRE (12 UND). UNIFORMES DEPORTIVOS DE BALONCESTO PARA HOMBRES: COMPUESTO DE 12 JUGADORES, UNIFORME DE JUGADOR: CAMISA, PANTALONETA Y MEDIAS. CONTIENE 2 PUBLICIDADES Y NUMERO, TALLAS S-M-L</t>
  </si>
  <si>
    <t>UNIFORMES BALONCESTO MUJER (12 UND). UNIFORMES DEPORTIVOS DE BALONCESTO PARA MUJERES: COMPUESTO DE 12 JUGADORES, UNIFORME DE JUGADOR: CAMISA, PANTALONETA Y MEDIAS. CONTIENE 2 PUBLICIDADES Y NUMERO, TALLAS S-M-L</t>
  </si>
  <si>
    <t>UNIFORMES VOLEIBOL MUJERES (12 UND). UNIFORMES DEPORTIVOS DE VOLEIBOL PARA MUJERES: COMPUESTO DE 12 JUGADORES, UNIFORME DE JUGADOR: CAMISA, PANTALONETA Y MEDIAS. CONTIENE 2 PUBLICIDADES Y NUMERO, TALLAS S-M-L</t>
  </si>
  <si>
    <t>UNIFORMES VOLEIBOL HOMBRES (12 UND). UNIFORMES DEPORTIVOS DE VOLEIBOL PARA HOMBRES: COMPUESTO DE 12 JUGADORES, UNIFORME DE JUGADOR: CAMISA, PANTALONETA Y MEDIAS. CONTIENE 2 PUBLICIDADES Y NUMERO, TALLAS  S-M-L</t>
  </si>
  <si>
    <t>TULA. TULA BALONERA GRANDE GOLTY 100% POLYESTER</t>
  </si>
  <si>
    <t>CUADRO COMPARATIVO DE PRECIOS GRUPO #4</t>
  </si>
  <si>
    <t>SUMINISTRO DE MATERIAL DE OBRAS CIVILES, OBRAS ELECTRICAS Y HERRAMIENTAS PARA PARA LA CREACIÓN Y CONSOLIDACIÓN DE MINICADENAS LOCALES PRODUCTIVAS EN MAGANGUÉ (BOLÍVAR)</t>
  </si>
  <si>
    <t>NAFER/PIAGGIO SOLUCIONES</t>
  </si>
  <si>
    <t>GRUPO CPC</t>
  </si>
  <si>
    <t>MASTER DISTRIBUCIONES/MOTOEXPLORER</t>
  </si>
  <si>
    <t>PROMEDIO UNITARIO IVA INC</t>
  </si>
  <si>
    <t>ANÁLISIS ESTADÍSTICO DE DATOS</t>
  </si>
  <si>
    <t>UNIDAD</t>
  </si>
  <si>
    <t xml:space="preserve">VALOR UNITARIO </t>
  </si>
  <si>
    <t>VALOR UNITARIO (IVA INCLUIDO)</t>
  </si>
  <si>
    <t>MATERIALES ELECTRICOS</t>
  </si>
  <si>
    <t>MEDIANA</t>
  </si>
  <si>
    <t>DESV</t>
  </si>
  <si>
    <t>LIM INFERIOR</t>
  </si>
  <si>
    <t>LIM SUPERIOR</t>
  </si>
  <si>
    <t>1.1</t>
  </si>
  <si>
    <t>ABRAZADERA METALICA PARA TUBO EMT 1 1/2"</t>
  </si>
  <si>
    <t>1.2</t>
  </si>
  <si>
    <t>ABRAZADERA METALICA PARA TUBO EMT 1 1/4"</t>
  </si>
  <si>
    <t>1.3</t>
  </si>
  <si>
    <t>ABRAZADERA METALICA PARA TUBO EMT 1"</t>
  </si>
  <si>
    <t>1.4</t>
  </si>
  <si>
    <t>ABRAZADERA METALICA PARA TUBO EMT 1/2"</t>
  </si>
  <si>
    <t>1.5</t>
  </si>
  <si>
    <t>ABRAZADERA METALICA PARA TUBO EMT 3/4"</t>
  </si>
  <si>
    <t>1.6</t>
  </si>
  <si>
    <t>CABLE # 10 LIBRES DE HALOGENOS Y/O QUE CUMPLA CON RETIE X 100 METRO AZUL</t>
  </si>
  <si>
    <t>ROLLO X 100 MTS</t>
  </si>
  <si>
    <t>1.7</t>
  </si>
  <si>
    <t>CABLE # 10 LIBRES DE HALOGENOS Y/O QUE CUMPLA CON RETIE X 100 METRO BLANCO</t>
  </si>
  <si>
    <t>1.8</t>
  </si>
  <si>
    <t>CABLE # 10 LIBRES DE HALOGENOS Y/O QUE CUMPLA CON RETIE X 100 METRO NEGRO</t>
  </si>
  <si>
    <t>1.9</t>
  </si>
  <si>
    <t>CABLE # 10 LIBRES DE HALOGENOS Y/O QUE CUMPLA CON RETIE X 100 METRO ROJO</t>
  </si>
  <si>
    <t>1.10</t>
  </si>
  <si>
    <t>CABLE # 10 LIBRES DE HALOGENOS Y/O QUE CUMPLA CON RETIE X 100 METRO VERDE</t>
  </si>
  <si>
    <t>1.11</t>
  </si>
  <si>
    <t>CABLE # 12 LIBRES DE HALOGENOS Y/O QUE CUMPLA CON RETIE X 100 METRO NEGRO</t>
  </si>
  <si>
    <t>1.12</t>
  </si>
  <si>
    <t>CABLE # 12 LIBRES DE HALOGENOS Y/O QUE CUMPLA CON RETIE X 100 METRO VERDE</t>
  </si>
  <si>
    <t>1.13</t>
  </si>
  <si>
    <t>CABLE # 14 LIBRES DE HALOGENOS Y/O QUE CUMPLA CON RETIE X 100 METRO AMARILLO</t>
  </si>
  <si>
    <t>1.14</t>
  </si>
  <si>
    <t>CABLE # 14 LIBRES DE HALOGENOS Y/O QUE CUMPLA CON RETIE X 100 METRO AZUL</t>
  </si>
  <si>
    <t>1.15</t>
  </si>
  <si>
    <t>CABLE # 14 LIBRES DE HALOGENOS Y/O QUE CUMPLA CON RETIE X 100 METRO BLANCO</t>
  </si>
  <si>
    <t>1.16</t>
  </si>
  <si>
    <t>CABLE # 14 LIBRES DE HALOGENOS Y/O QUE CUMPLA CON RETIE X 100 METRO NEGRO</t>
  </si>
  <si>
    <t>1.17</t>
  </si>
  <si>
    <t>CABLE # 14 LIBRES DE HALOGENOS Y/O QUE CUMPLA CON RETIE X 100 METRO ROJO</t>
  </si>
  <si>
    <t>1.18</t>
  </si>
  <si>
    <t>CABLE # 14 LIBRES DE HALOGENOS Y/O QUE CUMPLA CON RETIE X 100 METRO VERDE</t>
  </si>
  <si>
    <t>1.19</t>
  </si>
  <si>
    <t>CABLE # 8 LIBRES DE HALOGENOS Y/O QUE CUMPLA CON RETIE X 100 METRO AMARILLO</t>
  </si>
  <si>
    <t>1.20</t>
  </si>
  <si>
    <t>CABLE # 8 LIBRES DE HALOGENOS Y/O QUE CUMPLA CON RETIE X 100 METRO BLANCO</t>
  </si>
  <si>
    <t>1.21</t>
  </si>
  <si>
    <t>CABLE # 8 LIBRES DE HALOGENOS Y/O QUE CUMPLA CON RETIE X 100 METRO ROJO</t>
  </si>
  <si>
    <t>1.22</t>
  </si>
  <si>
    <t>CABLE # 8 LIBRES DE HALOGENOS Y/O QUE CUMPLA CON RETIE X 100 METRO VERDE</t>
  </si>
  <si>
    <t>1.23</t>
  </si>
  <si>
    <t xml:space="preserve">CABLE AWG # 10  THHN/THWN-2  DE COBRE, 90°C ,600V GR II AWM VW-1 CT,NORMA RETIE COLOR AZUL </t>
  </si>
  <si>
    <t>1.24</t>
  </si>
  <si>
    <t>CABLE AWG # 10  THHN/THWN-2  DE COBRE, 90°C ,600V GR II AWM VW-1 CT,NORMA RETIE COLOR ROJO</t>
  </si>
  <si>
    <t>1.25</t>
  </si>
  <si>
    <t>CABLE AWG # 12  THHN/THWN-2  DE COBRE, 90°C ,600V GR II AWM VW-1 CT,NORMA RETIE COLOR  AMARILLO</t>
  </si>
  <si>
    <t>1.26</t>
  </si>
  <si>
    <t>CABLE AWG # 12  THHN/THWN-2  DE COBRE, 90°C ,600V GR II AWM VW-1 CT,NORMA RETIE COLOR AZUL</t>
  </si>
  <si>
    <t>1.27</t>
  </si>
  <si>
    <t>CABLE AWG # 12  THHN/THWN-2  DE COBRE, 90°C ,600V GR II AWM VW-1 CT,NORMA RETIE COLOR BLANCO</t>
  </si>
  <si>
    <t>1.28</t>
  </si>
  <si>
    <t>CABLE AWG # 12  THHN/THWN-2  DE COBRE, 90°C ,600V GR II AWM VW-1 CT,NORMA RETIE COLOR ROJO</t>
  </si>
  <si>
    <t>1.29</t>
  </si>
  <si>
    <t>CABLE AWG # 12  THHN/THWN-2  DE COBRE, 90°C ,600V GR II AWM VW-1 CT,NORMA RETIE COLOR VERDE</t>
  </si>
  <si>
    <t>1.30</t>
  </si>
  <si>
    <t>CABLE AWG # 2  THHN/THWN-2  DE COBRE, 90°C ,600V GR II AWM VW-1 CT,NORMA RETIE</t>
  </si>
  <si>
    <t>1.31</t>
  </si>
  <si>
    <t>CABLE AWG # 6 THHN/THWN-2  DE COBRE, 90°C ,600V GR II AWM VW-1 CT,NORMA RETIE.</t>
  </si>
  <si>
    <t>1.32</t>
  </si>
  <si>
    <t>CABLE AWG # 8 THHN/THWN-2  DE COBRE, 90°C ,600V GR II AWM VW-1 CT,NORMA RETIE.</t>
  </si>
  <si>
    <t>ML</t>
  </si>
  <si>
    <t>1.33</t>
  </si>
  <si>
    <t>CABLE DÚPLEX 2X14 BLANCO;  CONDUCTOR DE COBRE, ES SUAVE Y FLEXIBLE Y ESTA AISLADO EN PVC QUE  BRINDA UNA MAYOR RESISTENCIA Y UNA LARGA VIDA ÚTIL.VOLTAJE 300V; ESPESOR 0,64; DIÁMETRO 3,25X6,5 ;NORMA TÉCNICA NTC 5521</t>
  </si>
  <si>
    <t>1.34</t>
  </si>
  <si>
    <t>CABLE ENCAUCHETADO DE 3 HILOS  NUMERO 10  THWN AISLAMIENTO TERMOPLASTICO ,RETARDANTE A LA LLAMA, CONDUCTORESAISLADOS CABLEADOS ENTRE SI,RESISTENTE AL CALOR ALA ABRASION Y A LA HUMEDADA,DISEÑO ESTRIADO</t>
  </si>
  <si>
    <t>1.35</t>
  </si>
  <si>
    <t>CABLE ENCAUCHETADO DE 3 HILOS  NUMERO 12  THWN AISLAMIENTO TERMOPLASTICO ,RETARDANTE A LA LLAMA, CONDUCTORESAISLADOS CABLEADOS ENTRE SI,RESISTENTE AL CALOR ALA ABRASION Y A LA HUMEDADA,DISEÑO ESTRIADO</t>
  </si>
  <si>
    <t>1.36</t>
  </si>
  <si>
    <t>CABLE ENCAUCHETADO DE 3 HILOS  NUMERO 14  THWN AISLAMIENTO TERMOPLASTICO ,RETARDANTE A LA LLAMA, CONDUCTORESAISLADOS CABLEADOS ENTRE SI,RESISTENTE AL CALOR ALA ABRASION Y A LA HUMEDADA,DISEÑO ESTRIADO</t>
  </si>
  <si>
    <t>1.37</t>
  </si>
  <si>
    <t>CABLE UTP CATEGOTIA 6</t>
  </si>
  <si>
    <t>1.38</t>
  </si>
  <si>
    <t>CABLEAWG # 4  THHN/THWN-2  DE COBRE, 90°C ,600V GR II AWM VW-1 CT,NORMA RETIE</t>
  </si>
  <si>
    <t>1.39</t>
  </si>
  <si>
    <t>CAJA CONDUIT DE 2X4 EN PVC CERTIFICADA POR NORMA RETIE</t>
  </si>
  <si>
    <t>1.40</t>
  </si>
  <si>
    <t>CAJA CONDUIT DE 4X4 EN PVC CERTIFICADA POR NORMA RETIE</t>
  </si>
  <si>
    <t>1.41</t>
  </si>
  <si>
    <t xml:space="preserve">CAJA DE 100 CLAVOS DE 1"PARA PISTOLA DE FIJACION </t>
  </si>
  <si>
    <t>1.42</t>
  </si>
  <si>
    <t xml:space="preserve">CAJA DE 100 FULMINANTES PARA PISTOLA DE FIJACIÓN CALIBRE 22 COLOR AMARILLO </t>
  </si>
  <si>
    <t>1.43</t>
  </si>
  <si>
    <t xml:space="preserve">CAJA DE 100 FULMINANTES PARA PISTOLA DE FIJACIÓN CALIBRE 22 COLOR CAFÉ </t>
  </si>
  <si>
    <t>1.44</t>
  </si>
  <si>
    <t xml:space="preserve">CAJA DE 100 FULMINANTES PARA PISTOLA DE FIJACIÓN CALIBRE 22 COLOR GRIS </t>
  </si>
  <si>
    <t>1.45</t>
  </si>
  <si>
    <t xml:space="preserve">CAJA DE 100 FULMINANTES PARA PISTOLA DE FIJACIÓN CALIBRE 22 COLOR VERDE </t>
  </si>
  <si>
    <t>1.46</t>
  </si>
  <si>
    <t>CAJA DE 100 PERNOS DE 1/4" PARA PISTOLA DE FIJACION</t>
  </si>
  <si>
    <t>1.47</t>
  </si>
  <si>
    <t>CAJA DE PASO METALICA CON CHAPA, TIPO CP-64, 15 X 15 X 10 CM, LAMINA COLD ROLD, PINTURA EPOXICA, CON PUERTA Y BISAGRA</t>
  </si>
  <si>
    <t>1.48</t>
  </si>
  <si>
    <t>CAJA FUNDIDA DE 2X4 CONEXION A 1/2"</t>
  </si>
  <si>
    <t>1.49</t>
  </si>
  <si>
    <t>CAJA FUNDIDA DE 2X4 CONEXION A 3/4"</t>
  </si>
  <si>
    <t>1.50</t>
  </si>
  <si>
    <t>CAJA FUNDIDA DE 4X4 CONEXION A 1/2"</t>
  </si>
  <si>
    <t>1.51</t>
  </si>
  <si>
    <t>CAJA FUNDIDA DE 4X4 CONEXION A 3/4"</t>
  </si>
  <si>
    <t>1.52</t>
  </si>
  <si>
    <t>CAJA PLASTICA BAW PARA PULSADORES VERDE Y ROJO BOTONERAS</t>
  </si>
  <si>
    <t>1.53</t>
  </si>
  <si>
    <t>CAJA RECTANGULAR 2 CM X 4 CM CONDUIT PVC</t>
  </si>
  <si>
    <t>1.54</t>
  </si>
  <si>
    <t>CANALETA PLASTICA PARA PISO, MATERIAL PVC 2.00 M - CERTIFICACION RETIE</t>
  </si>
  <si>
    <t>1.55</t>
  </si>
  <si>
    <t xml:space="preserve">CINTA AISLANTE ELÉCTRICA DE VINILO SUPER 33 DE 19 MM X 20,1M NORMA NTC 1023 </t>
  </si>
  <si>
    <t>1.56</t>
  </si>
  <si>
    <t>CONECTOR EMT DE 1 1/2"</t>
  </si>
  <si>
    <t>1.57</t>
  </si>
  <si>
    <t>CONECTOR EMT DE 1 1/4"</t>
  </si>
  <si>
    <t>1.58</t>
  </si>
  <si>
    <t>CONECTOR EMT DE 1"</t>
  </si>
  <si>
    <t>1.59</t>
  </si>
  <si>
    <t>CONECTOR EMT DE 1/2"</t>
  </si>
  <si>
    <t>1.60</t>
  </si>
  <si>
    <t>CONECTOR EMT DE 3/4"</t>
  </si>
  <si>
    <t>1.61</t>
  </si>
  <si>
    <t>CONTACTOR TRIFASICO 25AMP CONTTACTOS AUXILIARES 1NO + 1NC BOBINA 220VAC</t>
  </si>
  <si>
    <t>1.62</t>
  </si>
  <si>
    <t>CURVA 90° EMT 1 1/2"</t>
  </si>
  <si>
    <t>1.63</t>
  </si>
  <si>
    <t>CURVA 90° EMT 1 1/4"</t>
  </si>
  <si>
    <t>1.64</t>
  </si>
  <si>
    <t>CURVA 90° EMT 1"</t>
  </si>
  <si>
    <t>1.65</t>
  </si>
  <si>
    <t>CURVA 90° EMT 1/2"</t>
  </si>
  <si>
    <t>1.66</t>
  </si>
  <si>
    <t>CURVA 90° EMT 3/4"</t>
  </si>
  <si>
    <t>1.67</t>
  </si>
  <si>
    <t>CURVA CONDUIT PVC 90º 1"</t>
  </si>
  <si>
    <t>1.68</t>
  </si>
  <si>
    <t>CURVA CONDUIT PVC 90º 1-1/2"</t>
  </si>
  <si>
    <t>1.69</t>
  </si>
  <si>
    <t>CURVA CONDUIT PVC 90º 1-1/4"</t>
  </si>
  <si>
    <t>1.70</t>
  </si>
  <si>
    <t>CURVA CONDUIT PVC TL DE  1"</t>
  </si>
  <si>
    <t>1.71</t>
  </si>
  <si>
    <t>CURVA CONDUIT PVC TL DE 1-1/4"</t>
  </si>
  <si>
    <t>1.72</t>
  </si>
  <si>
    <t>DESTORNILLADORES PALA Y ESTRIA JUEGO 7 PIEZAS  AISLADOS 1000V EN60900</t>
  </si>
  <si>
    <t>1.73</t>
  </si>
  <si>
    <t>INTERRUPTOR CONMUTABLE DOBLE BLANCO</t>
  </si>
  <si>
    <t>1.74</t>
  </si>
  <si>
    <t>INTERRUPTOR CONMUTABLE SENCILLO BLANCO</t>
  </si>
  <si>
    <t>1.75</t>
  </si>
  <si>
    <t xml:space="preserve">INTERRUPTOR SENCILLO </t>
  </si>
  <si>
    <t>1.76</t>
  </si>
  <si>
    <t>INTERRUPTOR SENCILLO 4 VÍAS BOREALE BLANCO</t>
  </si>
  <si>
    <t>1.77</t>
  </si>
  <si>
    <t>INTERRUPTOR TERMOMAGNETICO 20 AMPERIOS BIPOLAR ENCHUFABLE, NTC 2116</t>
  </si>
  <si>
    <t>1.78</t>
  </si>
  <si>
    <t>INTERRUPTOR TERMOMAGNETICO 30 AMPERIOS BIPOLAR ENCHUFABLE, NTC 2116</t>
  </si>
  <si>
    <t>1.79</t>
  </si>
  <si>
    <t>INTERRUPTOR TERMOMAGNETICO 40 AMPERIOS BIPOLAR ENCHUFABLE, NTC 2116</t>
  </si>
  <si>
    <t>1.80</t>
  </si>
  <si>
    <t>INTERRUPTOR TRIPLE</t>
  </si>
  <si>
    <t>1.81</t>
  </si>
  <si>
    <t>INTERRUPTORES CONMUTABLES 4 VIAS</t>
  </si>
  <si>
    <t>1.82</t>
  </si>
  <si>
    <t>INTERRUPTORES CONMUTABLES DOBLES 3 VIAS</t>
  </si>
  <si>
    <t>1.83</t>
  </si>
  <si>
    <t xml:space="preserve">INTERRUPTORES CONMUTABLES SENCILLOS 3 VIAS </t>
  </si>
  <si>
    <t>1.84</t>
  </si>
  <si>
    <t xml:space="preserve">PORTA LÁMPARAS O ZÓCALOS DEL TIPO T8, CONECTOR TIPO G13, MATERIAL PLASTICO, RESISTENTE A TEMPERATURAS DE 110°C, TENSIÓN NOMINAL 220V, REF: TB12 PIEZA MÓVIL Y B11 PIEZA FIJA. </t>
  </si>
  <si>
    <t>1.85</t>
  </si>
  <si>
    <t>REFLECTOR LED 10W LUZ FRÍA MULTIVOLTAJE NIPPON PACK X2</t>
  </si>
  <si>
    <t>1.86</t>
  </si>
  <si>
    <t>REFLECTOR LED 30 W 2400 LÚMENES LUZ CÁLIDA SYLVANIA</t>
  </si>
  <si>
    <t>1.87</t>
  </si>
  <si>
    <t>REFLECTOR LED 50 W 4250 LÚMENES LUZ FRÍA SYLVANIA</t>
  </si>
  <si>
    <t>1.88</t>
  </si>
  <si>
    <t>REFLECTOR LED MULTIVOLTAJE NEGRO 100W 6500K LUZ FRÍA NIPPON</t>
  </si>
  <si>
    <t>1.89</t>
  </si>
  <si>
    <t>REFLECTOR LED MULTIVOLTAJE NEGRO 50W 6500K LUZ FRÍA NIPPON</t>
  </si>
  <si>
    <t>1.90</t>
  </si>
  <si>
    <t>REFLECTOR LED MULTIVOLTAJE NEGRO 70W 6500K LUZ FRÍA NIPPON</t>
  </si>
  <si>
    <t>1.91</t>
  </si>
  <si>
    <t>REFLECTORES LED A 220 V. 60 HZ. IP65 - 200W</t>
  </si>
  <si>
    <t>1.92</t>
  </si>
  <si>
    <t>CINTA AISLANTE DIFERENTES COLORES 19 MM X 20 M</t>
  </si>
  <si>
    <t>1.93</t>
  </si>
  <si>
    <t>1.94</t>
  </si>
  <si>
    <t xml:space="preserve">CLAVIJA HEMBRA EN CAUCHO CON POLO A TIERRA </t>
  </si>
  <si>
    <t>1.95</t>
  </si>
  <si>
    <t>CONECTOR SCH 40 DE 1 1/2"</t>
  </si>
  <si>
    <t>1.96</t>
  </si>
  <si>
    <t>CONECTOR SCH 40 DE 1 1/4"</t>
  </si>
  <si>
    <t>1.97</t>
  </si>
  <si>
    <t>CONECTOR SCH 40 DE 1"</t>
  </si>
  <si>
    <t>1.98</t>
  </si>
  <si>
    <t>CONECTOR SCH 40 DE 1/2"</t>
  </si>
  <si>
    <t>1.99</t>
  </si>
  <si>
    <t>CONECTOR SCH 40 DE 3/4"</t>
  </si>
  <si>
    <t>CURVA 90° SCH 40 1 1/2"</t>
  </si>
  <si>
    <t>CURVA 90° SCH 40 1 1/4"</t>
  </si>
  <si>
    <t>CURVA 90° SCH 40 1"</t>
  </si>
  <si>
    <t>CURVA 90° SCH 40 1/2"</t>
  </si>
  <si>
    <t>CURVA 90° SCH 40 2"</t>
  </si>
  <si>
    <t>CURVA 90° SCH 40 3/4"</t>
  </si>
  <si>
    <t>PLACA TOMA INTEMPERIE COLOR GRIS ACERO</t>
  </si>
  <si>
    <t>PLAFÓN 1500W E27 BLANCO</t>
  </si>
  <si>
    <t>PORTALÁMPARA CUADRADO E27 PORCELANA</t>
  </si>
  <si>
    <t>PRESOSTATO 20/40 PSI</t>
  </si>
  <si>
    <t>TERMINAL PONCHABLE  BARRIL CORTO PARA CABLE AWG# 6</t>
  </si>
  <si>
    <t>TUBO CONDUIT PVC TL DE  1"</t>
  </si>
  <si>
    <t>MT</t>
  </si>
  <si>
    <t>TUBO CONDUIT PVC TL DE 1/2" TUBERÍA PARA LA CONDUCCIÓN DE CABLES EN LAS INSTALACIONES ELÉCTRICAS QUE SE EFECTÚEN DE ACUERDO A LO ESTABLECIDO EN EL CÓDIGO COLOMBIANO DE INSTALACIONES ELÉCTRICAS, NORMA TÉCNICA COLOMBIANA 2051</t>
  </si>
  <si>
    <t>TUBO CONDUIT PVC TL DE 1-1/4 TUBERÍA PARA LA CONDUCCIÓN DE CABLES EN LAS INSTALACIONES ELÉCTRICAS QUE SE EFECTÚEN DE ACUERDO A LO ESTABLECIDO EN EL CÓDIGO COLOMBIANO DE INSTALACIONES ELÉCTRICAS, NORMA TÉCNICA COLOMBIANA 2050</t>
  </si>
  <si>
    <t>TUBO CONDUIT PVC TL DE 3/4" TUBERÍA PARA LA CONDUCCIÓN DE CABLES EN LAS INSTALACIONES ELÉCTRICAS QUE SE EFECTÚEN DE ACUERDO A LO ESTABLECIDO EN EL CÓDIGO COLOMBIANO DE INSTALACIONES ELÉCTRICAS, NORMA TÉCNICA COLOMBIANA 2050</t>
  </si>
  <si>
    <t>TUBO CONDUIT SCH 40 1 1/2"</t>
  </si>
  <si>
    <t>TUBO CONDUIT SCH 40 1 1/4"</t>
  </si>
  <si>
    <t>TUBO CONDUIT SCH 40 1"</t>
  </si>
  <si>
    <t>TUBO CONDUIT SCH 40 1/2"</t>
  </si>
  <si>
    <t>TUBO CONDUIT SCH 40 2"</t>
  </si>
  <si>
    <t>TUBO CONDUIT SCH 40 3/4"</t>
  </si>
  <si>
    <t>TUBO EMT DE 1 1/2" X 3MTS</t>
  </si>
  <si>
    <t>TUBO EMT DE 1 1/4" X 3MTS</t>
  </si>
  <si>
    <t>TUBO EMT DE 1" X 3MTS</t>
  </si>
  <si>
    <t>TUBO EMT DE 1/2" X 3 MTS</t>
  </si>
  <si>
    <t>TUBO EMT DE 3/4" X 3 MTS</t>
  </si>
  <si>
    <t>UNION EMT 1 1/2"</t>
  </si>
  <si>
    <t>UNION EMT 1 1/4"</t>
  </si>
  <si>
    <t>UNION EMT 1"</t>
  </si>
  <si>
    <t>UNION EMT 1/2"</t>
  </si>
  <si>
    <t>UNION EMT 3/4"</t>
  </si>
  <si>
    <t>UNION SCH 40 1 1/2"</t>
  </si>
  <si>
    <t>UNION SCH 40 1 1/4"</t>
  </si>
  <si>
    <t>UNION SCH 40 1"</t>
  </si>
  <si>
    <t>UNION SCH 40 1/2"</t>
  </si>
  <si>
    <t>UNION SCH 40 3/4"</t>
  </si>
  <si>
    <t>MATERIALES ELECTRONICOS</t>
  </si>
  <si>
    <t>2.1</t>
  </si>
  <si>
    <t>BOTON PULSADOR CON CARCASA, "CAJA 3 PULS-P, LUM, - PULS VERDE - ROJO" I-0. ARRANQUE PARADA, 2 PULSADORES RASANTES Y UN PILOTO LUMINOSO.</t>
  </si>
  <si>
    <t>2.2</t>
  </si>
  <si>
    <t>BREAKER 3 POLOS 349391 50A TERMOMAGNÉTICO RIEL X240V-415V</t>
  </si>
  <si>
    <t>2.3</t>
  </si>
  <si>
    <t>BREAKER 349380 MONOPOLAR RIEL 20A</t>
  </si>
  <si>
    <t>2.4</t>
  </si>
  <si>
    <t>BREAKER BIPOLAR 714468 50A RIEL X415V</t>
  </si>
  <si>
    <t>2.5</t>
  </si>
  <si>
    <t>BREAKER MONOPOLAR ENCHUFABLE 30A-6KA CIL</t>
  </si>
  <si>
    <t>2.6</t>
  </si>
  <si>
    <t>BREAKER MONOPOLAR ENCHUFABLE 50A-6KA CIL</t>
  </si>
  <si>
    <t>2.7</t>
  </si>
  <si>
    <t>BREAKER O INTERRUPTOR TERMOMAGNETICO ENCHUFABLE DE 1X 15AMP</t>
  </si>
  <si>
    <t>2.8</t>
  </si>
  <si>
    <t>BREAKER O INTERRUPTOR TERMOMAGNETICO ENCHUFABLE DE 1X 20AMP</t>
  </si>
  <si>
    <t>2.9</t>
  </si>
  <si>
    <t>BREAKER O INTERRUPTOR TERMOMAGNETICO ENCHUFABLE DE 1X 30AMP</t>
  </si>
  <si>
    <t>2.10</t>
  </si>
  <si>
    <t>BREAKER O INTERRUPTOR TERMOMAGNETICO ENCHUFABLE DE 2X 15AMP</t>
  </si>
  <si>
    <t>2.11</t>
  </si>
  <si>
    <t>BREAKER O INTERRUPTOR TERMOMAGNETICO ENCHUFABLE DE 2X 20AMP</t>
  </si>
  <si>
    <t>2.12</t>
  </si>
  <si>
    <t>BREAKER O INTERRUPTOR TERMOMAGNETICO ENCHUFABLE DE 2X30AMP</t>
  </si>
  <si>
    <t>2.13</t>
  </si>
  <si>
    <t>CONDENSADOR CAPACITOR 20MFD</t>
  </si>
  <si>
    <t>2.14</t>
  </si>
  <si>
    <t xml:space="preserve">CONDENSADOR CAPACITOR 24MFD </t>
  </si>
  <si>
    <t>2.15</t>
  </si>
  <si>
    <t xml:space="preserve">CONDENSADOR CAPACITOR 40MFD </t>
  </si>
  <si>
    <t>2.16</t>
  </si>
  <si>
    <t xml:space="preserve">CONECTOR DE RESORTE GRANDE PARA EMPALMES DE CABLES ENTRE 14AWG - 6AWG AZUL-GRIS </t>
  </si>
  <si>
    <t>2.17</t>
  </si>
  <si>
    <t>CONECTOR DE RESORTE MEDIANO PARA EMPALME DE CABLES ENTRE 18AWG - 8AWG ROJO-AMARILLO</t>
  </si>
  <si>
    <t>2.18</t>
  </si>
  <si>
    <t>CONTACTOS AUXILIARES PARA BOTONERAS, NORMALMENTE CERRADO Y NORMALMENTE ABIERTO</t>
  </si>
  <si>
    <t>2.19</t>
  </si>
  <si>
    <t xml:space="preserve">SENSOR DE MOVIMIENTO PARA MONTAJE EN CIELO RASO 360°,60HZ,110­130V AC,CARGA CLASIFICADA(BOMBILLO HALOGENO 80W,BOMBILLO FLUORESCENTE 200W),TIEMPO DE DEMORA 5SEG-7MIN, DISTANCIA DE DETECCION 2 METROS(MAX &lt;24°C),TEMPERATURA DE TRABAJ O 20°C­40°C,ALTURA DE INSTALACION 2-4MTS,VELOCIDAD DE DETE CCION DE MOVIMIENTO 0,5M/S </t>
  </si>
  <si>
    <t>2.20</t>
  </si>
  <si>
    <t>SOCKET DE PORCELANA NIPLE  VERTICAL  TORNILLO E27 6A-250V(J519B-5 E27)</t>
  </si>
  <si>
    <t>2.21</t>
  </si>
  <si>
    <t>SOCKET SLIMLINE PARA TUBOS FLUORECENTES T12-T8  HEMBRA - MACHO</t>
  </si>
  <si>
    <t>MATERIALES LUMINARIAS</t>
  </si>
  <si>
    <t>3.1</t>
  </si>
  <si>
    <t>TUBO LED CONSUMO (WTTS) 18W,TEMPERATURA DE COLOR 6500 K ,FORMA DE BOMBILLO TUBULAR DIMERIZABLE (SI O NO) NO ,VIDA ÚTIL 25000 HORAS VIDA ÚTIL ,USO INTERIOR ,TIPO DE ROSCA G13, FLUJO LUMINOSO 1600 LÚMENES ,MATERIAL DE LA ESTRUCTURA VIDRIO ,ANCHO 3,02 CENTÍMETROS, PESO 0,303 KILOGRAMOS,COLOR DE LUZ LUZ FRÍA ,DIÁMETRO TUBO T8 ,VOLTAJE 120-240V, LED INTEGRADO (SI O NO) SI ,LARGO 120 CENTÍMETROS</t>
  </si>
  <si>
    <t>3.2</t>
  </si>
  <si>
    <t>TUBO LED CONSUMO (WTTS) 9W,TEMPERATURA DE COLOR 6500 K, FORMA DE BOMBILLO TUBULAR, VIDA ÚTIL 25000 HORAS VIDA ÚTIL,USO INTERIOR,TIPO DE ROSCA G13,FLUJO LUMINOSO 800 LÚMENES,MATERIAL DE LA ESTRUCTURA VIDRIO,ANCHO 3,02 CENTÍMETROS, PESO 0,18 KILOGRAMOS,TIPO LED COLOR DE LUZ LUZ FRÍA,DIÁMETRO TUBO T8,VOLTAJE 120-240, LED INTEGRADO, LARGO 60 CENTÍMETROS</t>
  </si>
  <si>
    <t>3.3</t>
  </si>
  <si>
    <t>BOMBILLO DE LED 40W E27 LUZ BLANCA    ANCHO 12 CENTÍMETROS;  GARANTÍA1 AÑO;TEMPERATURA DE COLOR 6500 K; FORMA DE BOMBILLO TUBULAR; NO DIMERIZABLE ; VIDA ÚTIL 20000 HORAS VIDA ÚTIL; USO INTERIOR; TIPO DE ROSCA E27; FLUJO LUMINOSO 3500 LÚMENES; MATERIAL DE LA ESTRUCTURA POLICARBONATO; CONSUMO (WTTS) 40W; TIPO LUZ BLANCA COLOR DE LUZ: LUZ FRÍA ; VOLTAJE  100-240V</t>
  </si>
  <si>
    <t>3.4</t>
  </si>
  <si>
    <t xml:space="preserve">BOMBILLO HID METALARC 1000W,VOLTAJE DE ENTRADA 220V / 240V / 60HZ, TT, BASE E40 LUMENES 85,000, TEMPERATURA DE COLOR 4,200K CRI 70, VIDA UTIL 15,000 HRS </t>
  </si>
  <si>
    <t>3.5</t>
  </si>
  <si>
    <t>BOMBILLO LED 9.5W 820LM E27 , 25000H VIDA MEDIANA, TOLEDO A60, VOLTAJE 100-240V, LUZ DIA, 865/6500K</t>
  </si>
  <si>
    <t>3.6</t>
  </si>
  <si>
    <t>BOMBILLO LED SENSOR MOVIMIENTO 720 LÚMENES 9W LUZ BLANCA</t>
  </si>
  <si>
    <t>3.7</t>
  </si>
  <si>
    <t xml:space="preserve">FOTOCELDA CON BASE 125V, 15A; 480V,1000W .RECEPTÁCULO PARA FOTOCELDA CON CONECTOR POR TORSIÓN. CONSTRUÍDO EN POLICARBONATO CON FIBRA DE VIDRIO. TERMINALES RECEPTORES EN BRONCE FOSFORADO Y POSTERIORMENTE NIQUELADOS. CONDUCTORES CON CODIFICACIÓN DE COLOR SEGÚN NORMAS ANSI C136.2. MODELOS DISPONIBLE GRF-S CON SOPORTE </t>
  </si>
  <si>
    <t>3.8</t>
  </si>
  <si>
    <t>LÁMPARA ALUMBRADO PÚBLICO 1LED COB 60W LG602-60W/80LM</t>
  </si>
  <si>
    <t>3.9</t>
  </si>
  <si>
    <t>LÁMPARA ALUMBRADO PÚBLICO LED STREET LIGHT MODELO STL-60W 100V 240V 20.000 HORAS,  6.500 K, 4.800 LM, 80 LM/W, CRI&gt;70 GRADO ICA 08,  PARA CONJUNTO OPTICO (CUBIERTA) IP65, PARA CONCUCTO ELECTRICO IP 20</t>
  </si>
  <si>
    <t>3.10</t>
  </si>
  <si>
    <t>LAMPARA DE LED PARA SOBREPONER 2500 LUMENES 32W LUZ FRIA 50000 HORAS</t>
  </si>
  <si>
    <t>3.11</t>
  </si>
  <si>
    <t>LAMPARA EXTERIOR SOLAR LED 120 VATIOS CON SENSOR FOTOELECTRICO</t>
  </si>
  <si>
    <t>3.12</t>
  </si>
  <si>
    <t>LAMPARA FLUORESCENTE/LED HERMETICA SOBREPONER 2X54W IP 65</t>
  </si>
  <si>
    <t>3.13</t>
  </si>
  <si>
    <t xml:space="preserve">LAMPARA LINEA LED DE 36 W DE SOBREPONER </t>
  </si>
  <si>
    <t>3.14</t>
  </si>
  <si>
    <t>LAMPARA PANEL LED SOBREPONER 30X120 48W LUZ BLANCA</t>
  </si>
  <si>
    <t>3.15</t>
  </si>
  <si>
    <t>LAMPARAS HERMETICAS LED T8 (2X18 W) P65 3200 LUMENES, VITA UTIL 20000 HORAS, 6500 K LUZ DIA.</t>
  </si>
  <si>
    <t>3.16</t>
  </si>
  <si>
    <t>LAMPARAS LED DE 12" DE 18 WATT (VOLTAJE 85-265)</t>
  </si>
  <si>
    <t>3.17</t>
  </si>
  <si>
    <t>LUMINARIA ANTICORROSIVA LED  HERMETICA, 2X18W T8 LED PC,36W, 100-240V,3200LM,6500K,VIDA PROMEDIO 40000H</t>
  </si>
  <si>
    <t>3.18</t>
  </si>
  <si>
    <t>LUMINARIA LED DECORATIVO JARDIN DE SOBREPONER EN EL SUELO 10W,100-240W,50OLM,3000K,VIDA PROMEDIO 30000H</t>
  </si>
  <si>
    <t>3.19</t>
  </si>
  <si>
    <t>PANEL LED 30X120 45W,LUZ BLANCA, PARA EMPÒTRAR,100-277VAC,IP20</t>
  </si>
  <si>
    <t>3.20</t>
  </si>
  <si>
    <t>PANEL LED 30X120 45W,LUZ BLANCA, PARA SOBREPONER O COLGAR,100-277VAC,IP20</t>
  </si>
  <si>
    <t>3.21</t>
  </si>
  <si>
    <t>PANEL LED 60X60 48W,LUZ BLANCA,4300LM, 35000H, DE EMPOTRAR ,100-240 VAC</t>
  </si>
  <si>
    <t>3.22</t>
  </si>
  <si>
    <t>PANEL LED 60X60 48W,LUZ BLANCA,4300LM, 35000H, DE SOBREPONER ,100-240 VAC</t>
  </si>
  <si>
    <t>3.23</t>
  </si>
  <si>
    <t>PANEL LED CIRCULAR 18W, 1530LM,30000H, IP20,25000H,85-265V, EMBUTIDO</t>
  </si>
  <si>
    <t>3.24</t>
  </si>
  <si>
    <t>PANEL LED CIRCULAR 22W, LUZ LANCA FRIA 6000K,30000H,85-265V, IP25 ,DE EMPOTRAR O EMBUTIDO</t>
  </si>
  <si>
    <t>3.25</t>
  </si>
  <si>
    <t>PANEL LED CUADRADO 18W, 1530LM,30000H, IP20,25000H,85-265V, EMBUTIDO</t>
  </si>
  <si>
    <t>3.26</t>
  </si>
  <si>
    <t>PANEL LED CUADRADO 22W, LUZ LANCA FRIA 6000K,30000H,85-265V, IP25 ,DE EMPOTRAR O EMBUTIDO</t>
  </si>
  <si>
    <t>3.27</t>
  </si>
  <si>
    <t>PANEL LED EMPOTRAR CIRCULAR 1800 LÚMENES 24W LUZ FRÍA</t>
  </si>
  <si>
    <t>3.28</t>
  </si>
  <si>
    <t xml:space="preserve">SENSOR DE MOVIMIENTO 180°PARA PARED; SENSOR DE TC NOLOGIA SMD ,DESACTIVACION MNUAL,LUZ AJUSTABLE, RETRASO DE TIEMP AJUSTABLE, TIEMPO DE DEMORA: 5SEG-9MIN; POTENCIA 800W,ANGULO DE ACCION: 180°,ALCANCE :9 METROS,FRECUENCIA 50-60HZ, VOLTAJE 100-130V </t>
  </si>
  <si>
    <t>3.29</t>
  </si>
  <si>
    <t>TABLERO DISTRIBUCIÓN BREAKER RIEL 12 CIRCUITOS TRIFÁSICO</t>
  </si>
  <si>
    <t>3.30</t>
  </si>
  <si>
    <t>TABLERO TRIFÁSICO 12 CIRCUITOS CON PUERTALEGRAND</t>
  </si>
  <si>
    <t>3.31</t>
  </si>
  <si>
    <t>TABLERO TRIFÁSICO 18 CIRCUITOS CON PUERTA</t>
  </si>
  <si>
    <t>3.32</t>
  </si>
  <si>
    <t>TABLERO TRIFASICO DE DISTRIBUCION CON PUERTA 6 CIRCUITOS  225A, BARRAJE EN COBRE</t>
  </si>
  <si>
    <t>3.33</t>
  </si>
  <si>
    <t xml:space="preserve">ZÓCALOS O PORTA LÁMPARAS DEL TIPO T8, CONECTOR TIPO G13, MATERIAL PLASTICO, RESISTENTE A TEMPERATURAS DE 110°C, TENSI ÓN NOMINAL 220V, REF: TB12 PIEZA MÓVIL Y B11 PIEZA FIJA. </t>
  </si>
  <si>
    <t>MATERIALES PLOMERIA</t>
  </si>
  <si>
    <t>4.1</t>
  </si>
  <si>
    <t>ACCESORIO SANITARIO SIFON CON TAPÓN 180 1 1/2PULG</t>
  </si>
  <si>
    <t>4.2</t>
  </si>
  <si>
    <t>ACOPLE 1/2 X 1/2 40 CM PLÁSTICO LAVAMANOS</t>
  </si>
  <si>
    <t>4.3</t>
  </si>
  <si>
    <t>ACOPLE DE 1/2*1/2 50CM PLÁSTICO LAV-LAVAPLATOS</t>
  </si>
  <si>
    <t>4.4</t>
  </si>
  <si>
    <t>ACOPLE PLÁSTICO SANITARIO 55 CM 1/2 X 7/8</t>
  </si>
  <si>
    <t>4.5</t>
  </si>
  <si>
    <t>ADAPTADOR HEMBRA DE 1 1/2</t>
  </si>
  <si>
    <t>4.6</t>
  </si>
  <si>
    <t>ADAPTADOR HEMBRA DE 1" PVC</t>
  </si>
  <si>
    <t>4.7</t>
  </si>
  <si>
    <t>ADAPTADOR HEMBRA DE 1/2" PVC</t>
  </si>
  <si>
    <t>4.8</t>
  </si>
  <si>
    <t>ADAPTADOR HEMBRA DE 3/4" PVC</t>
  </si>
  <si>
    <t>4.9</t>
  </si>
  <si>
    <t>ADAPTADOR MACHO DE 1 1/4</t>
  </si>
  <si>
    <t>4.10</t>
  </si>
  <si>
    <t>ADAPTADOR MACHO DE 1" PVC</t>
  </si>
  <si>
    <t>4.11</t>
  </si>
  <si>
    <t>ADAPTADOR MACHO DE 1/2" PVC</t>
  </si>
  <si>
    <t>4.12</t>
  </si>
  <si>
    <t>ADAPTADOR MACHO DE 3/4" PVC</t>
  </si>
  <si>
    <t>4.13</t>
  </si>
  <si>
    <t>ANGULO PARA PVC 1-1/4 X 1-1/4" X 0.35MM X 2.44M - PERFILES ESTRUCTURA CIELO RASOS, DRYWALL, CONSTRUCCIÓN LIVIANA - MATERIAL ACERO GALVANIZADO</t>
  </si>
  <si>
    <t>4.14</t>
  </si>
  <si>
    <t>ASIENTO SANITARIO AERO ALONGADO BONE CIERRE TRADICIONAL</t>
  </si>
  <si>
    <t>4.15</t>
  </si>
  <si>
    <t>ASIENTO SANITARIO BLANCO</t>
  </si>
  <si>
    <t>4.16</t>
  </si>
  <si>
    <t>ASPERSOR DE RIEGO 360° CON ESTACA 2 VÍAS, ÁREA DE 16 METROS</t>
  </si>
  <si>
    <t>4.17</t>
  </si>
  <si>
    <t>BUJE DE REDUCCIÓN ROSCABLE PVC PRESION 1"X3/4"</t>
  </si>
  <si>
    <t>4.18</t>
  </si>
  <si>
    <t>BUJE DE REDUCCIÓN ROSCABLE PVC PRESION 1.1/2"X1"</t>
  </si>
  <si>
    <t>4.19</t>
  </si>
  <si>
    <t>BUJE PVC PRESION 1" X 3/4" SOLDADO</t>
  </si>
  <si>
    <t>4.20</t>
  </si>
  <si>
    <t>BUJE PVC PRESION 2" - 1/2" SOLDAR</t>
  </si>
  <si>
    <t>4.21</t>
  </si>
  <si>
    <t>BUJE PVC PRESION 3/4" X 1/2" SOLDADO</t>
  </si>
  <si>
    <t>4.22</t>
  </si>
  <si>
    <t>BUJE PVC SANITARIO 3" X 2" SOLDADO</t>
  </si>
  <si>
    <t>4.23</t>
  </si>
  <si>
    <t>BUJE PVC SANITARIO 4" X 2" SOLDADO</t>
  </si>
  <si>
    <t>4.24</t>
  </si>
  <si>
    <t>BUJE PVC SANITARIO 4" X 3" SOLDADO</t>
  </si>
  <si>
    <t>4.25</t>
  </si>
  <si>
    <t>BUJE SOLDADO 1.1/2*1/2</t>
  </si>
  <si>
    <t>4.26</t>
  </si>
  <si>
    <t>BUJE SOLDADO 2 *1/2</t>
  </si>
  <si>
    <t>4.27</t>
  </si>
  <si>
    <t>BUJE SOLDADO 3/4 * 1/2</t>
  </si>
  <si>
    <t>4.28</t>
  </si>
  <si>
    <t>BUJE SOLDADO 4*2</t>
  </si>
  <si>
    <t>4.29</t>
  </si>
  <si>
    <t>CINTA ADHESIVA MULTIPROPÓSITO FOTOLUMINSCENTE, DISEÑADA CON UN SOPORTE DE PVC, COBERTURA MINERAL Y CINTA CENTRAL LUMINOSA QUE OFRECE ALTA SEGURIDAD AL TRÁNSITO PEATONAL EN ZONAS RESBALADIZAS; EVITANDO CAÍDAS, TROPIEZOS O DESLIZAMIENTOS. RECOMENDADA PARA USO INDUSTRIAL Y COMERCIAL, DONDE SE REQUIERE DE UNA ALTA ADHESIVIDAD SOBRE SUPERFICIES DE ALTO TRÁNSITO, EN AMBIENTES INTERIORES Y EXTERIORES, ESPECIALMENTE CON BAJA ILUMINACIÓN.50 MM X 18 M (2" X 20 YD)</t>
  </si>
  <si>
    <t>4.30</t>
  </si>
  <si>
    <t>CINTA TEFLÓN PTFE BÁSICA 3/4 PULGADA X 50 MTS</t>
  </si>
  <si>
    <t>4.31</t>
  </si>
  <si>
    <t>CODO 2" 90° PRESIÓN; CODO DE 90 GRADOS ; CERTIFICADOS CON SELLO NTC 1341; DIAMETRO NOMINAL EN PULGADAS: 2"; DIAMETRO NOMINAL EN MM: 60 MM</t>
  </si>
  <si>
    <t>4.32</t>
  </si>
  <si>
    <t>CODO 2" PVC SANITARIA 45° CXC</t>
  </si>
  <si>
    <t>4.33</t>
  </si>
  <si>
    <t>CODO 2" PVC SANITARIA 45° CXE</t>
  </si>
  <si>
    <t>4.34</t>
  </si>
  <si>
    <t>CODO 2" PVC SANITARIA 90° CXC</t>
  </si>
  <si>
    <t>4.35</t>
  </si>
  <si>
    <t>CODO 2" PVC SANITARIA 90° CXE</t>
  </si>
  <si>
    <t>4.36</t>
  </si>
  <si>
    <t>CODO 3" PVC SANITARIO 45° C X C</t>
  </si>
  <si>
    <t>4.37</t>
  </si>
  <si>
    <t>CODO 3" PVC SANITARIO 45° C X E</t>
  </si>
  <si>
    <t>4.38</t>
  </si>
  <si>
    <t>CODO 3" PVC SANITARIO 90° C X C</t>
  </si>
  <si>
    <t>4.39</t>
  </si>
  <si>
    <t>CODO 3" PVC SANITARIO 90° C X E</t>
  </si>
  <si>
    <t>4.40</t>
  </si>
  <si>
    <t>CODO 3/4 GALVANIZADO 90º</t>
  </si>
  <si>
    <t>4.41</t>
  </si>
  <si>
    <t>CODO 3/4" PVC PRESION 45º</t>
  </si>
  <si>
    <t>4.42</t>
  </si>
  <si>
    <t>CODO 3/4" PVC PRESION 90º</t>
  </si>
  <si>
    <t>4.43</t>
  </si>
  <si>
    <t>CODO 4" DE PRESION</t>
  </si>
  <si>
    <t>4.44</t>
  </si>
  <si>
    <t>CODO 4" PVC SANITARIA 45° C X C</t>
  </si>
  <si>
    <t>4.45</t>
  </si>
  <si>
    <t>CODO 4" PVC SANITARIA 45° C X E</t>
  </si>
  <si>
    <t>4.46</t>
  </si>
  <si>
    <t>CODO 4" PVC SANITARIA 90° C X C</t>
  </si>
  <si>
    <t>4.47</t>
  </si>
  <si>
    <t>CODO 4" PVC SANITARIA 90° C X E</t>
  </si>
  <si>
    <t>4.48</t>
  </si>
  <si>
    <t>CODO DE 90º EN PVC PRESION 1 1/2"</t>
  </si>
  <si>
    <t>4.49</t>
  </si>
  <si>
    <t>CODO DE 90º EN PVC PRESION 1"</t>
  </si>
  <si>
    <t>4.50</t>
  </si>
  <si>
    <t>CODO PRESION 1/2" 90° BLANCO X12UND</t>
  </si>
  <si>
    <t>4.51</t>
  </si>
  <si>
    <t>CODO PVC 1.1/2” X 90° PRESION</t>
  </si>
  <si>
    <t>4.52</t>
  </si>
  <si>
    <t>CODO PVC 2” X 90° PRESION</t>
  </si>
  <si>
    <t>4.53</t>
  </si>
  <si>
    <t>CODO PVC DE PRESION  DE 2 "</t>
  </si>
  <si>
    <t>4.54</t>
  </si>
  <si>
    <t>CODO PVC PRESION 45° 1" GERFOR</t>
  </si>
  <si>
    <t>4.55</t>
  </si>
  <si>
    <t>CODO PVC PRESION 45° 1.1/2"</t>
  </si>
  <si>
    <t>4.56</t>
  </si>
  <si>
    <t>CODO SANITARIO 90 DE PVC 6"</t>
  </si>
  <si>
    <t>4.57</t>
  </si>
  <si>
    <t>CODOS 1" 1/4 PVC</t>
  </si>
  <si>
    <t>4.58</t>
  </si>
  <si>
    <t>CODOS 1/2 PVC</t>
  </si>
  <si>
    <t>4.59</t>
  </si>
  <si>
    <t>CONECTORES PVC  1-1/4"</t>
  </si>
  <si>
    <t>4.60</t>
  </si>
  <si>
    <t>CONECTORES PVC 1"</t>
  </si>
  <si>
    <t>4.61</t>
  </si>
  <si>
    <t>CONJUNTO DUCHA + CONTROL</t>
  </si>
  <si>
    <t>4.62</t>
  </si>
  <si>
    <t>CONJUNTO VALVULA TANQUE ALTO 1/2" CON FLOTADOR</t>
  </si>
  <si>
    <t>4.63</t>
  </si>
  <si>
    <t>CURVA 90° PVC  1/2"</t>
  </si>
  <si>
    <t>4.64</t>
  </si>
  <si>
    <t>FLUXÓMETRO DE VÁLVULA DE DESCARGA PARA ORINAL</t>
  </si>
  <si>
    <t>4.65</t>
  </si>
  <si>
    <t>FLUXÓMETRO SANITARIO PALANCA 4.8L</t>
  </si>
  <si>
    <t>4.66</t>
  </si>
  <si>
    <t>GRIFERIA COMPLETA SANITARIO</t>
  </si>
  <si>
    <t>4.67</t>
  </si>
  <si>
    <t>GRIFERÍA DUCHA SENCILLA ATHENEA ADVANCE;MATERIAL METAL - PLÁSTICO; GARANTÍA 30 AÑOS POR DEFECTOS DE FABRICACIÓN Y 5 PARA ACABADOS CONEXIÓN RED DE AGUA 1/2 PULGADA CONSUMO 9.5 LITROS POR MINUTO TERMINACIÓN CROMADO DESPACHO EXPRESS ALTO 7,8 CM USO RESIDENCIAL ANCHO 33 CM COLOR CROMO PESO 0,55 KG TIPO SENCILLA; INCLUYE REGISTRO DUCHA, TAPÓN PRUEBA HIDRÁULICA, BRAZO REGADERA, MANIJAS, REGADERA, ESCUDO E INSTRUCTIVO.</t>
  </si>
  <si>
    <t>4.68</t>
  </si>
  <si>
    <t>GRIFERÍA LAVAMANOS 8 PULGADAS PIANA; GARANTÍA 5 AÑOS; MANILLA (CRUCETA/PALANCA/POMO):PALANCA; TIPO DE CHORRO: CASCADA; MATERIAL: LATÓN; USO DOMÉSTICO; COLOR PLATA; ACABADO: CROMO; MEDIDAS: 16,5 CM DE ANCHO X 9,5 CM DE ALTO; TIPO (SENCILLO/MONOCONTROL/MEZCLADOR) MEZCLADOR; INCLUYE LOS HERRAJES DE MONTURA Y MANGUERAS</t>
  </si>
  <si>
    <t>4.69</t>
  </si>
  <si>
    <t>GRIFERÍA LAVAMANOS INDIVIDUAL PISCIS; PRODUCTO ECOLÓGICO GARANTÍA 45 AÑOS POR DEFECTOS DE FABRICACIÓN Y 5 PARA ACABADOS MANILLA (CRUCETA/PALANCA/POMO) POMO PORCENTAJE DE AHORRO MENSUAL 48,1% FRENTE A OTRAS GRIFERÍAS CONVENCIONALES USO DOMÉSTICO COLOR PLATA ACABADO  CROMO TIPO SENCILLA SENCILLO/MONOCONTROL/MEZCLADOR) CONSUMO 8,3 LITROS / MINUTO</t>
  </si>
  <si>
    <t>4.70</t>
  </si>
  <si>
    <t>GRIFERIA LAVAPLATOS MEZCLADOR 8"</t>
  </si>
  <si>
    <t>4.71</t>
  </si>
  <si>
    <t>GRIFERIA LAVAPLATOS SENCILLA PICO ALTO, CUELLO OSCILANTE, MANIJA DE APERTURA Y CIERRE RAPIDO</t>
  </si>
  <si>
    <t>4.72</t>
  </si>
  <si>
    <t>GRIFERIA LAVAPLATOS TIPO CISNE DOBLE</t>
  </si>
  <si>
    <t>4.73</t>
  </si>
  <si>
    <t>GRIFERIA LAVAPLATOS TIPO CISNE SENCILLA</t>
  </si>
  <si>
    <t>4.74</t>
  </si>
  <si>
    <t>GRIFERIA MEZCLADOR LAVAMANOS 4"</t>
  </si>
  <si>
    <t>4.75</t>
  </si>
  <si>
    <t>GRIFERIA PARA LAVAMOS TIPO PUSH</t>
  </si>
  <si>
    <t>4.76</t>
  </si>
  <si>
    <t>GRIFERIA TANQUE CONJUNTO HIDROSTATICA ENTRADA-SALIDA</t>
  </si>
  <si>
    <t>4.77</t>
  </si>
  <si>
    <t>GRIFO PARA ORINAL DE ACCIONAMIENTO MANUAL TIPO PUSH: CONSUMO: DESDE 0.5LTS POR CICLO. CONEXIÓN HIDRÁULICA DE ½PULGADA. CONTROL DE PASO Y REGULACION. REGISTRO INCORPORADO.</t>
  </si>
  <si>
    <t>4.78</t>
  </si>
  <si>
    <t>HIDROLAVADORA 1600PSI MÁX. 4.7 LT/MIN 1400W KARCHER, LARGO DE LA MANGUERA 4 MT. CAUDAL MÁXIMO 6.0-4.7 LT/MIN. FLUJO DE SALIDA 360 LT/HR. POTENCIA 1400W. COLOR AMARILLO. PESO 6 KG. MODELO K2 FULL CONTROL. TIPO HIDROLAVADORAS ELÉCTRICAS. MEDIDAS LA. X ANC. X ALT. 24 X 28 X 58 CMS</t>
  </si>
  <si>
    <t>4.79</t>
  </si>
  <si>
    <t>KIT GRIFERIA TANQUE DOBLE ONE PIECE 3 PULG</t>
  </si>
  <si>
    <t>4.80</t>
  </si>
  <si>
    <t>KIT GRIFERÍA TANQUE DUAL ONE PIECE 2 PULGADAS</t>
  </si>
  <si>
    <t>4.81</t>
  </si>
  <si>
    <t>LAVAMANOS BLANCO DE COLGAR INCLUYE GRIFERIA MONOCONTROL PARA LAVAMANOS BAJO</t>
  </si>
  <si>
    <t>4.82</t>
  </si>
  <si>
    <t>LAVAMANOS DE EMPOTRAR COLOR BLANCO DE 16.56" X 19,18" X 7,87" (42,1CM X 48,7CM X 20CM) MATERIAL: PORCELANA SANITARIA ANTIBACTERIAL. INCLUYE GRAPAS PARA SU INSTALACION</t>
  </si>
  <si>
    <t>4.83</t>
  </si>
  <si>
    <t>LAVAPLATOS PARA EMPOTRAR 1 POCETA 50X35 CM ACERO INOXIDABLE</t>
  </si>
  <si>
    <t>4.84</t>
  </si>
  <si>
    <t>LLAVE DUCHA SENCILLA</t>
  </si>
  <si>
    <t>4.85</t>
  </si>
  <si>
    <t>LLAVE LAVAMANOS, PLASTICO CROMADO, 1/2"</t>
  </si>
  <si>
    <t>4.86</t>
  </si>
  <si>
    <t>LLAVE LAVAPLATO SENCILLO</t>
  </si>
  <si>
    <t>4.87</t>
  </si>
  <si>
    <t>LLAVE O PLUMA DE BRONCE DE 1/2"</t>
  </si>
  <si>
    <t>4.88</t>
  </si>
  <si>
    <t>LLAVE REGULACION SANITARIA BAÑO 1/2"</t>
  </si>
  <si>
    <t>4.89</t>
  </si>
  <si>
    <t xml:space="preserve">MANGUERA TIPO SWAN POR 100 METROS </t>
  </si>
  <si>
    <t>4.90</t>
  </si>
  <si>
    <t>PEGANTE PVC DE 1/4 DE GALON</t>
  </si>
  <si>
    <t>4.91</t>
  </si>
  <si>
    <t>RACOR 1/4" HEMBRA MANGUERA</t>
  </si>
  <si>
    <t>4.92</t>
  </si>
  <si>
    <t>RACOR 1/4" MACHO MANGUERA</t>
  </si>
  <si>
    <t>4.93</t>
  </si>
  <si>
    <t>REDUCCIONES 1" 1/4 PVC</t>
  </si>
  <si>
    <t>4.94</t>
  </si>
  <si>
    <t>REJILLA 3" X 2" SOSCO ANTI CUCARACHA CROMO</t>
  </si>
  <si>
    <t>4.95</t>
  </si>
  <si>
    <t>REJILLA 4" X 3" SOSCO ANTI CUCARACHA CROMO</t>
  </si>
  <si>
    <t>4.96</t>
  </si>
  <si>
    <t>REJILLA 4" X 3" SOSCO CORRIENTE</t>
  </si>
  <si>
    <t>4.97</t>
  </si>
  <si>
    <t>SANITARIO ACUACER 2 PIEZAS DESCARGA SINGLE BLANCO</t>
  </si>
  <si>
    <t>4.98</t>
  </si>
  <si>
    <t>SANITARIO INSTITUCIONAL ALONGADO AHORRADOR 4,8 LITROS POR DESCARGA Y HASTA 1000 GRAMOS DE DESCARGA, TIPO DE DESCARGA VÁLVULA / FLUXÓMETRO</t>
  </si>
  <si>
    <t>4.99</t>
  </si>
  <si>
    <t>SANITARIO MONTECARLO NOVO ALONGADO HET EN CAJA BONE</t>
  </si>
  <si>
    <t>4.100</t>
  </si>
  <si>
    <t>SANITARIO ONE PIECE ARAL BLANCO</t>
  </si>
  <si>
    <t>4.101</t>
  </si>
  <si>
    <t>SELLO LENGÜETA RB-9718-15 VÁLVULA SALIDA SANITARIO</t>
  </si>
  <si>
    <t>4.102</t>
  </si>
  <si>
    <t>SIFÓN 2 SANITARIA</t>
  </si>
  <si>
    <t>4.103</t>
  </si>
  <si>
    <t>SIFÓN 4 SANITARIA</t>
  </si>
  <si>
    <t>4.104</t>
  </si>
  <si>
    <t>SIFÓN 4" 135° SANITARIO PVC</t>
  </si>
  <si>
    <t>4.105</t>
  </si>
  <si>
    <t>SIFON EN PLÁSTICO GRIS ORINAL</t>
  </si>
  <si>
    <t>4.106</t>
  </si>
  <si>
    <t>SIFÓN PLÁSTICO FLEXIBLE BLANCO 86CM LVP/LVM</t>
  </si>
  <si>
    <t>4.107</t>
  </si>
  <si>
    <t>SIFON PVC SANITARIO 135° 3"</t>
  </si>
  <si>
    <t>4.108</t>
  </si>
  <si>
    <t>SIFON PVC SANITARIO 180° CON TAPON 2"</t>
  </si>
  <si>
    <t>4.109</t>
  </si>
  <si>
    <t>SIFÓN TIPO P CON BUJE BLANCO</t>
  </si>
  <si>
    <t>4.110</t>
  </si>
  <si>
    <t>SILICONA BLANCA BAÑOS-COCINAS 280 ML</t>
  </si>
  <si>
    <t>4.111</t>
  </si>
  <si>
    <t>T DE 1" 1/4</t>
  </si>
  <si>
    <t>4.112</t>
  </si>
  <si>
    <t>T DE 1/2 PVC</t>
  </si>
  <si>
    <t>4.113</t>
  </si>
  <si>
    <t>TAPA CIEGA 2 CM X 4 CM LISA</t>
  </si>
  <si>
    <t>4.114</t>
  </si>
  <si>
    <t>TAPA CIEGA 4X4 INTEMPERIE CUADRADA</t>
  </si>
  <si>
    <t>4.115</t>
  </si>
  <si>
    <t>TAPA ELÉCTRICA 2" X 4" CIEGA CALIBRE 26 GALVANIZADO</t>
  </si>
  <si>
    <t>4.116</t>
  </si>
  <si>
    <t>TAPA REGISTRO 20 X 20 CM EUROPEA PLÁSTICA</t>
  </si>
  <si>
    <t>4.117</t>
  </si>
  <si>
    <t>TAPA REGISTRO CORRIENTE 30 X 30</t>
  </si>
  <si>
    <t>4.118</t>
  </si>
  <si>
    <t>TAPON DE PRUEBA PVC SANITARIO 3"</t>
  </si>
  <si>
    <t>4.119</t>
  </si>
  <si>
    <t>TAPÓN PRESIÓN 1/2" ROSCADO PVC</t>
  </si>
  <si>
    <t>4.120</t>
  </si>
  <si>
    <t>TAPON ROSCADO PVC PRESION 1"</t>
  </si>
  <si>
    <t>4.121</t>
  </si>
  <si>
    <t>TAPON ROSCADO PVC PRESION 3/4" GERFOR</t>
  </si>
  <si>
    <t>4.122</t>
  </si>
  <si>
    <t>TAPON SOLDADO PVC PRESION 1"</t>
  </si>
  <si>
    <t>4.123</t>
  </si>
  <si>
    <t>TAPON SOLDADO PVC PRESION 1/2"</t>
  </si>
  <si>
    <t>4.124</t>
  </si>
  <si>
    <t>TAPON SOLDADO PVC PRESION 2"</t>
  </si>
  <si>
    <t>4.125</t>
  </si>
  <si>
    <t>TAPON SOLDADO PVC PRESION 3/4"</t>
  </si>
  <si>
    <t>4.126</t>
  </si>
  <si>
    <t>TEE DOBLE PVC SANITARIA 3"</t>
  </si>
  <si>
    <t>4.127</t>
  </si>
  <si>
    <t>TEE PRESIÓN 1/2" PVC</t>
  </si>
  <si>
    <t>4.128</t>
  </si>
  <si>
    <t>TEE PVC PRESIÓN 1"</t>
  </si>
  <si>
    <t>4.129</t>
  </si>
  <si>
    <t>TEE PVC PRESION 1.1/4"</t>
  </si>
  <si>
    <t>4.130</t>
  </si>
  <si>
    <t>TEE PVC PRESION 2"</t>
  </si>
  <si>
    <t>4.131</t>
  </si>
  <si>
    <t>TEE PVC PRESIÓN 3/4"</t>
  </si>
  <si>
    <t>4.132</t>
  </si>
  <si>
    <t>TEE PVC SANITARIA 2"</t>
  </si>
  <si>
    <t>4.133</t>
  </si>
  <si>
    <t>TEE PVC SANITARIA 4''</t>
  </si>
  <si>
    <t>4.134</t>
  </si>
  <si>
    <t>TEE PVC SANITARIA 6"</t>
  </si>
  <si>
    <t>4.135</t>
  </si>
  <si>
    <t>TEE REDUCIDA PVC PRESION 1" X 1/2"</t>
  </si>
  <si>
    <t>4.136</t>
  </si>
  <si>
    <t>TEE SANITARIA 4" PVC</t>
  </si>
  <si>
    <t>4.137</t>
  </si>
  <si>
    <t>TUBO 1/2" PRESIÓN AGUA POTABLE 500PSIPVC</t>
  </si>
  <si>
    <t>4.138</t>
  </si>
  <si>
    <t>TUBO 1X6M PRESIÓN 13.5-315</t>
  </si>
  <si>
    <t>4.139</t>
  </si>
  <si>
    <t>TUBO 1X6M PRESIÓN 21-200</t>
  </si>
  <si>
    <t>4.140</t>
  </si>
  <si>
    <t xml:space="preserve">TUBO 2X6M PRESIÓN 21-200 </t>
  </si>
  <si>
    <t>4.141</t>
  </si>
  <si>
    <t>TUBO 3/4X6M PRESIÓN 21-200 PSI</t>
  </si>
  <si>
    <t>4.142</t>
  </si>
  <si>
    <t>TUBO 3X6M VENTILACIÓN</t>
  </si>
  <si>
    <t>4.143</t>
  </si>
  <si>
    <t>TUBO 4"X6 MTS. PRESION</t>
  </si>
  <si>
    <t>4.144</t>
  </si>
  <si>
    <t>TUBO 4"X6 MTS. VENTILACIÓN</t>
  </si>
  <si>
    <t>4.145</t>
  </si>
  <si>
    <t>TUBO DE PRESION 1/2" X 6M RDE 9</t>
  </si>
  <si>
    <t>4.146</t>
  </si>
  <si>
    <t>TUBO DE PRESION 2" X 6M RDE 21 ; CALIDAD CERTIFICADA NTC 1087 ICONTEC; DIAMETRO EXTERIOR PROMEDIO: 60.32 MM/ 2.375"; DIAMETRO INTERIOR PROMEDIO: 54.58 MM; ESPESOR MINIMO DE PARED: 2.87 MM/ 0.113"; PRESIÓN DE TRABAJO A 23° C: 200 PSI; LONGITUD 6 M</t>
  </si>
  <si>
    <t>4.147</t>
  </si>
  <si>
    <t>TUBO PVC PRESION 1.1/2" X 6 METROS RDE 21</t>
  </si>
  <si>
    <t>4.148</t>
  </si>
  <si>
    <t>TUBO PVC PRESION 1/2" X 6 METROS RDE 9</t>
  </si>
  <si>
    <t>4.149</t>
  </si>
  <si>
    <t>TUBO PVC PRESION 3/4" X 6 METROS RDE 21</t>
  </si>
  <si>
    <t>4.150</t>
  </si>
  <si>
    <t>TUBO PVC SANITARIA 2" X 6 METROS</t>
  </si>
  <si>
    <t>4.151</t>
  </si>
  <si>
    <t>TUBO PVC SANITARIA 3" X 6 METROS</t>
  </si>
  <si>
    <t>4.152</t>
  </si>
  <si>
    <t>TUBO SANITARIO 4" X 6 MTS.</t>
  </si>
  <si>
    <t>4.153</t>
  </si>
  <si>
    <t xml:space="preserve">TUBOS DE 3" X 6 MTS DE PRESION </t>
  </si>
  <si>
    <t>4.154</t>
  </si>
  <si>
    <t>UNIÓN 1 1/2 PRESIÓN</t>
  </si>
  <si>
    <t>4.155</t>
  </si>
  <si>
    <t>UNIÓN 1 PRESIÓN</t>
  </si>
  <si>
    <t>4.156</t>
  </si>
  <si>
    <t>UNIÓN 1/2 PRESIÓN PROPACK 10 UND</t>
  </si>
  <si>
    <t>4.157</t>
  </si>
  <si>
    <t>UNION 4" DE PRESION</t>
  </si>
  <si>
    <t>4.158</t>
  </si>
  <si>
    <t>UNIÓN PRESIÓN 1" UNIVERSAL</t>
  </si>
  <si>
    <t>4.159</t>
  </si>
  <si>
    <t>UNIÓN PRESIÓN 1/2" UNIVERSAL</t>
  </si>
  <si>
    <t>4.160</t>
  </si>
  <si>
    <t>UNION PVC DE PRESION DE 2 "</t>
  </si>
  <si>
    <t>4.161</t>
  </si>
  <si>
    <t>UNION PVC PRESION 1.1/4"</t>
  </si>
  <si>
    <t>4.162</t>
  </si>
  <si>
    <t>UNION SANITARIA 2"</t>
  </si>
  <si>
    <t>4.163</t>
  </si>
  <si>
    <t>UNION SANITARIA 3"</t>
  </si>
  <si>
    <t>4.164</t>
  </si>
  <si>
    <t>UNION SANITARIA 4"</t>
  </si>
  <si>
    <t>4.165</t>
  </si>
  <si>
    <t>UNIÓN UNIVERSAL 3/4PULGADAS PRESIÓN LISA</t>
  </si>
  <si>
    <t>4.166</t>
  </si>
  <si>
    <t>UNIONES DE 1" 1/2 PVC</t>
  </si>
  <si>
    <t>4.167</t>
  </si>
  <si>
    <t>UNIONES LISA DE 1/2" PVC</t>
  </si>
  <si>
    <t>4.168</t>
  </si>
  <si>
    <t>VALVULA DE LLENADO FIJA PARA SANITARIOS DE 7/8 REWF, 200AM133</t>
  </si>
  <si>
    <t>4.169</t>
  </si>
  <si>
    <t>VÁLVULA PARA SANITARIO PUSH EMPOTRADA 4.8 LITROS</t>
  </si>
  <si>
    <t>4.170</t>
  </si>
  <si>
    <t>VÁLVULA SALIDA 01-1910-15 SANITARIO</t>
  </si>
  <si>
    <t>4.171</t>
  </si>
  <si>
    <t>ORINAL CON VALVULA EXPUESTA TIPO PUSH 1.9S USO: INSTITUCIONAL COLOR: BLANCO</t>
  </si>
  <si>
    <t>MATERIALES MAMPOSTERIA</t>
  </si>
  <si>
    <t>5.1</t>
  </si>
  <si>
    <t>ARENA DE PEÑA ZARANDEADA X BT 40 KG</t>
  </si>
  <si>
    <t>BULTO X 40 KG</t>
  </si>
  <si>
    <t>5.2</t>
  </si>
  <si>
    <t>ARENA PARA PEGA X 40 KG</t>
  </si>
  <si>
    <t>5.3</t>
  </si>
  <si>
    <t>ARENA X M3 (MIMINO 6 M3)</t>
  </si>
  <si>
    <t>M3</t>
  </si>
  <si>
    <t>5.4</t>
  </si>
  <si>
    <t>BALDOSA CERAMICA (PISO) COLOR BLANCO 45X 45CM</t>
  </si>
  <si>
    <t>M2</t>
  </si>
  <si>
    <t>5.5</t>
  </si>
  <si>
    <t xml:space="preserve">BLOQUE DE CEMENTO VIBRADO NO. 4 </t>
  </si>
  <si>
    <t>5.6</t>
  </si>
  <si>
    <t xml:space="preserve">BLOQUE DE CEMENTO VIBRADO NO. 6 </t>
  </si>
  <si>
    <t>5.7</t>
  </si>
  <si>
    <t xml:space="preserve">ENCHAPE DE PARED . FORMATO 20 CM X 20 CM. COLORES SURTIDOS </t>
  </si>
  <si>
    <t>5.8</t>
  </si>
  <si>
    <t>ENCHAPE DE PARED. BLANCO. CERAMICA BRILLANTE. FORMATO 30 X 60 CM 'NTC 4321</t>
  </si>
  <si>
    <t>5.9</t>
  </si>
  <si>
    <t xml:space="preserve">ENCHAPE DE PARED. COLOR BLANCO. FORMATO 30 X 45 CM 'NTC 4321 -ISO 10545 </t>
  </si>
  <si>
    <t>5.10</t>
  </si>
  <si>
    <t xml:space="preserve">ENCHAPE PARA PISO DUROPISO TRAFICO 4 COLOR BLANCO/GRIS. PRIMERA CALIDAD FORMATO 33.8X33.8. 'TRAFICO COMERCIAL MODERADO ,'NTC 4321 -2-3-4-7-17-14-13 ISO 10545 -2-3-4-7-17-14-13 </t>
  </si>
  <si>
    <t>5.11</t>
  </si>
  <si>
    <t>CEMENTO BLANCO USO GENERAL</t>
  </si>
  <si>
    <t>BULTO x 20 KG</t>
  </si>
  <si>
    <t>5.12</t>
  </si>
  <si>
    <t>CEMENTO GRIS 50KG</t>
  </si>
  <si>
    <t>BULTO X 50 KG</t>
  </si>
  <si>
    <t>5.13</t>
  </si>
  <si>
    <t>CEMENTO LIQUIDO PL 285</t>
  </si>
  <si>
    <t>GALON</t>
  </si>
  <si>
    <t>5.14</t>
  </si>
  <si>
    <t>CHAZOS COLAPSIBLE,MEDIDAS 1/4PULG,MATERIAL PLÁSTICO,USO LADRILLO HUECO</t>
  </si>
  <si>
    <t>5.15</t>
  </si>
  <si>
    <t>CHAZOS METALICOS EXPANSIVOS DE 1/4"</t>
  </si>
  <si>
    <t>5.16</t>
  </si>
  <si>
    <t>CHAZOS METALICOS EXPANSIVOS DE 3/8 "</t>
  </si>
  <si>
    <t>5.17</t>
  </si>
  <si>
    <t xml:space="preserve">LADRILLO COMUN RECOCIDO (APLICA MEDIDA PARA CADA REGION) </t>
  </si>
  <si>
    <t>5.18</t>
  </si>
  <si>
    <t xml:space="preserve">LADRILLO TOLETE COMUN , DE 20 X 11 X 6,5 CM NTC 4205 </t>
  </si>
  <si>
    <t>5.19</t>
  </si>
  <si>
    <t>TRITURADO 3/4"</t>
  </si>
  <si>
    <t>5.20</t>
  </si>
  <si>
    <t>VARILLA G 60 W 1-PULGADA X 6M 23.838KG APROX. CORRUGADA</t>
  </si>
  <si>
    <t>5.21</t>
  </si>
  <si>
    <t>TEJA ZINC ONDULADA 3.658X0.80 CAL 35 0.17MM</t>
  </si>
  <si>
    <t>5.22</t>
  </si>
  <si>
    <t>TEJA METALICA ALUZINC PINTADA 4 CAL 28  RAL 5005 3.05MTS</t>
  </si>
  <si>
    <t>5.23</t>
  </si>
  <si>
    <t>TEJA 3.66X0.83 CM 0.30MM ARQUITE GALVA A:U 2.63M2</t>
  </si>
  <si>
    <t>5.24</t>
  </si>
  <si>
    <t>TEJA ARQUITECT TJ 3115 ROJO 1.01X6M CAL.31 0.27MM</t>
  </si>
  <si>
    <t>5.25</t>
  </si>
  <si>
    <t>CABALLETE 0.60X2.00M PINTADA CAL. 26 0.46MM ACE-300647 PINTADA</t>
  </si>
  <si>
    <t>MATERIALES PINTURAS</t>
  </si>
  <si>
    <t>6.1</t>
  </si>
  <si>
    <t>ANTICORROSIVO COLOR DEFINIDO POR LA ENTIDAD</t>
  </si>
  <si>
    <t>6.2</t>
  </si>
  <si>
    <t>EMULSIÓN ASFÁLTICA IMPERMEABILIZANTE PARA CUBIERTA 18KG 5GL</t>
  </si>
  <si>
    <t>6.3</t>
  </si>
  <si>
    <t>ESMALTE AMARILLO</t>
  </si>
  <si>
    <t>6.4</t>
  </si>
  <si>
    <t xml:space="preserve">ESMALTE NEGRO MATE </t>
  </si>
  <si>
    <t>6.5</t>
  </si>
  <si>
    <t>ESMALTE PARA MADERA</t>
  </si>
  <si>
    <t>6.6</t>
  </si>
  <si>
    <t xml:space="preserve">ESMALTE SINTETICO 3 EN 1 AZUL ESPANOL 40 </t>
  </si>
  <si>
    <t>6.7</t>
  </si>
  <si>
    <t xml:space="preserve">ESMALTE SINTETICO 3 EN 1 GRIS PLATA 84 </t>
  </si>
  <si>
    <t>6.8</t>
  </si>
  <si>
    <t xml:space="preserve">ESMALTE SINTETICO GRIS PLATA 84 </t>
  </si>
  <si>
    <t>6.9</t>
  </si>
  <si>
    <t>ESMALTE TIPO 1 BRILLANTE BLANCO X1 GAL</t>
  </si>
  <si>
    <t>6.10</t>
  </si>
  <si>
    <t>ESTUCO PLÁSTICO INTERIOR CUÑETE 27KG</t>
  </si>
  <si>
    <t>CUÑETE</t>
  </si>
  <si>
    <t>6.11</t>
  </si>
  <si>
    <t>PINTURA 3 EN 1 COLOR BLANCO</t>
  </si>
  <si>
    <t>6.12</t>
  </si>
  <si>
    <t>PINTURA 3 EN 1 COLOR GRIS PLATA</t>
  </si>
  <si>
    <t>6.13</t>
  </si>
  <si>
    <t>PINTURA 3 EN 1 COLOR NEGRO</t>
  </si>
  <si>
    <t>6.14</t>
  </si>
  <si>
    <t>PINTURA ACRILICA PARA FACHADAS HIDROREPELENTE, ACABADO: MATE.COLOR SURTIDOS NTC 5228.(PRESENTACION:CUÑETE X 5 GALONES)</t>
  </si>
  <si>
    <t>6.15</t>
  </si>
  <si>
    <t>PINTURA AMARILLA PARA TRAFICO ACRÍLICA</t>
  </si>
  <si>
    <t>6.16</t>
  </si>
  <si>
    <t>PINTURA ANTICORROSIVA</t>
  </si>
  <si>
    <t>6.17</t>
  </si>
  <si>
    <t>PINTURA BITUMINOSA</t>
  </si>
  <si>
    <t>6.18</t>
  </si>
  <si>
    <t>PINTURA DE ACEITE COLOR: SURTIDOS PRESENTACION: GALON</t>
  </si>
  <si>
    <t>6.19</t>
  </si>
  <si>
    <t>PINTURA DE ESMALTE COLOR ALUMINIO</t>
  </si>
  <si>
    <t>6.20</t>
  </si>
  <si>
    <t>PINTURA DE ESMALTE COLOR BLANCO</t>
  </si>
  <si>
    <t>6.21</t>
  </si>
  <si>
    <t>PINTURA DE ESMALTE COLOR NEGRO</t>
  </si>
  <si>
    <t>6.22</t>
  </si>
  <si>
    <t>PINTURA DE ESMALTE COLOR NEGRO MATE</t>
  </si>
  <si>
    <t>6.23</t>
  </si>
  <si>
    <t>PINTURA DEMARCACION COLOR NEGRO</t>
  </si>
  <si>
    <t>6.24</t>
  </si>
  <si>
    <t>PINTURA EPOXICA COLOR BLANCO</t>
  </si>
  <si>
    <t>6.25</t>
  </si>
  <si>
    <t>PINTURA EPOXICA COLOR GRIS</t>
  </si>
  <si>
    <t>6.26</t>
  </si>
  <si>
    <t>PINTURA EPOXICA PARA CANCHAS AZUL</t>
  </si>
  <si>
    <t>6.27</t>
  </si>
  <si>
    <t>PINTURA EPOXICA PARA CANCHAS BLANCA</t>
  </si>
  <si>
    <t>6.28</t>
  </si>
  <si>
    <t>PINTURA EPOXICA PARA CANCHAS VERDE</t>
  </si>
  <si>
    <t>6.29</t>
  </si>
  <si>
    <t>PINTURA EPOXICA PARA PAREDES X GALON</t>
  </si>
  <si>
    <t>6.30</t>
  </si>
  <si>
    <t xml:space="preserve">PINTURA PARA INTERIOR BLANCO ARENA SÚPER LAVABLE </t>
  </si>
  <si>
    <t>6.31</t>
  </si>
  <si>
    <t xml:space="preserve">PINTURA TRAFICO AZUL NAUTICO </t>
  </si>
  <si>
    <t>6.32</t>
  </si>
  <si>
    <t>PINTUTRÁFICO ALQUIDICO AMARILLO</t>
  </si>
  <si>
    <t>6.33</t>
  </si>
  <si>
    <t>REMOVEDOR PINTURAS 1020 X1/4 GAL</t>
  </si>
  <si>
    <t>6.34</t>
  </si>
  <si>
    <t>REMOVEDOR PVC 1/4 GALON 760GR</t>
  </si>
  <si>
    <t>6.35</t>
  </si>
  <si>
    <t>RODILLO DE 10"</t>
  </si>
  <si>
    <t>6.36</t>
  </si>
  <si>
    <t>RODILLO DE 6"</t>
  </si>
  <si>
    <t>6.37</t>
  </si>
  <si>
    <t xml:space="preserve">RODILLOS 9" PROFESIONA FELPA ACRILICO POLIESTER </t>
  </si>
  <si>
    <t>6.38</t>
  </si>
  <si>
    <t>THINNER COMÚN X3750 CM3</t>
  </si>
  <si>
    <t>6.39</t>
  </si>
  <si>
    <t>VINILO TIPO 1 ACRÍLICA BLANCO X5GALONES - ICO</t>
  </si>
  <si>
    <t>EQUIPOS Y HERRAMIENTAS</t>
  </si>
  <si>
    <t>7.1</t>
  </si>
  <si>
    <t xml:space="preserve">ALICATE UNIVERSAL PARA ELECTRICISTA CUYO AISLANTE DEBE CUMPLIR CON LO ESTABLECIDOS EN LAS NORMAS IEC 900 NORMA ISO 5746 </t>
  </si>
  <si>
    <t>7.2</t>
  </si>
  <si>
    <t>CINCEL SDS PUNTA 10 PULGADAS</t>
  </si>
  <si>
    <t>7.3</t>
  </si>
  <si>
    <t>CINCELES DEMOLEDORES SDS- PLUS PALA 3/4"</t>
  </si>
  <si>
    <t>7.4</t>
  </si>
  <si>
    <t>DOBLATUBO PARA TUBERIA GALVANIZADA DE 1/2" Y 3/4"</t>
  </si>
  <si>
    <t>7.5</t>
  </si>
  <si>
    <t>EXTRACTOR  DOS UÑAS ,IDEAL PARA TRABAJO DE EXTRACCION DE POLEAS,RODAMIENTOS Y PIÑONES;CUERPO EN FUNDICION PARA BRINDARLE MAYOR CAPACIDAD A LA EXTRACION . TAMAÑO  8"</t>
  </si>
  <si>
    <t>7.6</t>
  </si>
  <si>
    <t>EXTRACTOR  TRES UÑAS ,IDEAL PARA TRABAJO DE EXTRACCION DE POLEAS,RODAMIENTOS Y PIÑONES;CUERPO EN FUNDICION PARA BRINDARLE MAYOR CAPACIDAD A LA EXTRACION . TAMAÑO  8"</t>
  </si>
  <si>
    <t>7.7</t>
  </si>
  <si>
    <t>FAROLA LED EXTERIOR 85-265V 50W BLANCO FRÍO 6000K FOCOS LED EXTERIOR IMPERMEABLE IP65 ILUMINACIÓN DE CAMINOS PARA JARDÍN PATIO CAMINO ESCALERAS BALCÓN PORCHE.</t>
  </si>
  <si>
    <t>7.8</t>
  </si>
  <si>
    <t>FLEXOMETRO LONGITUD 5 METROS, ANCHO 19 MM.   CINTA DE ACERO AL CARBONO REVESTIDA DE MYLAR® (RESISTENTE A LA ABRASIÓN): DURABILIDAD MULTIPLICADA POR 10 RESPECTO A UN FLEXÓMETRO TRADICIONAL. LA CINTA AGUANTA MÁS SIN DOBLARSE. DOBLE ANCHO DE HOJA: 19 Y 28MM. CAJA BIMATERIA SUJETADA CON TORNILLOS EN LA PARTE DELANTERA. SISTEMA DE BLOQUEO DESLIZANTE EXTRA SUAVE "AIRLOCK" Y REBOBINADO SUAVE.</t>
  </si>
  <si>
    <t>7.9</t>
  </si>
  <si>
    <t>JUEGO DE LLAVES COMBINADAS  (MM)ANSI B107.9M DIN3113 DE 23 PIEZAS</t>
  </si>
  <si>
    <t>7.10</t>
  </si>
  <si>
    <t>KIT DESTORNILLADOR INALAMBRICO RECARGABLE 8V CON CARGADOR USB, PORTABROBA DE 3/8, VELOCIDAD 400RPM BATERIA DE  DE LITIO RECARGABLE ,</t>
  </si>
  <si>
    <t>7.11</t>
  </si>
  <si>
    <t>MEDIDOR LÁSER BOSCH O SIMILAR ALCANCE 40MTRS GLM 40, ALTO 10,5 CM, MEDICIÓN DE DISTANCIAS Y ALTURAS CON UN SÓLO CLIC, MEDICIÓN CONTINUA CONFORME SE MUEVE EL MEDIDOR, MEDICIÓN DE ÁREA Y VOLUMEN, MEDICIÓN SIMPLES DE PITAGORAS, LARGO 2,4 CM, ROSCA DEL TRIPODE 1/4", ENTRADA TRÍPODE 0,25, PROTECCIÓN IP54, ANCHO 4,1 CM, DIODO DEL LÁSER 635 NM, &lt; 1 MW, ALCANCE 0,15 ? 40,00 MTS, PESO 0,10 KG, INCLUYE 1 MEDIDOR DE 40 M, 1 MANUAL DE INSTRUCCIONES, 1 BOLSA PROTECTORA, 1 CERTIFICADO DEL FABRICANTE, 2 PILAS AAA, 1 BOLSA PROTECTORA</t>
  </si>
  <si>
    <t>7.12</t>
  </si>
  <si>
    <t>PINZA VOLTEAMPERIMETRICA DIGITAL AVANZADA TRUE RSM I FLEX (FLUKE SERIE 376 FC)</t>
  </si>
  <si>
    <t>7.13</t>
  </si>
  <si>
    <t>SOLDADOR INVERTER 200A 110/220V 40%,INCLUYE PORTAELECTRODOS, PINZA DE TIERRA, CABLE DE SOLDADURA, MÁSCARA PROTECTORA</t>
  </si>
  <si>
    <t>7.14</t>
  </si>
  <si>
    <t>TALADRO DE ARBOL 1/2 PULG 1/3 HP 110/220V, CARACTERÍSTICAS TÉCNICAS :POTENCIA DE MOTOR: 250WTS / 1/3HP,CAPACIDAD DE MANDRIL: 13MM / ½” RECORRIDO DEL HUSILLO: 50 MM,CONO DEL HUSILLO: JT 33,NUMERO DE VELOCIDADES: 5,RANGO DE VELOCIDAD: 620-3100 RPM VOLTEO: 210 MM ,TAMAÑO MESA TRABAJO: 160 X 160 MM ,TAMAÑO DE LA BASE: 290 X 190 MM DIÁMETRO DE LA COLUMNA: 46 MM,ALTURA: 600 MM,PESO: 20 KG.</t>
  </si>
  <si>
    <t>7.15</t>
  </si>
  <si>
    <t>RODILLO 4"</t>
  </si>
  <si>
    <t>7.16</t>
  </si>
  <si>
    <t>BROCHA DE 3"</t>
  </si>
  <si>
    <t>7.17</t>
  </si>
  <si>
    <t>BROCHA DE 4"</t>
  </si>
  <si>
    <t>7.18</t>
  </si>
  <si>
    <t>GUADAÑADORA STIHL FS 250</t>
  </si>
  <si>
    <t>7.19</t>
  </si>
  <si>
    <t xml:space="preserve">ACEITE 1/4 STIHL </t>
  </si>
  <si>
    <t>7.20</t>
  </si>
  <si>
    <t xml:space="preserve">YOYO PARA GUADAÑADORA </t>
  </si>
  <si>
    <t>7.21</t>
  </si>
  <si>
    <t>MOTOSIERRA PARA RAMAS ALTAS STHIL HT 75</t>
  </si>
  <si>
    <t>7.22</t>
  </si>
  <si>
    <t xml:space="preserve">CAJA DE PUNTILLA 2" VALOR </t>
  </si>
  <si>
    <t>7.23</t>
  </si>
  <si>
    <t>ESPATULA 3"</t>
  </si>
  <si>
    <t>7.24</t>
  </si>
  <si>
    <t xml:space="preserve">MARTILLO PEQUEÑO </t>
  </si>
  <si>
    <t>7.25</t>
  </si>
  <si>
    <t>DISCO DE CORTE DE MADERA 4"</t>
  </si>
  <si>
    <t>7.26</t>
  </si>
  <si>
    <t xml:space="preserve">ACRONAL X KILO </t>
  </si>
  <si>
    <t>7.27</t>
  </si>
  <si>
    <t xml:space="preserve">PIEDRA CHINA X KILOS </t>
  </si>
  <si>
    <t>7.28</t>
  </si>
  <si>
    <t xml:space="preserve">CAL HIDRATADA POR BOLSAS </t>
  </si>
  <si>
    <t>7.29</t>
  </si>
  <si>
    <t>CORTASETOS STIHL HS45 A GASOLINA</t>
  </si>
  <si>
    <t>7.30</t>
  </si>
  <si>
    <t>MOTOSIERRA 45 CM A GASOLINA STIHL MS182</t>
  </si>
  <si>
    <t>7.31</t>
  </si>
  <si>
    <t>PALINES</t>
  </si>
  <si>
    <t>7.32</t>
  </si>
  <si>
    <t>PALAS REDONDAS</t>
  </si>
  <si>
    <t>7.33</t>
  </si>
  <si>
    <t>PALADRAGAS</t>
  </si>
  <si>
    <t>7.34</t>
  </si>
  <si>
    <t>MACHETE CON VAINA</t>
  </si>
  <si>
    <t>7.35</t>
  </si>
  <si>
    <t>LIMA PLANA</t>
  </si>
  <si>
    <t>7.36</t>
  </si>
  <si>
    <t>CARRETILLAS</t>
  </si>
  <si>
    <t>7.37</t>
  </si>
  <si>
    <t>ESLINGA DE POSICIONAMIENTO</t>
  </si>
  <si>
    <t>7.38</t>
  </si>
  <si>
    <t>HIPOCLORITO</t>
  </si>
  <si>
    <t>7.39</t>
  </si>
  <si>
    <t xml:space="preserve">CEPILLO CERDA DURA </t>
  </si>
  <si>
    <t>7.40</t>
  </si>
  <si>
    <t>CINTA ENMASCARAR 2"</t>
  </si>
  <si>
    <t>7.41</t>
  </si>
  <si>
    <t>RASTRILLO</t>
  </si>
  <si>
    <t>7.42</t>
  </si>
  <si>
    <t>GRATA REDONDA</t>
  </si>
  <si>
    <t>7.43</t>
  </si>
  <si>
    <t>CONO DE SENALIZACION 50 CM CON CINTA REFLECTIVA</t>
  </si>
  <si>
    <t>7.44</t>
  </si>
  <si>
    <t>CINTA DEMARCACION PELIGRO</t>
  </si>
  <si>
    <t>7.45</t>
  </si>
  <si>
    <t>CASCO AMARILLO</t>
  </si>
  <si>
    <t>7.46</t>
  </si>
  <si>
    <t>BOTA DE CAUCHO PAR</t>
  </si>
  <si>
    <t>7.47</t>
  </si>
  <si>
    <t>CHALECO REFLECTIVO TIPO ESQUELETO</t>
  </si>
  <si>
    <t>7.48</t>
  </si>
  <si>
    <t>BOTIQUIN PORTATIL DOTADO</t>
  </si>
  <si>
    <t>7.49</t>
  </si>
  <si>
    <t>CAMILLA EMERGENCIA CON CINTAS DE AMARRE</t>
  </si>
  <si>
    <t>7.50</t>
  </si>
  <si>
    <t>DESENGRASANTE INDUSTRIAL</t>
  </si>
  <si>
    <t>7.51</t>
  </si>
  <si>
    <t xml:space="preserve">MANTO EDIL X METRO </t>
  </si>
  <si>
    <t>7.52</t>
  </si>
  <si>
    <t>TEFLON x 15 mts</t>
  </si>
  <si>
    <t>7.53</t>
  </si>
  <si>
    <t xml:space="preserve">BALDES CONCRETEROS </t>
  </si>
  <si>
    <t>7.54</t>
  </si>
  <si>
    <t>SACO PARA PROTECCIÓN DE TRABAJO CON GUADAÑAS X METRO</t>
  </si>
  <si>
    <t>7.55</t>
  </si>
  <si>
    <t>BOLSA DE AMARRES PLASTICO ZUNCHOS</t>
  </si>
  <si>
    <t>7.56</t>
  </si>
  <si>
    <t xml:space="preserve">CEPILLO DE ALAMBRE </t>
  </si>
  <si>
    <t>7.57</t>
  </si>
  <si>
    <t xml:space="preserve">DISCO DE CORTE DE HIERRO </t>
  </si>
  <si>
    <t>7.58</t>
  </si>
  <si>
    <t>LIMA DE MOTOSIERRA</t>
  </si>
  <si>
    <t>7.59</t>
  </si>
  <si>
    <t>REGLA DE ALUMINIO</t>
  </si>
  <si>
    <t>7.60</t>
  </si>
  <si>
    <t xml:space="preserve">MONA DE 4 LIBRAS </t>
  </si>
  <si>
    <t>7.61</t>
  </si>
  <si>
    <t xml:space="preserve">DISPENSADORES DE AGUA </t>
  </si>
  <si>
    <t>7.62</t>
  </si>
  <si>
    <t>DISCO DE CORTE 4 1/2"</t>
  </si>
  <si>
    <t>7.63</t>
  </si>
  <si>
    <t>DISCO CONTINUO 4 1/2</t>
  </si>
  <si>
    <t>7.64</t>
  </si>
  <si>
    <t xml:space="preserve">ESPATULA PLASTICA </t>
  </si>
  <si>
    <t>7.65</t>
  </si>
  <si>
    <t xml:space="preserve">PALAS CON CABO </t>
  </si>
  <si>
    <t>7.66</t>
  </si>
  <si>
    <t xml:space="preserve">ESCOBA </t>
  </si>
  <si>
    <t>7.67</t>
  </si>
  <si>
    <t xml:space="preserve">BOLSA BASURA GRANDE </t>
  </si>
  <si>
    <t>7.68</t>
  </si>
  <si>
    <t xml:space="preserve">GUANTES </t>
  </si>
  <si>
    <t>7.69</t>
  </si>
  <si>
    <t xml:space="preserve">TANQUE DE BASURA X 180 LITROS </t>
  </si>
  <si>
    <t>7.70</t>
  </si>
  <si>
    <t>MAQUINA BLOQUERA VIBROCOMPACTADORA ESTACIONARIA, CON SISTEMA DE VIBRACIÓN REGULABLE CON MOTOR ELÉCTRICO TRIFÁSICO, SE ENTREGA CON 1 KIT DE MOLDES PARA BLOQUE DE CONCRETO ESTRUCTURAL</t>
  </si>
  <si>
    <t>7.71</t>
  </si>
  <si>
    <t>TROMPO MEZCLADOR CONCRETADORA MOTOR DIESEL 10HP</t>
  </si>
  <si>
    <t>7.72</t>
  </si>
  <si>
    <t>MOTOR FUERA DE BORDA HASTA 10HP,  9,8 FHS, MOTOR 9.8HP ,2T/4T, HASTA 5500RPM
PATA CORTA, SISTEMA DE ARRANQUE MANUAL, TANQUE DE COMBUSTIBLE DE 12L EXTERNO</t>
  </si>
  <si>
    <t>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</si>
</sst>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4" formatCode="_-&quot;$&quot;\ * #,##0.00_-;\-&quot;$&quot;\ * #,##0.00_-;_-&quot;$&quot;\ * &quot;-&quot;??_-;_-@_-"/>
    <numFmt numFmtId="164" formatCode="_-&quot;$&quot;\ * #,##0_-;\-&quot;$&quot;\ * #,##0_-;_-&quot;$&quot;\ * &quot;-&quot;??_-;_-@_-"/>
    <numFmt numFmtId="165" formatCode="&quot;$&quot;\ #,##0"/>
    <numFmt numFmtId="166" formatCode="_-[$$-240A]\ * #,##0.00_-;\-[$$-240A]\ * #,##0.00_-;_-[$$-240A]\ * &quot;-&quot;??_-;_-@_-"/>
    <numFmt numFmtId="167" formatCode="_-&quot;$&quot;* #,##0_-;\-&quot;$&quot;* #,##0_-;_-&quot;$&quot;* &quot;-&quot;_-;_-@_-"/>
  </numFmts>
  <fonts count="18" x14ac:knownFonts="1">
    <font>
      <sz val="11"/>
      <color theme="1"/>
      <name val="Calibri"/>
      <family val="2"/>
      <scheme val="minor"/>
    </font>
    <font>
      <sz val="11"/>
      <color theme="1"/>
      <name val="Calibri"/>
      <family val="2"/>
      <scheme val="minor"/>
    </font>
    <font>
      <sz val="11"/>
      <color theme="1"/>
      <name val="Calibri Light"/>
      <family val="2"/>
      <scheme val="major"/>
    </font>
    <font>
      <b/>
      <sz val="11"/>
      <color theme="0"/>
      <name val="Calibri Light"/>
      <family val="2"/>
      <scheme val="major"/>
    </font>
    <font>
      <sz val="10"/>
      <color theme="1"/>
      <name val="Calibri Light"/>
      <family val="2"/>
      <scheme val="major"/>
    </font>
    <font>
      <b/>
      <sz val="11"/>
      <color theme="1"/>
      <name val="Calibri Light"/>
      <family val="2"/>
      <scheme val="major"/>
    </font>
    <font>
      <sz val="11"/>
      <color rgb="FF000000"/>
      <name val="Calibri Light"/>
      <family val="2"/>
      <scheme val="major"/>
    </font>
    <font>
      <sz val="10"/>
      <name val="Arial"/>
      <family val="2"/>
    </font>
    <font>
      <sz val="11"/>
      <color theme="1"/>
      <name val="Arial"/>
      <family val="2"/>
    </font>
    <font>
      <sz val="11"/>
      <name val="Calibri Light"/>
      <family val="2"/>
      <scheme val="major"/>
    </font>
    <font>
      <b/>
      <sz val="10"/>
      <color theme="0"/>
      <name val="Calibri Light"/>
      <family val="2"/>
      <scheme val="major"/>
    </font>
    <font>
      <sz val="11"/>
      <color theme="0"/>
      <name val="Calibri Light"/>
      <family val="2"/>
      <scheme val="major"/>
    </font>
    <font>
      <b/>
      <sz val="11"/>
      <name val="Calibri Light"/>
      <family val="2"/>
      <scheme val="major"/>
    </font>
    <font>
      <b/>
      <sz val="9"/>
      <color rgb="FFFFFFFF"/>
      <name val="Arial"/>
      <family val="2"/>
    </font>
    <font>
      <sz val="9"/>
      <color theme="1"/>
      <name val="Arial"/>
      <family val="2"/>
    </font>
    <font>
      <b/>
      <sz val="9"/>
      <color theme="0"/>
      <name val="Arial"/>
      <family val="2"/>
    </font>
    <font>
      <b/>
      <sz val="9"/>
      <color theme="1"/>
      <name val="Arial"/>
      <family val="2"/>
    </font>
    <font>
      <sz val="9"/>
      <color rgb="FF000000"/>
      <name val="Arial"/>
      <family val="2"/>
    </font>
  </fonts>
  <fills count="15">
    <fill>
      <patternFill patternType="none"/>
    </fill>
    <fill>
      <patternFill patternType="gray125"/>
    </fill>
    <fill>
      <patternFill patternType="solid">
        <fgColor theme="0" tint="-0.499984740745262"/>
        <bgColor indexed="64"/>
      </patternFill>
    </fill>
    <fill>
      <patternFill patternType="solid">
        <fgColor theme="1" tint="0.499984740745262"/>
        <bgColor indexed="64"/>
      </patternFill>
    </fill>
    <fill>
      <patternFill patternType="solid">
        <fgColor rgb="FFFFFFFF"/>
        <bgColor indexed="64"/>
      </patternFill>
    </fill>
    <fill>
      <patternFill patternType="solid">
        <fgColor theme="7" tint="0.39997558519241921"/>
        <bgColor indexed="64"/>
      </patternFill>
    </fill>
    <fill>
      <patternFill patternType="solid">
        <fgColor theme="1" tint="4.9989318521683403E-2"/>
        <bgColor indexed="64"/>
      </patternFill>
    </fill>
    <fill>
      <patternFill patternType="solid">
        <fgColor theme="2" tint="-0.249977111117893"/>
        <bgColor indexed="64"/>
      </patternFill>
    </fill>
    <fill>
      <patternFill patternType="solid">
        <fgColor theme="0"/>
        <bgColor indexed="64"/>
      </patternFill>
    </fill>
    <fill>
      <patternFill patternType="solid">
        <fgColor rgb="FF00B0F0"/>
        <bgColor indexed="64"/>
      </patternFill>
    </fill>
    <fill>
      <patternFill patternType="solid">
        <fgColor theme="4" tint="-0.249977111117893"/>
        <bgColor indexed="64"/>
      </patternFill>
    </fill>
    <fill>
      <patternFill patternType="solid">
        <fgColor theme="1"/>
        <bgColor indexed="64"/>
      </patternFill>
    </fill>
    <fill>
      <patternFill patternType="solid">
        <fgColor theme="3" tint="0.89999084444715716"/>
        <bgColor indexed="64"/>
      </patternFill>
    </fill>
    <fill>
      <patternFill patternType="solid">
        <fgColor rgb="FF000000"/>
        <bgColor indexed="64"/>
      </patternFill>
    </fill>
    <fill>
      <patternFill patternType="solid">
        <fgColor rgb="FFFFFF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s>
  <cellStyleXfs count="5">
    <xf numFmtId="0" fontId="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71">
    <xf numFmtId="0" fontId="0" fillId="0" borderId="0" xfId="0"/>
    <xf numFmtId="0" fontId="2" fillId="0" borderId="0" xfId="0" applyFont="1" applyAlignment="1">
      <alignment horizontal="center" vertical="center" wrapText="1"/>
    </xf>
    <xf numFmtId="0" fontId="2" fillId="0" borderId="0" xfId="0" applyFont="1"/>
    <xf numFmtId="165" fontId="3" fillId="3" borderId="1" xfId="1" applyNumberFormat="1" applyFont="1" applyFill="1" applyBorder="1" applyAlignment="1">
      <alignment horizontal="center" vertical="center" wrapText="1"/>
    </xf>
    <xf numFmtId="165" fontId="3" fillId="3" borderId="6" xfId="1" applyNumberFormat="1" applyFont="1" applyFill="1" applyBorder="1" applyAlignment="1">
      <alignment horizontal="center" vertical="center" wrapText="1"/>
    </xf>
    <xf numFmtId="165" fontId="3" fillId="3" borderId="5" xfId="1" applyNumberFormat="1" applyFont="1" applyFill="1" applyBorder="1" applyAlignment="1">
      <alignment horizontal="center" vertical="center" wrapText="1"/>
    </xf>
    <xf numFmtId="165" fontId="3" fillId="3" borderId="13"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6" xfId="0" applyNumberFormat="1" applyFont="1" applyBorder="1" applyAlignment="1">
      <alignment vertical="center"/>
    </xf>
    <xf numFmtId="6" fontId="2" fillId="0" borderId="18" xfId="0" applyNumberFormat="1" applyFont="1" applyBorder="1" applyAlignment="1">
      <alignment vertical="center"/>
    </xf>
    <xf numFmtId="164" fontId="2" fillId="0" borderId="1" xfId="0" applyNumberFormat="1" applyFont="1" applyBorder="1" applyAlignment="1">
      <alignment vertical="center"/>
    </xf>
    <xf numFmtId="6" fontId="2" fillId="0" borderId="1" xfId="0" applyNumberFormat="1" applyFont="1" applyBorder="1" applyAlignment="1">
      <alignment vertical="center"/>
    </xf>
    <xf numFmtId="6" fontId="2" fillId="0" borderId="13" xfId="0" applyNumberFormat="1" applyFont="1" applyBorder="1" applyAlignment="1">
      <alignment vertical="center"/>
    </xf>
    <xf numFmtId="164" fontId="2" fillId="0" borderId="2" xfId="1" applyNumberFormat="1" applyFont="1" applyFill="1" applyBorder="1" applyAlignment="1">
      <alignment horizontal="center" vertical="center" wrapText="1"/>
    </xf>
    <xf numFmtId="164" fontId="2" fillId="0" borderId="1" xfId="1" applyNumberFormat="1" applyFont="1" applyFill="1" applyBorder="1" applyAlignment="1">
      <alignment vertical="center"/>
    </xf>
    <xf numFmtId="164" fontId="2" fillId="0" borderId="6" xfId="1" applyNumberFormat="1" applyFont="1" applyFill="1" applyBorder="1" applyAlignment="1">
      <alignment vertical="center"/>
    </xf>
    <xf numFmtId="164" fontId="2" fillId="0" borderId="29" xfId="0" applyNumberFormat="1" applyFont="1" applyBorder="1" applyAlignment="1">
      <alignment vertical="center"/>
    </xf>
    <xf numFmtId="164" fontId="2" fillId="0" borderId="30" xfId="0" applyNumberFormat="1" applyFont="1" applyBorder="1" applyAlignment="1">
      <alignment vertical="center"/>
    </xf>
    <xf numFmtId="0" fontId="5" fillId="0" borderId="8" xfId="0" applyFont="1" applyBorder="1" applyAlignment="1">
      <alignment vertical="center" wrapText="1"/>
    </xf>
    <xf numFmtId="164" fontId="5" fillId="0" borderId="8" xfId="0" applyNumberFormat="1" applyFont="1" applyBorder="1" applyAlignment="1">
      <alignment vertical="center" wrapText="1"/>
    </xf>
    <xf numFmtId="164" fontId="5" fillId="5" borderId="23" xfId="1" applyNumberFormat="1" applyFont="1" applyFill="1" applyBorder="1" applyAlignment="1">
      <alignment horizontal="center" vertical="center" wrapText="1"/>
    </xf>
    <xf numFmtId="6" fontId="5" fillId="0" borderId="8" xfId="0" applyNumberFormat="1" applyFont="1" applyBorder="1" applyAlignment="1">
      <alignment vertical="center"/>
    </xf>
    <xf numFmtId="6" fontId="5" fillId="5" borderId="19" xfId="0" applyNumberFormat="1" applyFont="1" applyFill="1" applyBorder="1" applyAlignment="1">
      <alignment vertical="center"/>
    </xf>
    <xf numFmtId="164" fontId="2" fillId="0" borderId="25" xfId="0" applyNumberFormat="1" applyFont="1" applyBorder="1" applyAlignment="1">
      <alignment vertical="center"/>
    </xf>
    <xf numFmtId="164" fontId="2" fillId="0" borderId="0" xfId="0" applyNumberFormat="1" applyFont="1" applyAlignment="1">
      <alignment horizontal="center" vertical="center" wrapText="1"/>
    </xf>
    <xf numFmtId="0" fontId="5" fillId="4"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4" borderId="3" xfId="0" applyFont="1" applyFill="1" applyBorder="1" applyAlignment="1">
      <alignment horizontal="left" vertical="center" wrapText="1"/>
    </xf>
    <xf numFmtId="0" fontId="2" fillId="4" borderId="3" xfId="0" applyFont="1" applyFill="1" applyBorder="1" applyAlignment="1">
      <alignment horizontal="center" vertical="center" wrapText="1"/>
    </xf>
    <xf numFmtId="0" fontId="2" fillId="0" borderId="17" xfId="0" applyFont="1" applyBorder="1" applyAlignment="1">
      <alignment horizontal="center" vertical="center" wrapText="1"/>
    </xf>
    <xf numFmtId="164" fontId="2" fillId="0" borderId="2" xfId="2"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0" borderId="13" xfId="0" applyFont="1" applyBorder="1" applyAlignment="1">
      <alignment horizontal="center" vertical="center" wrapText="1"/>
    </xf>
    <xf numFmtId="0" fontId="5" fillId="0" borderId="7" xfId="0" applyFont="1" applyBorder="1" applyAlignment="1">
      <alignment vertical="center" wrapText="1"/>
    </xf>
    <xf numFmtId="0" fontId="5" fillId="0" borderId="0" xfId="0" applyFont="1" applyAlignment="1">
      <alignment horizontal="center" vertical="center" wrapText="1"/>
    </xf>
    <xf numFmtId="0" fontId="2" fillId="0" borderId="0" xfId="0" applyFont="1" applyAlignment="1">
      <alignment horizontal="left" vertical="center" wrapText="1"/>
    </xf>
    <xf numFmtId="164" fontId="5" fillId="5" borderId="9" xfId="0" applyNumberFormat="1" applyFont="1" applyFill="1" applyBorder="1" applyAlignment="1">
      <alignment vertical="center"/>
    </xf>
    <xf numFmtId="0" fontId="4"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6" fontId="6" fillId="0" borderId="5" xfId="0" applyNumberFormat="1" applyFont="1" applyBorder="1" applyAlignment="1">
      <alignment horizontal="center" vertical="center" wrapText="1"/>
    </xf>
    <xf numFmtId="164" fontId="2" fillId="0" borderId="6" xfId="0" applyNumberFormat="1" applyFont="1" applyFill="1" applyBorder="1" applyAlignment="1">
      <alignment vertical="center"/>
    </xf>
    <xf numFmtId="0" fontId="3" fillId="2" borderId="1" xfId="0" applyFont="1" applyFill="1" applyBorder="1" applyAlignment="1">
      <alignment horizontal="center" vertical="center" wrapText="1"/>
    </xf>
    <xf numFmtId="164" fontId="2" fillId="0" borderId="1" xfId="0" applyNumberFormat="1" applyFont="1" applyFill="1" applyBorder="1" applyAlignment="1">
      <alignment vertical="center"/>
    </xf>
    <xf numFmtId="164" fontId="5" fillId="0" borderId="8" xfId="0" applyNumberFormat="1" applyFont="1" applyFill="1" applyBorder="1" applyAlignment="1">
      <alignment vertical="center"/>
    </xf>
    <xf numFmtId="0" fontId="5" fillId="0" borderId="19" xfId="0" applyFont="1" applyBorder="1" applyAlignment="1">
      <alignment vertical="center" wrapText="1"/>
    </xf>
    <xf numFmtId="164" fontId="5" fillId="5" borderId="9" xfId="1" applyNumberFormat="1" applyFont="1" applyFill="1" applyBorder="1" applyAlignment="1">
      <alignment horizontal="center" vertical="center" wrapText="1"/>
    </xf>
    <xf numFmtId="164" fontId="2" fillId="0" borderId="5" xfId="0" applyNumberFormat="1" applyFont="1" applyFill="1" applyBorder="1" applyAlignment="1">
      <alignment vertical="center"/>
    </xf>
    <xf numFmtId="6" fontId="5" fillId="5" borderId="9" xfId="0" applyNumberFormat="1" applyFont="1" applyFill="1" applyBorder="1" applyAlignment="1">
      <alignment vertical="center"/>
    </xf>
    <xf numFmtId="166" fontId="7" fillId="0" borderId="5" xfId="3" applyNumberFormat="1" applyFont="1" applyFill="1" applyBorder="1" applyAlignment="1">
      <alignment horizontal="center" vertical="center" wrapText="1"/>
    </xf>
    <xf numFmtId="164" fontId="8" fillId="0" borderId="1" xfId="1" applyNumberFormat="1" applyFont="1" applyBorder="1" applyAlignment="1">
      <alignment horizontal="center" vertical="center" wrapText="1"/>
    </xf>
    <xf numFmtId="164" fontId="3" fillId="6" borderId="1" xfId="1" applyNumberFormat="1" applyFont="1" applyFill="1" applyBorder="1" applyAlignment="1">
      <alignment horizontal="center" vertical="center" wrapText="1"/>
    </xf>
    <xf numFmtId="164" fontId="3" fillId="3" borderId="1" xfId="1" applyNumberFormat="1" applyFont="1" applyFill="1" applyBorder="1" applyAlignment="1">
      <alignment horizontal="center" vertical="center" wrapText="1"/>
    </xf>
    <xf numFmtId="0" fontId="2" fillId="0" borderId="0" xfId="0" applyFont="1" applyAlignment="1">
      <alignment vertical="center"/>
    </xf>
    <xf numFmtId="164" fontId="3" fillId="2" borderId="1" xfId="1" applyNumberFormat="1" applyFont="1" applyFill="1" applyBorder="1" applyAlignment="1">
      <alignment horizontal="center" wrapText="1"/>
    </xf>
    <xf numFmtId="164" fontId="3" fillId="6" borderId="1" xfId="1" applyNumberFormat="1" applyFont="1" applyFill="1" applyBorder="1" applyAlignment="1">
      <alignment horizontal="center" wrapText="1"/>
    </xf>
    <xf numFmtId="164" fontId="3" fillId="3" borderId="1" xfId="1" applyNumberFormat="1" applyFont="1" applyFill="1" applyBorder="1" applyAlignment="1">
      <alignment horizontal="center" wrapText="1"/>
    </xf>
    <xf numFmtId="0" fontId="3" fillId="3" borderId="1" xfId="0" applyFont="1" applyFill="1" applyBorder="1" applyAlignment="1">
      <alignment horizontal="center" wrapText="1"/>
    </xf>
    <xf numFmtId="0" fontId="2" fillId="0" borderId="0" xfId="0" applyFont="1" applyAlignment="1">
      <alignment horizontal="center"/>
    </xf>
    <xf numFmtId="0" fontId="4" fillId="0" borderId="1" xfId="0" applyFont="1" applyBorder="1" applyAlignment="1">
      <alignment horizontal="center" vertical="center" wrapText="1"/>
    </xf>
    <xf numFmtId="164" fontId="6" fillId="0" borderId="1" xfId="1" applyNumberFormat="1" applyFont="1" applyBorder="1" applyAlignment="1">
      <alignment shrinkToFit="1"/>
    </xf>
    <xf numFmtId="164" fontId="2" fillId="0" borderId="1" xfId="1" applyNumberFormat="1" applyFont="1" applyBorder="1" applyAlignment="1">
      <alignment horizontal="center" wrapText="1"/>
    </xf>
    <xf numFmtId="164" fontId="6" fillId="7" borderId="1" xfId="1" applyNumberFormat="1" applyFont="1" applyFill="1" applyBorder="1" applyAlignment="1">
      <alignment shrinkToFit="1"/>
    </xf>
    <xf numFmtId="164" fontId="2" fillId="7" borderId="1" xfId="1" applyNumberFormat="1" applyFont="1" applyFill="1" applyBorder="1" applyAlignment="1">
      <alignment horizontal="center" wrapText="1"/>
    </xf>
    <xf numFmtId="164" fontId="4" fillId="7" borderId="1" xfId="1" applyNumberFormat="1" applyFont="1" applyFill="1" applyBorder="1" applyAlignment="1">
      <alignment horizontal="center" wrapText="1"/>
    </xf>
    <xf numFmtId="164" fontId="4" fillId="0" borderId="1" xfId="1" applyNumberFormat="1" applyFont="1" applyBorder="1" applyAlignment="1">
      <alignment horizontal="center" wrapText="1"/>
    </xf>
    <xf numFmtId="164" fontId="2" fillId="0" borderId="1" xfId="0" applyNumberFormat="1" applyFont="1" applyBorder="1"/>
    <xf numFmtId="0" fontId="6" fillId="0" borderId="1" xfId="0" applyFont="1" applyBorder="1" applyAlignment="1">
      <alignment vertical="center"/>
    </xf>
    <xf numFmtId="164" fontId="2" fillId="0" borderId="1" xfId="1" applyNumberFormat="1" applyFont="1" applyBorder="1" applyAlignment="1">
      <alignment horizontal="right" vertical="center"/>
    </xf>
    <xf numFmtId="164" fontId="6" fillId="0" borderId="1" xfId="1" applyNumberFormat="1" applyFont="1" applyBorder="1" applyAlignment="1">
      <alignment horizontal="right" vertical="center" shrinkToFit="1"/>
    </xf>
    <xf numFmtId="164" fontId="2" fillId="0" borderId="1" xfId="1" applyNumberFormat="1" applyFont="1" applyBorder="1" applyAlignment="1">
      <alignment horizontal="right" vertical="center" wrapText="1"/>
    </xf>
    <xf numFmtId="164" fontId="4" fillId="0" borderId="1" xfId="1" applyNumberFormat="1" applyFont="1" applyBorder="1" applyAlignment="1">
      <alignment horizontal="right" vertical="center" wrapText="1"/>
    </xf>
    <xf numFmtId="164" fontId="4" fillId="0" borderId="1" xfId="1" applyNumberFormat="1" applyFont="1" applyBorder="1" applyAlignment="1">
      <alignment horizontal="center" vertical="center" wrapText="1"/>
    </xf>
    <xf numFmtId="164" fontId="2" fillId="7" borderId="1" xfId="1"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164" fontId="2" fillId="0" borderId="1" xfId="1" applyNumberFormat="1" applyFont="1" applyBorder="1" applyAlignment="1">
      <alignment horizontal="center" vertical="center" wrapText="1"/>
    </xf>
    <xf numFmtId="164" fontId="2" fillId="0" borderId="1" xfId="1" applyNumberFormat="1" applyFont="1" applyBorder="1" applyAlignment="1">
      <alignment vertical="center" wrapText="1"/>
    </xf>
    <xf numFmtId="164" fontId="4" fillId="0" borderId="1" xfId="1" applyNumberFormat="1" applyFont="1" applyBorder="1" applyAlignment="1">
      <alignment vertical="center" wrapText="1"/>
    </xf>
    <xf numFmtId="164" fontId="2" fillId="7" borderId="1" xfId="1" applyNumberFormat="1" applyFont="1" applyFill="1" applyBorder="1" applyAlignment="1">
      <alignment vertical="center"/>
    </xf>
    <xf numFmtId="0" fontId="6" fillId="0" borderId="1" xfId="0" applyFont="1" applyBorder="1"/>
    <xf numFmtId="164" fontId="2" fillId="0" borderId="1" xfId="1" applyNumberFormat="1" applyFont="1" applyBorder="1" applyAlignment="1">
      <alignment vertical="center"/>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164" fontId="9" fillId="0" borderId="1" xfId="1" applyNumberFormat="1" applyFont="1" applyBorder="1" applyAlignment="1">
      <alignment horizontal="center" wrapText="1"/>
    </xf>
    <xf numFmtId="164" fontId="2" fillId="0" borderId="1" xfId="1" applyNumberFormat="1" applyFont="1" applyBorder="1" applyAlignment="1">
      <alignment wrapText="1"/>
    </xf>
    <xf numFmtId="164" fontId="2" fillId="0" borderId="1" xfId="1" applyNumberFormat="1" applyFont="1" applyBorder="1"/>
    <xf numFmtId="0" fontId="10" fillId="7" borderId="1" xfId="0" applyFont="1" applyFill="1" applyBorder="1" applyAlignment="1">
      <alignment vertical="center" wrapText="1"/>
    </xf>
    <xf numFmtId="0" fontId="10" fillId="7" borderId="1" xfId="0" applyFont="1" applyFill="1" applyBorder="1" applyAlignment="1">
      <alignment horizontal="left" vertical="center" wrapText="1"/>
    </xf>
    <xf numFmtId="164" fontId="3" fillId="7" borderId="1" xfId="1" applyNumberFormat="1" applyFont="1" applyFill="1" applyBorder="1" applyAlignment="1">
      <alignment wrapText="1"/>
    </xf>
    <xf numFmtId="164" fontId="10" fillId="7" borderId="1" xfId="1" applyNumberFormat="1" applyFont="1" applyFill="1" applyBorder="1" applyAlignment="1">
      <alignment wrapText="1"/>
    </xf>
    <xf numFmtId="164" fontId="2" fillId="7" borderId="1" xfId="0" applyNumberFormat="1" applyFont="1" applyFill="1" applyBorder="1"/>
    <xf numFmtId="0" fontId="2" fillId="7" borderId="0" xfId="0" applyFont="1" applyFill="1"/>
    <xf numFmtId="0" fontId="10" fillId="7" borderId="1" xfId="0" applyFont="1" applyFill="1" applyBorder="1" applyAlignment="1">
      <alignment horizontal="center" vertical="center" wrapText="1"/>
    </xf>
    <xf numFmtId="164" fontId="3" fillId="7" borderId="1" xfId="1" applyNumberFormat="1" applyFont="1" applyFill="1" applyBorder="1" applyAlignment="1">
      <alignment horizontal="center" wrapText="1"/>
    </xf>
    <xf numFmtId="164" fontId="10" fillId="7" borderId="1" xfId="1" applyNumberFormat="1" applyFont="1" applyFill="1" applyBorder="1" applyAlignment="1">
      <alignment horizontal="center" wrapText="1"/>
    </xf>
    <xf numFmtId="164" fontId="9" fillId="7" borderId="1" xfId="1" applyNumberFormat="1" applyFont="1" applyFill="1" applyBorder="1" applyAlignment="1">
      <alignment horizontal="center" wrapText="1"/>
    </xf>
    <xf numFmtId="0" fontId="2" fillId="0" borderId="1" xfId="0" applyFont="1" applyBorder="1" applyAlignment="1">
      <alignment horizontal="left" vertical="center" wrapText="1"/>
    </xf>
    <xf numFmtId="164" fontId="2" fillId="7" borderId="1" xfId="1" applyNumberFormat="1" applyFont="1" applyFill="1" applyBorder="1" applyAlignment="1">
      <alignment wrapText="1"/>
    </xf>
    <xf numFmtId="164" fontId="11" fillId="2" borderId="1" xfId="1" applyNumberFormat="1" applyFont="1" applyFill="1" applyBorder="1" applyAlignment="1">
      <alignment wrapText="1"/>
    </xf>
    <xf numFmtId="164" fontId="11" fillId="8" borderId="1" xfId="1" applyNumberFormat="1" applyFont="1" applyFill="1" applyBorder="1" applyAlignment="1">
      <alignment wrapText="1"/>
    </xf>
    <xf numFmtId="164" fontId="12" fillId="2" borderId="1" xfId="1" applyNumberFormat="1" applyFont="1" applyFill="1" applyBorder="1" applyAlignment="1">
      <alignment wrapText="1"/>
    </xf>
    <xf numFmtId="164" fontId="10" fillId="6" borderId="1" xfId="1" applyNumberFormat="1" applyFont="1" applyFill="1" applyBorder="1" applyAlignment="1">
      <alignment horizontal="center" wrapText="1"/>
    </xf>
    <xf numFmtId="164" fontId="12" fillId="9" borderId="1" xfId="1" applyNumberFormat="1" applyFont="1" applyFill="1" applyBorder="1" applyAlignment="1">
      <alignment wrapText="1"/>
    </xf>
    <xf numFmtId="0" fontId="2" fillId="0" borderId="0" xfId="0" applyFont="1" applyAlignment="1">
      <alignment horizontal="justify" vertical="center" wrapText="1"/>
    </xf>
    <xf numFmtId="164" fontId="2" fillId="0" borderId="0" xfId="1" applyNumberFormat="1" applyFont="1" applyAlignment="1">
      <alignment wrapText="1"/>
    </xf>
    <xf numFmtId="164" fontId="2" fillId="0" borderId="0" xfId="1" applyNumberFormat="1" applyFont="1"/>
    <xf numFmtId="164" fontId="2" fillId="0" borderId="0" xfId="1" applyNumberFormat="1" applyFont="1" applyAlignment="1">
      <alignment horizontal="center" wrapText="1"/>
    </xf>
    <xf numFmtId="164" fontId="2" fillId="0" borderId="0" xfId="0" applyNumberFormat="1" applyFont="1"/>
    <xf numFmtId="9" fontId="2" fillId="0" borderId="0" xfId="4" applyFont="1" applyAlignment="1">
      <alignment horizontal="left" vertical="center" wrapText="1"/>
    </xf>
    <xf numFmtId="165" fontId="3" fillId="3" borderId="26" xfId="1" applyNumberFormat="1" applyFont="1" applyFill="1" applyBorder="1" applyAlignment="1">
      <alignment horizontal="center" vertical="center" wrapText="1"/>
    </xf>
    <xf numFmtId="165" fontId="3" fillId="3" borderId="27" xfId="1"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165" fontId="3" fillId="3" borderId="16" xfId="1" applyNumberFormat="1" applyFont="1" applyFill="1" applyBorder="1" applyAlignment="1">
      <alignment horizontal="center" vertical="center" wrapText="1"/>
    </xf>
    <xf numFmtId="165" fontId="3" fillId="3" borderId="28" xfId="1" applyNumberFormat="1"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4" xfId="0" applyFont="1" applyFill="1" applyBorder="1" applyAlignment="1">
      <alignment horizontal="center" vertical="center" wrapText="1"/>
    </xf>
    <xf numFmtId="6" fontId="5" fillId="0" borderId="24" xfId="0" applyNumberFormat="1" applyFont="1" applyFill="1" applyBorder="1" applyAlignment="1">
      <alignment horizontal="center" vertical="center"/>
    </xf>
    <xf numFmtId="6" fontId="5" fillId="0" borderId="32" xfId="0" applyNumberFormat="1" applyFont="1" applyFill="1" applyBorder="1" applyAlignment="1">
      <alignment horizontal="center" vertical="center"/>
    </xf>
    <xf numFmtId="6" fontId="5" fillId="0" borderId="25" xfId="0" applyNumberFormat="1" applyFont="1" applyFill="1" applyBorder="1" applyAlignment="1">
      <alignment horizontal="center" vertical="center"/>
    </xf>
    <xf numFmtId="0" fontId="5" fillId="0" borderId="13"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6" fontId="5" fillId="0" borderId="7" xfId="0" applyNumberFormat="1" applyFont="1" applyFill="1" applyBorder="1" applyAlignment="1">
      <alignment horizontal="center" vertical="center"/>
    </xf>
    <xf numFmtId="6" fontId="5" fillId="0" borderId="8" xfId="0" applyNumberFormat="1" applyFont="1" applyFill="1" applyBorder="1" applyAlignment="1">
      <alignment horizontal="center" vertical="center"/>
    </xf>
    <xf numFmtId="165" fontId="3" fillId="3" borderId="30" xfId="1" applyNumberFormat="1" applyFont="1" applyFill="1" applyBorder="1" applyAlignment="1">
      <alignment horizontal="center" vertical="center" wrapText="1"/>
    </xf>
    <xf numFmtId="165" fontId="3" fillId="3" borderId="6" xfId="1" applyNumberFormat="1" applyFont="1" applyFill="1" applyBorder="1" applyAlignment="1">
      <alignment horizontal="center" vertical="center" wrapText="1"/>
    </xf>
    <xf numFmtId="0" fontId="10" fillId="6" borderId="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0" xfId="0" applyFont="1" applyFill="1" applyBorder="1" applyAlignment="1">
      <alignment horizontal="center" vertical="center" wrapText="1"/>
    </xf>
    <xf numFmtId="164" fontId="3" fillId="2" borderId="1" xfId="1" applyNumberFormat="1"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2" borderId="0" xfId="0" applyFont="1" applyFill="1" applyAlignment="1">
      <alignment horizontal="center" vertical="center" wrapText="1"/>
    </xf>
    <xf numFmtId="0" fontId="14" fillId="0" borderId="0" xfId="0" applyFont="1"/>
    <xf numFmtId="0" fontId="13" fillId="2" borderId="5"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5" fillId="10" borderId="35" xfId="0" applyFont="1" applyFill="1" applyBorder="1" applyAlignment="1">
      <alignment horizontal="center" vertical="center"/>
    </xf>
    <xf numFmtId="0" fontId="15" fillId="10" borderId="0" xfId="0" applyFont="1" applyFill="1" applyAlignment="1">
      <alignment horizontal="center" vertical="center"/>
    </xf>
    <xf numFmtId="0" fontId="13" fillId="2" borderId="5"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6" xfId="0" applyFont="1" applyFill="1" applyBorder="1" applyAlignment="1">
      <alignment horizontal="center" vertical="center" wrapText="1"/>
    </xf>
    <xf numFmtId="164" fontId="13" fillId="2" borderId="6" xfId="0" applyNumberFormat="1" applyFont="1" applyFill="1" applyBorder="1" applyAlignment="1">
      <alignment horizontal="center" vertical="center" wrapText="1"/>
    </xf>
    <xf numFmtId="164" fontId="13" fillId="2" borderId="13" xfId="0" applyNumberFormat="1"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14" fillId="11" borderId="0" xfId="0" applyFont="1" applyFill="1"/>
    <xf numFmtId="164" fontId="14" fillId="11" borderId="0" xfId="0" applyNumberFormat="1" applyFont="1" applyFill="1" applyAlignment="1">
      <alignment vertical="center"/>
    </xf>
    <xf numFmtId="0" fontId="14" fillId="11" borderId="0" xfId="0" applyFont="1" applyFill="1" applyAlignment="1">
      <alignment vertical="center"/>
    </xf>
    <xf numFmtId="0" fontId="16" fillId="0" borderId="0" xfId="0" applyFont="1" applyAlignment="1">
      <alignment horizontal="center"/>
    </xf>
    <xf numFmtId="0" fontId="16" fillId="0" borderId="36" xfId="0" applyFont="1" applyBorder="1" applyAlignment="1">
      <alignment horizontal="center" vertical="center" wrapText="1"/>
    </xf>
    <xf numFmtId="0" fontId="14" fillId="0" borderId="37" xfId="0" applyFont="1" applyBorder="1" applyAlignment="1">
      <alignment horizontal="center" vertical="center" wrapText="1"/>
    </xf>
    <xf numFmtId="167" fontId="17" fillId="0" borderId="37" xfId="0" applyNumberFormat="1" applyFont="1" applyBorder="1" applyAlignment="1" applyProtection="1">
      <alignment horizontal="center" vertical="center" wrapText="1"/>
      <protection locked="0"/>
    </xf>
    <xf numFmtId="164" fontId="14" fillId="0" borderId="38" xfId="1" applyNumberFormat="1" applyFont="1" applyBorder="1" applyAlignment="1">
      <alignment horizontal="center" vertical="center" wrapText="1"/>
    </xf>
    <xf numFmtId="44" fontId="14" fillId="0" borderId="1" xfId="1" applyFont="1" applyBorder="1"/>
    <xf numFmtId="164" fontId="14" fillId="0" borderId="1" xfId="0" applyNumberFormat="1" applyFont="1" applyBorder="1" applyAlignment="1">
      <alignment vertical="center"/>
    </xf>
    <xf numFmtId="164" fontId="14" fillId="0" borderId="13" xfId="0" applyNumberFormat="1" applyFont="1" applyBorder="1" applyAlignment="1">
      <alignment vertical="center"/>
    </xf>
    <xf numFmtId="167" fontId="14" fillId="0" borderId="17" xfId="0" applyNumberFormat="1" applyFont="1" applyBorder="1" applyAlignment="1">
      <alignment vertical="center"/>
    </xf>
    <xf numFmtId="164" fontId="14" fillId="12" borderId="1" xfId="0" applyNumberFormat="1" applyFont="1" applyFill="1" applyBorder="1"/>
    <xf numFmtId="44" fontId="14" fillId="12" borderId="1" xfId="1" applyFont="1" applyFill="1" applyBorder="1"/>
    <xf numFmtId="44" fontId="14" fillId="12" borderId="1" xfId="0" applyNumberFormat="1" applyFont="1" applyFill="1" applyBorder="1"/>
    <xf numFmtId="167" fontId="14" fillId="12" borderId="1" xfId="0" applyNumberFormat="1" applyFont="1" applyFill="1" applyBorder="1"/>
    <xf numFmtId="167" fontId="16" fillId="0" borderId="0" xfId="0" applyNumberFormat="1" applyFont="1"/>
    <xf numFmtId="44" fontId="14" fillId="0" borderId="0" xfId="1" applyFont="1"/>
    <xf numFmtId="164" fontId="14" fillId="0" borderId="0" xfId="0" applyNumberFormat="1" applyFont="1"/>
    <xf numFmtId="0" fontId="16" fillId="0" borderId="5" xfId="0" applyFont="1" applyBorder="1" applyAlignment="1">
      <alignment horizontal="center" vertical="center" wrapText="1"/>
    </xf>
    <xf numFmtId="0" fontId="14" fillId="0" borderId="1" xfId="0" applyFont="1" applyBorder="1" applyAlignment="1">
      <alignment horizontal="center" vertical="center" wrapText="1"/>
    </xf>
    <xf numFmtId="167" fontId="17" fillId="0" borderId="1" xfId="0" applyNumberFormat="1" applyFont="1" applyBorder="1" applyAlignment="1" applyProtection="1">
      <alignment horizontal="center" vertical="center" wrapText="1"/>
      <protection locked="0"/>
    </xf>
    <xf numFmtId="167" fontId="14" fillId="0" borderId="13" xfId="0" applyNumberFormat="1" applyFont="1" applyBorder="1" applyAlignment="1">
      <alignment vertical="center"/>
    </xf>
    <xf numFmtId="44" fontId="14" fillId="0" borderId="0" xfId="0" applyNumberFormat="1" applyFont="1"/>
    <xf numFmtId="8" fontId="14" fillId="0" borderId="0" xfId="0" applyNumberFormat="1" applyFont="1"/>
    <xf numFmtId="6" fontId="14" fillId="0" borderId="0" xfId="0" applyNumberFormat="1" applyFont="1"/>
    <xf numFmtId="3" fontId="16" fillId="0" borderId="5" xfId="0" applyNumberFormat="1" applyFont="1" applyBorder="1" applyAlignment="1">
      <alignment horizontal="center" vertical="center" wrapText="1"/>
    </xf>
    <xf numFmtId="0" fontId="13" fillId="13" borderId="5" xfId="0" applyFont="1" applyFill="1" applyBorder="1" applyAlignment="1">
      <alignment horizontal="center" vertical="center" wrapText="1"/>
    </xf>
    <xf numFmtId="0" fontId="13" fillId="13" borderId="1" xfId="0" applyFont="1" applyFill="1" applyBorder="1" applyAlignment="1">
      <alignment horizontal="center" vertical="center" wrapText="1"/>
    </xf>
    <xf numFmtId="164" fontId="14" fillId="6" borderId="13" xfId="1" applyNumberFormat="1" applyFont="1" applyFill="1" applyBorder="1" applyAlignment="1">
      <alignment horizontal="center" vertical="center" wrapText="1"/>
    </xf>
    <xf numFmtId="0" fontId="14" fillId="11" borderId="1" xfId="0" applyFont="1" applyFill="1" applyBorder="1"/>
    <xf numFmtId="164" fontId="14" fillId="11" borderId="1" xfId="0" applyNumberFormat="1" applyFont="1" applyFill="1" applyBorder="1" applyAlignment="1">
      <alignment vertical="center"/>
    </xf>
    <xf numFmtId="164" fontId="14" fillId="11" borderId="13" xfId="0" applyNumberFormat="1" applyFont="1" applyFill="1" applyBorder="1" applyAlignment="1">
      <alignment vertical="center"/>
    </xf>
    <xf numFmtId="167" fontId="14" fillId="11" borderId="13" xfId="0" applyNumberFormat="1" applyFont="1" applyFill="1" applyBorder="1" applyAlignment="1">
      <alignment vertical="center"/>
    </xf>
    <xf numFmtId="0" fontId="14" fillId="12" borderId="1" xfId="0" applyFont="1" applyFill="1" applyBorder="1"/>
    <xf numFmtId="164" fontId="14" fillId="0" borderId="13" xfId="1" applyNumberFormat="1" applyFont="1" applyBorder="1" applyAlignment="1">
      <alignment horizontal="center" vertical="center" wrapText="1"/>
    </xf>
    <xf numFmtId="0" fontId="13" fillId="13" borderId="34" xfId="0" applyFont="1" applyFill="1" applyBorder="1" applyAlignment="1">
      <alignment horizontal="center" vertical="center" wrapText="1"/>
    </xf>
    <xf numFmtId="164" fontId="14" fillId="6" borderId="39" xfId="1" applyNumberFormat="1" applyFont="1" applyFill="1" applyBorder="1" applyAlignment="1">
      <alignment horizontal="center" vertical="center" wrapText="1"/>
    </xf>
    <xf numFmtId="0" fontId="14" fillId="11" borderId="34" xfId="0" applyFont="1" applyFill="1" applyBorder="1"/>
    <xf numFmtId="164" fontId="14" fillId="11" borderId="34" xfId="0" applyNumberFormat="1" applyFont="1" applyFill="1" applyBorder="1" applyAlignment="1">
      <alignment vertical="center"/>
    </xf>
    <xf numFmtId="0" fontId="14" fillId="0" borderId="13" xfId="0" applyFont="1" applyBorder="1" applyAlignment="1">
      <alignment horizontal="center" vertical="center" wrapText="1"/>
    </xf>
    <xf numFmtId="167" fontId="17" fillId="0" borderId="2" xfId="0" applyNumberFormat="1" applyFont="1" applyBorder="1" applyAlignment="1" applyProtection="1">
      <alignment horizontal="center" vertical="center" wrapText="1"/>
      <protection locked="0"/>
    </xf>
    <xf numFmtId="164" fontId="14" fillId="0" borderId="4" xfId="1" applyNumberFormat="1" applyFont="1" applyBorder="1" applyAlignment="1">
      <alignment horizontal="center" vertical="center" wrapText="1"/>
    </xf>
    <xf numFmtId="44" fontId="14" fillId="0" borderId="2" xfId="1" applyFont="1" applyBorder="1"/>
    <xf numFmtId="164" fontId="14" fillId="0" borderId="4" xfId="0" applyNumberFormat="1" applyFont="1" applyBorder="1" applyAlignment="1">
      <alignment vertical="center"/>
    </xf>
    <xf numFmtId="44" fontId="14" fillId="0" borderId="30" xfId="1" applyFont="1" applyBorder="1"/>
    <xf numFmtId="167" fontId="17" fillId="0" borderId="5" xfId="0" applyNumberFormat="1" applyFont="1" applyBorder="1" applyAlignment="1" applyProtection="1">
      <alignment horizontal="center" vertical="center" wrapText="1"/>
      <protection locked="0"/>
    </xf>
    <xf numFmtId="164" fontId="14" fillId="0" borderId="6" xfId="1" applyNumberFormat="1" applyFont="1" applyBorder="1" applyAlignment="1">
      <alignment horizontal="center" vertical="center" wrapText="1"/>
    </xf>
    <xf numFmtId="44" fontId="14" fillId="0" borderId="5" xfId="1" applyFont="1" applyBorder="1"/>
    <xf numFmtId="164" fontId="14" fillId="0" borderId="6" xfId="0" applyNumberFormat="1" applyFont="1" applyBorder="1" applyAlignment="1">
      <alignment vertical="center"/>
    </xf>
    <xf numFmtId="167" fontId="17" fillId="0" borderId="7" xfId="0" applyNumberFormat="1" applyFont="1" applyBorder="1" applyAlignment="1" applyProtection="1">
      <alignment horizontal="center" vertical="center" wrapText="1"/>
      <protection locked="0"/>
    </xf>
    <xf numFmtId="164" fontId="14" fillId="0" borderId="9" xfId="1" applyNumberFormat="1" applyFont="1" applyBorder="1" applyAlignment="1">
      <alignment horizontal="center" vertical="center" wrapText="1"/>
    </xf>
    <xf numFmtId="44" fontId="14" fillId="0" borderId="7" xfId="1" applyFont="1" applyBorder="1"/>
    <xf numFmtId="164" fontId="14" fillId="0" borderId="9" xfId="0" applyNumberFormat="1" applyFont="1" applyBorder="1" applyAlignment="1">
      <alignment vertical="center"/>
    </xf>
    <xf numFmtId="0" fontId="13" fillId="13" borderId="40" xfId="0" applyFont="1" applyFill="1" applyBorder="1" applyAlignment="1">
      <alignment horizontal="center" vertical="center" wrapText="1"/>
    </xf>
    <xf numFmtId="164" fontId="14" fillId="11" borderId="35" xfId="1" applyNumberFormat="1" applyFont="1" applyFill="1" applyBorder="1" applyAlignment="1">
      <alignment horizontal="center" vertical="center" wrapText="1"/>
    </xf>
    <xf numFmtId="0" fontId="14" fillId="11" borderId="40" xfId="0" applyFont="1" applyFill="1" applyBorder="1"/>
    <xf numFmtId="164" fontId="14" fillId="11" borderId="40" xfId="0" applyNumberFormat="1" applyFont="1" applyFill="1" applyBorder="1" applyAlignment="1">
      <alignment vertical="center"/>
    </xf>
    <xf numFmtId="0" fontId="14" fillId="11" borderId="7" xfId="0" applyFont="1" applyFill="1" applyBorder="1"/>
    <xf numFmtId="164" fontId="14" fillId="11" borderId="9" xfId="0" applyNumberFormat="1" applyFont="1" applyFill="1" applyBorder="1" applyAlignment="1">
      <alignment vertical="center"/>
    </xf>
    <xf numFmtId="0" fontId="14" fillId="11" borderId="41" xfId="0" applyFont="1" applyFill="1" applyBorder="1"/>
    <xf numFmtId="164" fontId="14" fillId="11" borderId="39" xfId="0" applyNumberFormat="1" applyFont="1" applyFill="1" applyBorder="1" applyAlignment="1">
      <alignment vertical="center"/>
    </xf>
    <xf numFmtId="44" fontId="14" fillId="0" borderId="29" xfId="1" applyFont="1" applyBorder="1"/>
    <xf numFmtId="164" fontId="14" fillId="0" borderId="38" xfId="0" applyNumberFormat="1" applyFont="1" applyBorder="1" applyAlignment="1">
      <alignment vertical="center"/>
    </xf>
    <xf numFmtId="164" fontId="14" fillId="0" borderId="17" xfId="0" applyNumberFormat="1" applyFont="1" applyBorder="1" applyAlignment="1">
      <alignment vertical="center"/>
    </xf>
    <xf numFmtId="164" fontId="14" fillId="0" borderId="19" xfId="0" applyNumberFormat="1" applyFont="1" applyBorder="1" applyAlignment="1">
      <alignment vertical="center"/>
    </xf>
    <xf numFmtId="164" fontId="14" fillId="11" borderId="35" xfId="0" applyNumberFormat="1" applyFont="1" applyFill="1" applyBorder="1" applyAlignment="1">
      <alignment vertical="center"/>
    </xf>
    <xf numFmtId="0" fontId="13" fillId="13" borderId="37" xfId="0" applyFont="1" applyFill="1" applyBorder="1" applyAlignment="1">
      <alignment horizontal="center" vertical="center" wrapText="1"/>
    </xf>
    <xf numFmtId="164" fontId="14" fillId="11" borderId="38" xfId="1" applyNumberFormat="1" applyFont="1" applyFill="1" applyBorder="1" applyAlignment="1">
      <alignment horizontal="center" vertical="center" wrapText="1"/>
    </xf>
    <xf numFmtId="0" fontId="14" fillId="11" borderId="37" xfId="0" applyFont="1" applyFill="1" applyBorder="1"/>
    <xf numFmtId="164" fontId="14" fillId="11" borderId="38" xfId="0" applyNumberFormat="1" applyFont="1" applyFill="1" applyBorder="1" applyAlignment="1">
      <alignment vertical="center"/>
    </xf>
    <xf numFmtId="0" fontId="17" fillId="0" borderId="1" xfId="0" applyFont="1" applyBorder="1" applyAlignment="1">
      <alignment horizontal="center" vertical="center" wrapText="1"/>
    </xf>
    <xf numFmtId="0" fontId="17" fillId="4" borderId="1" xfId="0" applyFont="1" applyFill="1" applyBorder="1" applyAlignment="1">
      <alignment horizontal="center" vertical="center" wrapText="1"/>
    </xf>
    <xf numFmtId="44" fontId="14" fillId="0" borderId="1" xfId="1" applyFont="1" applyBorder="1" applyAlignment="1">
      <alignment vertical="center"/>
    </xf>
    <xf numFmtId="167" fontId="17" fillId="0" borderId="34" xfId="0" applyNumberFormat="1" applyFont="1" applyBorder="1" applyAlignment="1" applyProtection="1">
      <alignment horizontal="center" vertical="center" wrapText="1"/>
      <protection locked="0"/>
    </xf>
    <xf numFmtId="164" fontId="14" fillId="0" borderId="39" xfId="1" applyNumberFormat="1" applyFont="1" applyBorder="1" applyAlignment="1">
      <alignment horizontal="center" vertical="center" wrapText="1"/>
    </xf>
    <xf numFmtId="44" fontId="14" fillId="0" borderId="34" xfId="1" applyFont="1" applyBorder="1"/>
    <xf numFmtId="164" fontId="14" fillId="0" borderId="34" xfId="0" applyNumberFormat="1" applyFont="1" applyBorder="1" applyAlignment="1">
      <alignment vertical="center"/>
    </xf>
    <xf numFmtId="164" fontId="14" fillId="0" borderId="39" xfId="0" applyNumberFormat="1" applyFont="1" applyBorder="1" applyAlignment="1">
      <alignment vertical="center"/>
    </xf>
    <xf numFmtId="167" fontId="14" fillId="0" borderId="39" xfId="0" applyNumberFormat="1" applyFont="1" applyBorder="1" applyAlignment="1">
      <alignment vertical="center"/>
    </xf>
    <xf numFmtId="0" fontId="17" fillId="0" borderId="34" xfId="0" applyFont="1" applyBorder="1" applyAlignment="1">
      <alignment horizontal="left" vertical="center" wrapText="1"/>
    </xf>
    <xf numFmtId="0" fontId="17" fillId="4" borderId="34" xfId="0" applyFont="1" applyFill="1" applyBorder="1" applyAlignment="1">
      <alignment horizontal="center" vertical="center" wrapText="1"/>
    </xf>
    <xf numFmtId="164" fontId="14" fillId="0" borderId="1" xfId="1" applyNumberFormat="1" applyFont="1" applyBorder="1" applyAlignment="1">
      <alignment horizontal="center" vertical="center" wrapText="1"/>
    </xf>
    <xf numFmtId="0" fontId="15" fillId="11" borderId="7" xfId="0" applyFont="1" applyFill="1" applyBorder="1" applyAlignment="1">
      <alignment horizontal="center" vertical="center" wrapText="1"/>
    </xf>
    <xf numFmtId="0" fontId="15" fillId="11" borderId="8" xfId="0" applyFont="1" applyFill="1" applyBorder="1" applyAlignment="1">
      <alignment horizontal="center" vertical="center" wrapText="1"/>
    </xf>
    <xf numFmtId="167" fontId="16" fillId="0" borderId="42" xfId="0" applyNumberFormat="1" applyFont="1" applyBorder="1" applyAlignment="1">
      <alignment horizontal="center" vertical="center" wrapText="1"/>
    </xf>
    <xf numFmtId="167" fontId="16" fillId="0" borderId="23" xfId="0" applyNumberFormat="1" applyFont="1" applyBorder="1" applyAlignment="1">
      <alignment horizontal="center" vertical="center" wrapText="1"/>
    </xf>
    <xf numFmtId="164" fontId="16" fillId="0" borderId="0" xfId="0" applyNumberFormat="1" applyFont="1" applyAlignment="1">
      <alignment vertical="center"/>
    </xf>
    <xf numFmtId="164" fontId="16" fillId="0" borderId="0" xfId="1" applyNumberFormat="1" applyFont="1" applyAlignment="1">
      <alignment vertical="center"/>
    </xf>
    <xf numFmtId="167" fontId="16" fillId="14" borderId="27" xfId="0" applyNumberFormat="1" applyFont="1" applyFill="1" applyBorder="1" applyAlignment="1">
      <alignment vertical="center"/>
    </xf>
    <xf numFmtId="164" fontId="14" fillId="0" borderId="0" xfId="0" applyNumberFormat="1" applyFont="1" applyAlignment="1">
      <alignment vertical="center"/>
    </xf>
    <xf numFmtId="0" fontId="14" fillId="0" borderId="0" xfId="0" applyFont="1" applyAlignment="1">
      <alignment vertical="center"/>
    </xf>
  </cellXfs>
  <cellStyles count="5">
    <cellStyle name="Moneda" xfId="1" builtinId="4"/>
    <cellStyle name="Moneda 2" xfId="2" xr:uid="{89B2B347-F716-40A0-8577-387ABF6497B5}"/>
    <cellStyle name="Moneda 3" xfId="3" xr:uid="{546E05B7-BFD7-4D37-9BC8-4D99DD400DFD}"/>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473</xdr:row>
      <xdr:rowOff>0</xdr:rowOff>
    </xdr:from>
    <xdr:to>
      <xdr:col>1</xdr:col>
      <xdr:colOff>317500</xdr:colOff>
      <xdr:row>473</xdr:row>
      <xdr:rowOff>88900</xdr:rowOff>
    </xdr:to>
    <xdr:sp macro="" textlink="">
      <xdr:nvSpPr>
        <xdr:cNvPr id="2" name="Rectángulo 1" descr="*">
          <a:extLst>
            <a:ext uri="{FF2B5EF4-FFF2-40B4-BE49-F238E27FC236}">
              <a16:creationId xmlns:a16="http://schemas.microsoft.com/office/drawing/2014/main" id="{5189A930-B8D1-4744-8D6E-184012ED76D5}"/>
            </a:ext>
          </a:extLst>
        </xdr:cNvPr>
        <xdr:cNvSpPr>
          <a:spLocks noChangeAspect="1" noChangeArrowheads="1"/>
        </xdr:cNvSpPr>
      </xdr:nvSpPr>
      <xdr:spPr bwMode="auto">
        <a:xfrm>
          <a:off x="838200" y="95888175"/>
          <a:ext cx="317500" cy="88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6DB20-7A5D-434E-8139-B5A900056932}">
  <sheetPr>
    <pageSetUpPr fitToPage="1"/>
  </sheetPr>
  <dimension ref="A1:S7"/>
  <sheetViews>
    <sheetView zoomScale="70" zoomScaleNormal="70" workbookViewId="0">
      <selection activeCell="C3" sqref="C3:C4"/>
    </sheetView>
  </sheetViews>
  <sheetFormatPr baseColWidth="10" defaultColWidth="11.5703125" defaultRowHeight="15" x14ac:dyDescent="0.25"/>
  <cols>
    <col min="1" max="1" width="8.85546875" style="1" customWidth="1"/>
    <col min="2" max="2" width="28" style="36" customWidth="1"/>
    <col min="3" max="3" width="53.5703125" style="37" customWidth="1"/>
    <col min="4" max="4" width="12.7109375" style="1" customWidth="1"/>
    <col min="5" max="5" width="16.5703125" style="1" customWidth="1"/>
    <col min="6" max="6" width="19.7109375" style="1" customWidth="1"/>
    <col min="7" max="7" width="26.5703125" style="1" customWidth="1"/>
    <col min="8" max="8" width="19.7109375" style="1" customWidth="1"/>
    <col min="9" max="9" width="19.85546875" style="2" customWidth="1"/>
    <col min="10" max="10" width="21.28515625" style="2" customWidth="1"/>
    <col min="11" max="11" width="22.7109375" style="2" customWidth="1"/>
    <col min="12" max="12" width="15.28515625" style="2" customWidth="1"/>
    <col min="13" max="13" width="17" style="2" customWidth="1"/>
    <col min="14" max="17" width="22.28515625" style="2" customWidth="1"/>
    <col min="18" max="18" width="17" style="2" customWidth="1"/>
    <col min="19" max="19" width="24.7109375" style="2" customWidth="1"/>
    <col min="20" max="16384" width="11.5703125" style="2"/>
  </cols>
  <sheetData>
    <row r="1" spans="1:19" ht="15" customHeight="1" x14ac:dyDescent="0.25">
      <c r="A1" s="120" t="s">
        <v>11</v>
      </c>
      <c r="B1" s="121"/>
      <c r="C1" s="121"/>
      <c r="D1" s="121"/>
      <c r="E1" s="122"/>
    </row>
    <row r="2" spans="1:19" ht="39" customHeight="1" thickBot="1" x14ac:dyDescent="0.3">
      <c r="A2" s="125" t="s">
        <v>27</v>
      </c>
      <c r="B2" s="126"/>
      <c r="C2" s="126"/>
      <c r="D2" s="126"/>
      <c r="E2" s="127"/>
    </row>
    <row r="3" spans="1:19" ht="17.45" customHeight="1" x14ac:dyDescent="0.25">
      <c r="A3" s="123" t="s">
        <v>2</v>
      </c>
      <c r="B3" s="128" t="s">
        <v>4</v>
      </c>
      <c r="C3" s="128" t="s">
        <v>5</v>
      </c>
      <c r="D3" s="128" t="s">
        <v>6</v>
      </c>
      <c r="E3" s="130" t="s">
        <v>0</v>
      </c>
      <c r="F3" s="132" t="s">
        <v>13</v>
      </c>
      <c r="G3" s="133"/>
      <c r="H3" s="133"/>
      <c r="I3" s="134"/>
      <c r="J3" s="113" t="s">
        <v>16</v>
      </c>
      <c r="K3" s="114"/>
      <c r="L3" s="114"/>
      <c r="M3" s="115"/>
      <c r="N3" s="113" t="s">
        <v>20</v>
      </c>
      <c r="O3" s="114"/>
      <c r="P3" s="114"/>
      <c r="Q3" s="135"/>
      <c r="R3" s="118" t="s">
        <v>18</v>
      </c>
      <c r="S3" s="111" t="s">
        <v>19</v>
      </c>
    </row>
    <row r="4" spans="1:19" ht="70.150000000000006" customHeight="1" thickBot="1" x14ac:dyDescent="0.3">
      <c r="A4" s="124"/>
      <c r="B4" s="129"/>
      <c r="C4" s="129"/>
      <c r="D4" s="129"/>
      <c r="E4" s="131"/>
      <c r="F4" s="5" t="s">
        <v>7</v>
      </c>
      <c r="G4" s="3" t="s">
        <v>8</v>
      </c>
      <c r="H4" s="3" t="s">
        <v>9</v>
      </c>
      <c r="I4" s="4" t="s">
        <v>14</v>
      </c>
      <c r="J4" s="5" t="s">
        <v>7</v>
      </c>
      <c r="K4" s="3" t="s">
        <v>8</v>
      </c>
      <c r="L4" s="3" t="s">
        <v>9</v>
      </c>
      <c r="M4" s="6" t="s">
        <v>14</v>
      </c>
      <c r="N4" s="5" t="s">
        <v>7</v>
      </c>
      <c r="O4" s="3" t="s">
        <v>8</v>
      </c>
      <c r="P4" s="3" t="s">
        <v>9</v>
      </c>
      <c r="Q4" s="4" t="s">
        <v>14</v>
      </c>
      <c r="R4" s="119"/>
      <c r="S4" s="112"/>
    </row>
    <row r="5" spans="1:19" ht="222.6" customHeight="1" x14ac:dyDescent="0.25">
      <c r="A5" s="25">
        <v>1</v>
      </c>
      <c r="B5" s="26" t="s">
        <v>12</v>
      </c>
      <c r="C5" s="27" t="s">
        <v>15</v>
      </c>
      <c r="D5" s="28" t="s">
        <v>3</v>
      </c>
      <c r="E5" s="29">
        <v>66</v>
      </c>
      <c r="F5" s="30">
        <v>7769156.302521009</v>
      </c>
      <c r="G5" s="7">
        <f>F5*19%</f>
        <v>1476139.6974789917</v>
      </c>
      <c r="H5" s="7">
        <f>F5+G5</f>
        <v>9245296</v>
      </c>
      <c r="I5" s="8">
        <f>H5*E5</f>
        <v>610189536</v>
      </c>
      <c r="J5" s="9">
        <v>7086805.8823529417</v>
      </c>
      <c r="K5" s="10">
        <f>J5*19%</f>
        <v>1346493.117647059</v>
      </c>
      <c r="L5" s="11">
        <f>J5+K5</f>
        <v>8433299</v>
      </c>
      <c r="M5" s="12">
        <f>L5*E5</f>
        <v>556597734</v>
      </c>
      <c r="N5" s="13">
        <v>6305000</v>
      </c>
      <c r="O5" s="14">
        <f>N5*19%</f>
        <v>1197950</v>
      </c>
      <c r="P5" s="14">
        <f>N5+O5</f>
        <v>7502950</v>
      </c>
      <c r="Q5" s="15">
        <f>P5*E5</f>
        <v>495194700</v>
      </c>
      <c r="R5" s="16">
        <f>AVERAGE(H5,L5,P5)</f>
        <v>8393848.333333334</v>
      </c>
      <c r="S5" s="16">
        <f>AVERAGE(I5,M5,Q5)</f>
        <v>553993990</v>
      </c>
    </row>
    <row r="6" spans="1:19" ht="31.15" customHeight="1" thickBot="1" x14ac:dyDescent="0.3">
      <c r="A6" s="139" t="s">
        <v>1</v>
      </c>
      <c r="B6" s="140"/>
      <c r="C6" s="140"/>
      <c r="D6" s="140"/>
      <c r="E6" s="141"/>
      <c r="F6" s="142"/>
      <c r="G6" s="143"/>
      <c r="H6" s="19">
        <f>SUM(H5:H5)</f>
        <v>9245296</v>
      </c>
      <c r="I6" s="20">
        <f>SUM(I5:I5)</f>
        <v>610189536</v>
      </c>
      <c r="J6" s="116"/>
      <c r="K6" s="117"/>
      <c r="L6" s="21">
        <f>SUM(L5)</f>
        <v>8433299</v>
      </c>
      <c r="M6" s="22">
        <f>SUM(M5:M5)</f>
        <v>556597734</v>
      </c>
      <c r="N6" s="136"/>
      <c r="O6" s="137"/>
      <c r="P6" s="138"/>
      <c r="Q6" s="38">
        <f>SUM(Q5:Q5)</f>
        <v>495194700</v>
      </c>
      <c r="R6" s="23">
        <f>SUM(R5:R5)</f>
        <v>8393848.333333334</v>
      </c>
      <c r="S6" s="38">
        <f>SUM(S5:S5)</f>
        <v>553993990</v>
      </c>
    </row>
    <row r="7" spans="1:19" x14ac:dyDescent="0.25">
      <c r="H7" s="24"/>
    </row>
  </sheetData>
  <mergeCells count="16">
    <mergeCell ref="S3:S4"/>
    <mergeCell ref="J3:M3"/>
    <mergeCell ref="J6:K6"/>
    <mergeCell ref="R3:R4"/>
    <mergeCell ref="A1:E1"/>
    <mergeCell ref="A3:A4"/>
    <mergeCell ref="A2:E2"/>
    <mergeCell ref="B3:B4"/>
    <mergeCell ref="C3:C4"/>
    <mergeCell ref="D3:D4"/>
    <mergeCell ref="E3:E4"/>
    <mergeCell ref="F3:I3"/>
    <mergeCell ref="N3:Q3"/>
    <mergeCell ref="N6:P6"/>
    <mergeCell ref="A6:E6"/>
    <mergeCell ref="F6:G6"/>
  </mergeCells>
  <pageMargins left="0.7" right="0.7" top="0.75" bottom="0.75" header="0.3" footer="0.3"/>
  <pageSetup scale="5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1698C-48B4-4D46-BDF8-02C4B2F0C0C2}">
  <sheetPr>
    <pageSetUpPr fitToPage="1"/>
  </sheetPr>
  <dimension ref="A1:S8"/>
  <sheetViews>
    <sheetView topLeftCell="B1" zoomScale="60" zoomScaleNormal="60" workbookViewId="0">
      <selection activeCell="B5" sqref="B5"/>
    </sheetView>
  </sheetViews>
  <sheetFormatPr baseColWidth="10" defaultColWidth="11.5703125" defaultRowHeight="15" x14ac:dyDescent="0.25"/>
  <cols>
    <col min="1" max="1" width="8.85546875" style="1" customWidth="1"/>
    <col min="2" max="2" width="28" style="36" customWidth="1"/>
    <col min="3" max="3" width="53.5703125" style="37" customWidth="1"/>
    <col min="4" max="4" width="12.7109375" style="1" customWidth="1"/>
    <col min="5" max="5" width="16.5703125" style="1" customWidth="1"/>
    <col min="6" max="6" width="19.7109375" style="1" customWidth="1"/>
    <col min="7" max="7" width="26.5703125" style="1" customWidth="1"/>
    <col min="8" max="8" width="19.7109375" style="1" customWidth="1"/>
    <col min="9" max="9" width="19.85546875" style="2" customWidth="1"/>
    <col min="10" max="17" width="22.28515625" style="2" customWidth="1"/>
    <col min="18" max="18" width="17" style="2" customWidth="1"/>
    <col min="19" max="19" width="24.7109375" style="2" customWidth="1"/>
    <col min="20" max="16384" width="11.5703125" style="2"/>
  </cols>
  <sheetData>
    <row r="1" spans="1:19" ht="79.900000000000006" customHeight="1" x14ac:dyDescent="0.25">
      <c r="A1" s="144" t="s">
        <v>25</v>
      </c>
      <c r="B1" s="145"/>
      <c r="C1" s="145"/>
      <c r="D1" s="145"/>
      <c r="E1" s="145"/>
      <c r="F1" s="145"/>
      <c r="G1" s="145"/>
      <c r="H1" s="145"/>
      <c r="I1" s="145"/>
      <c r="J1" s="145"/>
      <c r="K1" s="145"/>
      <c r="L1" s="145"/>
      <c r="M1" s="145"/>
      <c r="N1" s="145"/>
      <c r="O1" s="145"/>
      <c r="P1" s="145"/>
      <c r="Q1" s="145"/>
      <c r="R1" s="145"/>
      <c r="S1" s="146"/>
    </row>
    <row r="2" spans="1:19" ht="39" customHeight="1" thickBot="1" x14ac:dyDescent="0.3">
      <c r="A2" s="147" t="s">
        <v>26</v>
      </c>
      <c r="B2" s="148"/>
      <c r="C2" s="148"/>
      <c r="D2" s="148"/>
      <c r="E2" s="148"/>
      <c r="F2" s="149"/>
      <c r="G2" s="149"/>
      <c r="H2" s="149"/>
      <c r="I2" s="149"/>
      <c r="J2" s="149"/>
      <c r="K2" s="149"/>
      <c r="L2" s="149"/>
      <c r="M2" s="149"/>
      <c r="N2" s="149"/>
      <c r="O2" s="149"/>
      <c r="P2" s="149"/>
      <c r="Q2" s="149"/>
      <c r="R2" s="148"/>
      <c r="S2" s="150"/>
    </row>
    <row r="3" spans="1:19" ht="17.45" customHeight="1" x14ac:dyDescent="0.25">
      <c r="A3" s="123" t="s">
        <v>2</v>
      </c>
      <c r="B3" s="128" t="s">
        <v>4</v>
      </c>
      <c r="C3" s="128" t="s">
        <v>5</v>
      </c>
      <c r="D3" s="128" t="s">
        <v>6</v>
      </c>
      <c r="E3" s="130" t="s">
        <v>0</v>
      </c>
      <c r="F3" s="113" t="s">
        <v>13</v>
      </c>
      <c r="G3" s="114"/>
      <c r="H3" s="114"/>
      <c r="I3" s="135"/>
      <c r="J3" s="113" t="s">
        <v>17</v>
      </c>
      <c r="K3" s="114"/>
      <c r="L3" s="114"/>
      <c r="M3" s="135"/>
      <c r="N3" s="113" t="s">
        <v>21</v>
      </c>
      <c r="O3" s="114"/>
      <c r="P3" s="114"/>
      <c r="Q3" s="135"/>
      <c r="R3" s="155" t="s">
        <v>18</v>
      </c>
      <c r="S3" s="156" t="s">
        <v>19</v>
      </c>
    </row>
    <row r="4" spans="1:19" ht="70.150000000000006" customHeight="1" x14ac:dyDescent="0.25">
      <c r="A4" s="123"/>
      <c r="B4" s="128"/>
      <c r="C4" s="128"/>
      <c r="D4" s="128"/>
      <c r="E4" s="130"/>
      <c r="F4" s="5" t="s">
        <v>7</v>
      </c>
      <c r="G4" s="3" t="s">
        <v>8</v>
      </c>
      <c r="H4" s="3" t="s">
        <v>9</v>
      </c>
      <c r="I4" s="4" t="s">
        <v>14</v>
      </c>
      <c r="J4" s="5" t="s">
        <v>7</v>
      </c>
      <c r="K4" s="3" t="s">
        <v>8</v>
      </c>
      <c r="L4" s="3" t="s">
        <v>9</v>
      </c>
      <c r="M4" s="4" t="s">
        <v>14</v>
      </c>
      <c r="N4" s="5" t="s">
        <v>7</v>
      </c>
      <c r="O4" s="3" t="s">
        <v>8</v>
      </c>
      <c r="P4" s="3" t="s">
        <v>9</v>
      </c>
      <c r="Q4" s="4" t="s">
        <v>14</v>
      </c>
      <c r="R4" s="155"/>
      <c r="S4" s="156"/>
    </row>
    <row r="5" spans="1:19" ht="388.15" customHeight="1" x14ac:dyDescent="0.25">
      <c r="A5" s="31">
        <v>1</v>
      </c>
      <c r="B5" s="32" t="s">
        <v>22</v>
      </c>
      <c r="C5" s="39" t="s">
        <v>10</v>
      </c>
      <c r="D5" s="33" t="s">
        <v>3</v>
      </c>
      <c r="E5" s="34">
        <v>20</v>
      </c>
      <c r="F5" s="51">
        <v>15117647</v>
      </c>
      <c r="G5" s="7">
        <f t="shared" ref="G5" si="0">F5*19%</f>
        <v>2872352.93</v>
      </c>
      <c r="H5" s="7">
        <f t="shared" ref="H5" si="1">F5+G5</f>
        <v>17989999.93</v>
      </c>
      <c r="I5" s="42">
        <f t="shared" ref="I5" si="2">H5*E5</f>
        <v>359799998.60000002</v>
      </c>
      <c r="J5" s="48">
        <v>16418907.560000001</v>
      </c>
      <c r="K5" s="44">
        <f t="shared" ref="K5" si="3">J5*19%</f>
        <v>3119592.4364</v>
      </c>
      <c r="L5" s="44">
        <f t="shared" ref="L5" si="4">J5+K5</f>
        <v>19538499.996399999</v>
      </c>
      <c r="M5" s="42">
        <f>L5*E5</f>
        <v>390769999.92799997</v>
      </c>
      <c r="N5" s="41">
        <v>19571428</v>
      </c>
      <c r="O5" s="14">
        <f t="shared" ref="O5" si="5">N5*19%</f>
        <v>3718571.32</v>
      </c>
      <c r="P5" s="14">
        <f t="shared" ref="P5" si="6">N5+O5</f>
        <v>23289999.32</v>
      </c>
      <c r="Q5" s="15">
        <f>P5*E5</f>
        <v>465799986.39999998</v>
      </c>
      <c r="R5" s="17">
        <f>AVERAGE(H5,L5,P5)</f>
        <v>20272833.082133334</v>
      </c>
      <c r="S5" s="8">
        <f>AVERAGE(I5,M5,Q5)</f>
        <v>405456661.64266664</v>
      </c>
    </row>
    <row r="6" spans="1:19" ht="388.15" customHeight="1" x14ac:dyDescent="0.25">
      <c r="A6" s="31">
        <v>2</v>
      </c>
      <c r="B6" s="32" t="s">
        <v>23</v>
      </c>
      <c r="C6" s="39" t="s">
        <v>24</v>
      </c>
      <c r="D6" s="33" t="s">
        <v>3</v>
      </c>
      <c r="E6" s="34">
        <v>10</v>
      </c>
      <c r="F6" s="51">
        <v>22260504</v>
      </c>
      <c r="G6" s="7">
        <f t="shared" ref="G6" si="7">F6*19%</f>
        <v>4229495.76</v>
      </c>
      <c r="H6" s="7">
        <f t="shared" ref="H6" si="8">F6+G6</f>
        <v>26489999.759999998</v>
      </c>
      <c r="I6" s="42">
        <f t="shared" ref="I6" si="9">H6*E6</f>
        <v>264899997.59999996</v>
      </c>
      <c r="J6" s="48">
        <v>23666806.719999999</v>
      </c>
      <c r="K6" s="44">
        <f t="shared" ref="K6" si="10">J6*19%</f>
        <v>4496693.2768000001</v>
      </c>
      <c r="L6" s="44">
        <f t="shared" ref="L6" si="11">J6+K6</f>
        <v>28163499.996799998</v>
      </c>
      <c r="M6" s="42">
        <f>L6*E6</f>
        <v>281634999.96799999</v>
      </c>
      <c r="N6" s="50">
        <v>24108234</v>
      </c>
      <c r="O6" s="14">
        <f t="shared" ref="O6" si="12">N6*19%</f>
        <v>4580564.46</v>
      </c>
      <c r="P6" s="14">
        <f t="shared" ref="P6" si="13">N6+O6</f>
        <v>28688798.460000001</v>
      </c>
      <c r="Q6" s="15">
        <f>P6*E6</f>
        <v>286887984.60000002</v>
      </c>
      <c r="R6" s="17">
        <f>AVERAGE(H6,L6,P6)</f>
        <v>27780766.072266668</v>
      </c>
      <c r="S6" s="8">
        <f>AVERAGE(I6,M6,Q6)</f>
        <v>277807660.72266668</v>
      </c>
    </row>
    <row r="7" spans="1:19" ht="31.15" customHeight="1" thickBot="1" x14ac:dyDescent="0.3">
      <c r="A7" s="35" t="s">
        <v>1</v>
      </c>
      <c r="B7" s="18"/>
      <c r="C7" s="18"/>
      <c r="D7" s="18"/>
      <c r="E7" s="46"/>
      <c r="F7" s="35"/>
      <c r="G7" s="18"/>
      <c r="H7" s="19">
        <f>SUM(H6:H6)</f>
        <v>26489999.759999998</v>
      </c>
      <c r="I7" s="47">
        <f>SUM(I6:I6)</f>
        <v>264899997.59999996</v>
      </c>
      <c r="J7" s="151"/>
      <c r="K7" s="152"/>
      <c r="L7" s="21">
        <f>SUM(L6:L6)</f>
        <v>28163499.996799998</v>
      </c>
      <c r="M7" s="49">
        <f>SUM(M6:M6)</f>
        <v>281634999.96799999</v>
      </c>
      <c r="N7" s="153"/>
      <c r="O7" s="154"/>
      <c r="P7" s="45">
        <f>SUM(P5:P6)</f>
        <v>51978797.780000001</v>
      </c>
      <c r="Q7" s="38">
        <f>SUM(Q6:Q6)</f>
        <v>286887984.60000002</v>
      </c>
      <c r="R7" s="23">
        <f>SUM(R5:R6)</f>
        <v>48053599.154400006</v>
      </c>
      <c r="S7" s="38">
        <f>SUM(S5:S6)</f>
        <v>683264322.36533332</v>
      </c>
    </row>
    <row r="8" spans="1:19" x14ac:dyDescent="0.25">
      <c r="H8" s="24"/>
    </row>
  </sheetData>
  <mergeCells count="14">
    <mergeCell ref="A1:S1"/>
    <mergeCell ref="A2:S2"/>
    <mergeCell ref="J7:K7"/>
    <mergeCell ref="F3:I3"/>
    <mergeCell ref="J3:M3"/>
    <mergeCell ref="N3:Q3"/>
    <mergeCell ref="N7:O7"/>
    <mergeCell ref="R3:R4"/>
    <mergeCell ref="S3:S4"/>
    <mergeCell ref="A3:A4"/>
    <mergeCell ref="B3:B4"/>
    <mergeCell ref="C3:C4"/>
    <mergeCell ref="D3:D4"/>
    <mergeCell ref="E3:E4"/>
  </mergeCells>
  <pageMargins left="0.7" right="0.7" top="0.75" bottom="0.75" header="0.3" footer="0.3"/>
  <pageSetup scale="5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AA032-FCF9-4A8E-895E-C3E6080B400E}">
  <dimension ref="A1:S152"/>
  <sheetViews>
    <sheetView view="pageBreakPreview" topLeftCell="I1" zoomScale="72" zoomScaleNormal="72" zoomScaleSheetLayoutView="72" workbookViewId="0">
      <selection activeCell="J9" sqref="J9"/>
    </sheetView>
  </sheetViews>
  <sheetFormatPr baseColWidth="10" defaultRowHeight="15" x14ac:dyDescent="0.25"/>
  <cols>
    <col min="1" max="1" width="35.7109375" style="54" customWidth="1"/>
    <col min="2" max="2" width="42.85546875" style="105" customWidth="1"/>
    <col min="3" max="3" width="55.28515625" style="37" customWidth="1"/>
    <col min="4" max="4" width="12.7109375" style="1" customWidth="1"/>
    <col min="5" max="5" width="21.42578125" style="106" bestFit="1" customWidth="1"/>
    <col min="6" max="6" width="12.85546875" style="106" bestFit="1" customWidth="1"/>
    <col min="7" max="7" width="37.140625" style="106" bestFit="1" customWidth="1"/>
    <col min="8" max="8" width="21.42578125" style="106" bestFit="1" customWidth="1"/>
    <col min="9" max="9" width="12.85546875" style="106" bestFit="1" customWidth="1"/>
    <col min="10" max="10" width="33.85546875" style="106" bestFit="1" customWidth="1"/>
    <col min="11" max="11" width="19.140625" style="107" customWidth="1"/>
    <col min="12" max="12" width="20.85546875" style="107" customWidth="1"/>
    <col min="13" max="13" width="33.85546875" style="107" customWidth="1"/>
    <col min="14" max="15" width="19.28515625" style="107" customWidth="1"/>
    <col min="16" max="16" width="33.85546875" style="107" bestFit="1" customWidth="1"/>
    <col min="17" max="17" width="1.85546875" style="108" customWidth="1"/>
    <col min="18" max="18" width="33.85546875" style="107" bestFit="1" customWidth="1"/>
    <col min="19" max="19" width="23.140625" style="2" bestFit="1" customWidth="1"/>
    <col min="20" max="16384" width="11.42578125" style="2"/>
  </cols>
  <sheetData>
    <row r="1" spans="1:19" ht="40.15" customHeight="1" x14ac:dyDescent="0.25">
      <c r="A1" s="158" t="s">
        <v>28</v>
      </c>
      <c r="B1" s="159"/>
      <c r="C1" s="159"/>
      <c r="D1" s="159"/>
      <c r="E1" s="159"/>
      <c r="F1" s="159"/>
      <c r="G1" s="159"/>
      <c r="H1" s="159"/>
      <c r="I1" s="159"/>
      <c r="J1" s="159"/>
      <c r="K1" s="159"/>
      <c r="L1" s="159"/>
      <c r="M1" s="159"/>
      <c r="N1" s="159"/>
      <c r="O1" s="159"/>
      <c r="P1" s="159"/>
      <c r="Q1" s="159"/>
      <c r="R1" s="159"/>
      <c r="S1" s="160"/>
    </row>
    <row r="2" spans="1:19" s="54" customFormat="1" ht="104.25" customHeight="1" x14ac:dyDescent="0.25">
      <c r="A2" s="148" t="s">
        <v>29</v>
      </c>
      <c r="B2" s="148"/>
      <c r="C2" s="148"/>
      <c r="D2" s="148"/>
      <c r="E2" s="161" t="s">
        <v>30</v>
      </c>
      <c r="F2" s="161"/>
      <c r="G2" s="161"/>
      <c r="H2" s="161" t="s">
        <v>31</v>
      </c>
      <c r="I2" s="161"/>
      <c r="J2" s="161"/>
      <c r="K2" s="161" t="s">
        <v>32</v>
      </c>
      <c r="L2" s="161"/>
      <c r="M2" s="161"/>
      <c r="N2" s="161" t="s">
        <v>33</v>
      </c>
      <c r="O2" s="161"/>
      <c r="P2" s="161"/>
      <c r="Q2" s="52"/>
      <c r="R2" s="53" t="s">
        <v>34</v>
      </c>
      <c r="S2" s="40" t="s">
        <v>35</v>
      </c>
    </row>
    <row r="3" spans="1:19" s="59" customFormat="1" x14ac:dyDescent="0.25">
      <c r="A3" s="148" t="s">
        <v>36</v>
      </c>
      <c r="B3" s="148"/>
      <c r="C3" s="148"/>
      <c r="D3" s="148"/>
      <c r="E3" s="55"/>
      <c r="F3" s="55"/>
      <c r="G3" s="55"/>
      <c r="H3" s="55"/>
      <c r="I3" s="55"/>
      <c r="J3" s="55"/>
      <c r="K3" s="55"/>
      <c r="L3" s="55"/>
      <c r="M3" s="55"/>
      <c r="N3" s="55"/>
      <c r="O3" s="55"/>
      <c r="P3" s="55"/>
      <c r="Q3" s="56"/>
      <c r="R3" s="57"/>
      <c r="S3" s="58"/>
    </row>
    <row r="4" spans="1:19" s="59" customFormat="1" ht="30.6" customHeight="1" x14ac:dyDescent="0.25">
      <c r="A4" s="43" t="s">
        <v>37</v>
      </c>
      <c r="B4" s="43" t="s">
        <v>38</v>
      </c>
      <c r="C4" s="43" t="s">
        <v>39</v>
      </c>
      <c r="D4" s="43" t="s">
        <v>0</v>
      </c>
      <c r="E4" s="55" t="s">
        <v>40</v>
      </c>
      <c r="F4" s="55" t="s">
        <v>41</v>
      </c>
      <c r="G4" s="55" t="s">
        <v>42</v>
      </c>
      <c r="H4" s="55" t="s">
        <v>40</v>
      </c>
      <c r="I4" s="55" t="s">
        <v>41</v>
      </c>
      <c r="J4" s="55" t="s">
        <v>42</v>
      </c>
      <c r="K4" s="55" t="s">
        <v>40</v>
      </c>
      <c r="L4" s="55" t="s">
        <v>41</v>
      </c>
      <c r="M4" s="55" t="s">
        <v>42</v>
      </c>
      <c r="N4" s="55" t="s">
        <v>40</v>
      </c>
      <c r="O4" s="55" t="s">
        <v>41</v>
      </c>
      <c r="P4" s="55" t="s">
        <v>42</v>
      </c>
      <c r="Q4" s="56"/>
      <c r="R4" s="57"/>
      <c r="S4" s="58"/>
    </row>
    <row r="5" spans="1:19" s="59" customFormat="1" ht="21.6" customHeight="1" x14ac:dyDescent="0.25">
      <c r="A5" s="43" t="s">
        <v>43</v>
      </c>
      <c r="B5" s="43"/>
      <c r="C5" s="43"/>
      <c r="D5" s="43"/>
      <c r="E5" s="55"/>
      <c r="F5" s="55"/>
      <c r="G5" s="55"/>
      <c r="H5" s="55"/>
      <c r="I5" s="55"/>
      <c r="J5" s="55"/>
      <c r="K5" s="55"/>
      <c r="L5" s="55"/>
      <c r="M5" s="55"/>
      <c r="N5" s="55"/>
      <c r="O5" s="55"/>
      <c r="P5" s="55"/>
      <c r="Q5" s="56"/>
      <c r="R5" s="57"/>
      <c r="S5" s="58"/>
    </row>
    <row r="6" spans="1:19" ht="36.6" customHeight="1" x14ac:dyDescent="0.25">
      <c r="A6" s="60">
        <v>1</v>
      </c>
      <c r="B6" s="60" t="s">
        <v>44</v>
      </c>
      <c r="C6" s="39" t="s">
        <v>45</v>
      </c>
      <c r="D6" s="60">
        <v>1</v>
      </c>
      <c r="E6" s="61">
        <v>4832773.1100000003</v>
      </c>
      <c r="F6" s="61">
        <f>E6*19%</f>
        <v>918226.89090000011</v>
      </c>
      <c r="G6" s="62">
        <f>E6+F6</f>
        <v>5751000.0009000003</v>
      </c>
      <c r="H6" s="63"/>
      <c r="I6" s="63"/>
      <c r="J6" s="64"/>
      <c r="K6" s="62">
        <v>4301168.0672268914</v>
      </c>
      <c r="L6" s="61">
        <f>K6*19%</f>
        <v>817221.93277310941</v>
      </c>
      <c r="M6" s="62">
        <f>K6+L6</f>
        <v>5118390.0000000009</v>
      </c>
      <c r="N6" s="65"/>
      <c r="O6" s="63"/>
      <c r="P6" s="64"/>
      <c r="Q6" s="66"/>
      <c r="R6" s="64"/>
      <c r="S6" s="67">
        <f>AVERAGE(G6,J6,M6,P6,R6)</f>
        <v>5434695.0004500002</v>
      </c>
    </row>
    <row r="7" spans="1:19" ht="36.6" customHeight="1" x14ac:dyDescent="0.25">
      <c r="A7" s="60">
        <v>2</v>
      </c>
      <c r="B7" s="60" t="s">
        <v>46</v>
      </c>
      <c r="C7" s="39" t="s">
        <v>47</v>
      </c>
      <c r="D7" s="60">
        <v>1</v>
      </c>
      <c r="E7" s="61">
        <v>315867.23</v>
      </c>
      <c r="F7" s="61">
        <f t="shared" ref="F7:F8" si="0">E7*19%</f>
        <v>60014.773699999998</v>
      </c>
      <c r="G7" s="62">
        <f t="shared" ref="G7:G8" si="1">E7+F7</f>
        <v>375882.0037</v>
      </c>
      <c r="H7" s="61">
        <v>399831.93277310923</v>
      </c>
      <c r="I7" s="61">
        <f t="shared" ref="I7:I8" si="2">H7*19%</f>
        <v>75968.067226890751</v>
      </c>
      <c r="J7" s="62">
        <f t="shared" ref="J7:J8" si="3">H7+I7</f>
        <v>475800</v>
      </c>
      <c r="K7" s="62">
        <v>281121.83193277312</v>
      </c>
      <c r="L7" s="61">
        <f t="shared" ref="L7:L8" si="4">K7*19%</f>
        <v>53413.148067226895</v>
      </c>
      <c r="M7" s="62">
        <f t="shared" ref="M7:M8" si="5">K7+L7</f>
        <v>334534.98</v>
      </c>
      <c r="N7" s="65"/>
      <c r="O7" s="63"/>
      <c r="P7" s="64"/>
      <c r="Q7" s="66"/>
      <c r="R7" s="64"/>
      <c r="S7" s="67">
        <f>AVERAGE(G7,J7,M7,P7,R7)</f>
        <v>395405.66123333335</v>
      </c>
    </row>
    <row r="8" spans="1:19" ht="36.6" customHeight="1" x14ac:dyDescent="0.25">
      <c r="A8" s="60">
        <v>3</v>
      </c>
      <c r="B8" s="60" t="s">
        <v>48</v>
      </c>
      <c r="C8" s="39" t="s">
        <v>49</v>
      </c>
      <c r="D8" s="60">
        <v>1</v>
      </c>
      <c r="E8" s="61">
        <v>198571.43</v>
      </c>
      <c r="F8" s="61">
        <f t="shared" si="0"/>
        <v>37728.5717</v>
      </c>
      <c r="G8" s="62">
        <f t="shared" si="1"/>
        <v>236300.00169999999</v>
      </c>
      <c r="H8" s="61">
        <v>233613.44537815126</v>
      </c>
      <c r="I8" s="61">
        <f t="shared" si="2"/>
        <v>44386.554621848736</v>
      </c>
      <c r="J8" s="62">
        <f t="shared" si="3"/>
        <v>278000</v>
      </c>
      <c r="K8" s="62">
        <v>176728.57142857142</v>
      </c>
      <c r="L8" s="61">
        <f t="shared" si="4"/>
        <v>33578.428571428572</v>
      </c>
      <c r="M8" s="62">
        <f t="shared" si="5"/>
        <v>210307</v>
      </c>
      <c r="N8" s="66">
        <v>179800</v>
      </c>
      <c r="O8" s="61">
        <f t="shared" ref="O8" si="6">N8*19%</f>
        <v>34162</v>
      </c>
      <c r="P8" s="62">
        <f t="shared" ref="P8" si="7">N8+O8</f>
        <v>213962</v>
      </c>
      <c r="Q8" s="66"/>
      <c r="R8" s="64"/>
      <c r="S8" s="67">
        <f>AVERAGE(G8,J8,M8,P8,R8)</f>
        <v>234642.25042500001</v>
      </c>
    </row>
    <row r="9" spans="1:19" s="54" customFormat="1" ht="344.45" customHeight="1" x14ac:dyDescent="0.25">
      <c r="A9" s="60">
        <v>4</v>
      </c>
      <c r="B9" s="68" t="s">
        <v>50</v>
      </c>
      <c r="C9" s="39" t="s">
        <v>51</v>
      </c>
      <c r="D9" s="60">
        <v>1</v>
      </c>
      <c r="E9" s="69">
        <v>1773109.24</v>
      </c>
      <c r="F9" s="70"/>
      <c r="G9" s="71">
        <f>E9</f>
        <v>1773109.24</v>
      </c>
      <c r="H9" s="69">
        <v>2216386.5546218487</v>
      </c>
      <c r="I9" s="70"/>
      <c r="J9" s="71">
        <f>H9</f>
        <v>2216386.5546218487</v>
      </c>
      <c r="K9" s="71">
        <v>1595798.3193277312</v>
      </c>
      <c r="L9" s="70"/>
      <c r="M9" s="71">
        <f>K9</f>
        <v>1595798.3193277312</v>
      </c>
      <c r="N9" s="72">
        <v>1595798.3193277312</v>
      </c>
      <c r="O9" s="70"/>
      <c r="P9" s="71">
        <f>N9</f>
        <v>1595798.3193277312</v>
      </c>
      <c r="Q9" s="73"/>
      <c r="R9" s="74"/>
      <c r="S9" s="67">
        <f>AVERAGE(G9,J9,M9,P9,R9)</f>
        <v>1795273.1083193277</v>
      </c>
    </row>
    <row r="10" spans="1:19" ht="143.44999999999999" customHeight="1" x14ac:dyDescent="0.25">
      <c r="A10" s="60">
        <v>5</v>
      </c>
      <c r="B10" s="75" t="s">
        <v>52</v>
      </c>
      <c r="C10" s="76" t="s">
        <v>53</v>
      </c>
      <c r="D10" s="60"/>
      <c r="E10" s="77">
        <v>1018487.39</v>
      </c>
      <c r="F10" s="61">
        <f>E10*19%</f>
        <v>193512.6041</v>
      </c>
      <c r="G10" s="62">
        <f>E10+F10</f>
        <v>1211999.9941</v>
      </c>
      <c r="H10" s="77">
        <v>1273109.2436974791</v>
      </c>
      <c r="I10" s="61">
        <f>H10*19%</f>
        <v>241890.75630252104</v>
      </c>
      <c r="J10" s="62">
        <f>H10+I10</f>
        <v>1515000.0000000002</v>
      </c>
      <c r="K10" s="78">
        <v>916638.65546218504</v>
      </c>
      <c r="L10" s="61">
        <f>K10*19%</f>
        <v>174161.34453781517</v>
      </c>
      <c r="M10" s="62">
        <f>K10+L10</f>
        <v>1090800.0000000002</v>
      </c>
      <c r="N10" s="79">
        <v>916638.65546218504</v>
      </c>
      <c r="O10" s="61">
        <f>N10*19%</f>
        <v>174161.34453781517</v>
      </c>
      <c r="P10" s="62">
        <f>N10+O10</f>
        <v>1090800.0000000002</v>
      </c>
      <c r="Q10" s="66"/>
      <c r="R10" s="80"/>
      <c r="S10" s="67">
        <f>AVERAGE(G10,J10,M10,P10,R10)</f>
        <v>1227149.9985250002</v>
      </c>
    </row>
    <row r="11" spans="1:19" ht="91.15" customHeight="1" x14ac:dyDescent="0.25">
      <c r="A11" s="60">
        <v>6</v>
      </c>
      <c r="B11" s="81" t="s">
        <v>54</v>
      </c>
      <c r="C11" s="76" t="s">
        <v>55</v>
      </c>
      <c r="D11" s="60"/>
      <c r="E11" s="82">
        <v>1035294.12</v>
      </c>
      <c r="F11" s="61">
        <f>E11*19%</f>
        <v>196705.88279999999</v>
      </c>
      <c r="G11" s="62">
        <f>E11+F11</f>
        <v>1232000.0027999999</v>
      </c>
      <c r="H11" s="82">
        <v>1294117.6470588236</v>
      </c>
      <c r="I11" s="61">
        <f>H11*19%</f>
        <v>245882.35294117648</v>
      </c>
      <c r="J11" s="62">
        <f>H11+I11</f>
        <v>1540000</v>
      </c>
      <c r="K11" s="78">
        <v>931764.70588235301</v>
      </c>
      <c r="L11" s="61">
        <f>K11*19%</f>
        <v>177035.29411764708</v>
      </c>
      <c r="M11" s="62">
        <f>K11+L11</f>
        <v>1108800</v>
      </c>
      <c r="N11" s="79">
        <v>931764.70588235301</v>
      </c>
      <c r="O11" s="61">
        <f>N11*19%</f>
        <v>177035.29411764708</v>
      </c>
      <c r="P11" s="62">
        <f>N11+O11</f>
        <v>1108800</v>
      </c>
      <c r="Q11" s="66"/>
      <c r="R11" s="64"/>
      <c r="S11" s="67">
        <f>AVERAGE(G11,J11,M11,P11)</f>
        <v>1247400.0007</v>
      </c>
    </row>
    <row r="12" spans="1:19" ht="36.6" customHeight="1" x14ac:dyDescent="0.25">
      <c r="A12" s="60">
        <v>7</v>
      </c>
      <c r="B12" s="83" t="s">
        <v>56</v>
      </c>
      <c r="C12" s="84" t="s">
        <v>57</v>
      </c>
      <c r="D12" s="83">
        <v>1</v>
      </c>
      <c r="E12" s="85">
        <v>688376</v>
      </c>
      <c r="F12" s="61">
        <f t="shared" ref="F12:F75" si="8">E12*19%</f>
        <v>130791.44</v>
      </c>
      <c r="G12" s="62">
        <f t="shared" ref="G12:G75" si="9">E12+F12</f>
        <v>819167.44</v>
      </c>
      <c r="H12" s="85">
        <v>819495.79831932776</v>
      </c>
      <c r="I12" s="61">
        <f t="shared" ref="I12:I23" si="10">H12*19%</f>
        <v>155704.20168067227</v>
      </c>
      <c r="J12" s="62">
        <f t="shared" ref="J12" si="11">H12+I12</f>
        <v>975200</v>
      </c>
      <c r="K12" s="86">
        <v>585120</v>
      </c>
      <c r="L12" s="61">
        <f t="shared" ref="L12:L75" si="12">K12*19%</f>
        <v>111172.8</v>
      </c>
      <c r="M12" s="62">
        <f t="shared" ref="M12" si="13">K12+L12</f>
        <v>696292.8</v>
      </c>
      <c r="N12" s="85">
        <v>1515000</v>
      </c>
      <c r="O12" s="61">
        <f t="shared" ref="O12:O75" si="14">N12*19%</f>
        <v>287850</v>
      </c>
      <c r="P12" s="62">
        <f t="shared" ref="P12" si="15">N12+O12</f>
        <v>1802850</v>
      </c>
      <c r="Q12" s="85"/>
      <c r="R12" s="87">
        <v>1384767</v>
      </c>
      <c r="S12" s="67">
        <f>AVERAGE(G12,J12,M12,P12,R12)</f>
        <v>1135655.4480000001</v>
      </c>
    </row>
    <row r="13" spans="1:19" s="93" customFormat="1" ht="36.6" customHeight="1" x14ac:dyDescent="0.25">
      <c r="A13" s="88" t="s">
        <v>58</v>
      </c>
      <c r="B13" s="88"/>
      <c r="C13" s="89"/>
      <c r="D13" s="88"/>
      <c r="E13" s="90"/>
      <c r="F13" s="63"/>
      <c r="G13" s="64"/>
      <c r="H13" s="90"/>
      <c r="I13" s="63"/>
      <c r="J13" s="64"/>
      <c r="K13" s="90"/>
      <c r="L13" s="63"/>
      <c r="M13" s="64"/>
      <c r="N13" s="90"/>
      <c r="O13" s="63"/>
      <c r="P13" s="64"/>
      <c r="Q13" s="91"/>
      <c r="R13" s="90"/>
      <c r="S13" s="92"/>
    </row>
    <row r="14" spans="1:19" s="93" customFormat="1" ht="36.6" customHeight="1" x14ac:dyDescent="0.25">
      <c r="A14" s="94" t="s">
        <v>37</v>
      </c>
      <c r="B14" s="94" t="s">
        <v>38</v>
      </c>
      <c r="C14" s="89" t="s">
        <v>39</v>
      </c>
      <c r="D14" s="94" t="s">
        <v>0</v>
      </c>
      <c r="E14" s="95"/>
      <c r="F14" s="63"/>
      <c r="G14" s="64"/>
      <c r="H14" s="95"/>
      <c r="I14" s="63"/>
      <c r="J14" s="64"/>
      <c r="K14" s="95"/>
      <c r="L14" s="63"/>
      <c r="M14" s="64"/>
      <c r="N14" s="90"/>
      <c r="O14" s="63"/>
      <c r="P14" s="64"/>
      <c r="Q14" s="96"/>
      <c r="R14" s="90"/>
      <c r="S14" s="92"/>
    </row>
    <row r="15" spans="1:19" ht="36.6" customHeight="1" x14ac:dyDescent="0.25">
      <c r="A15" s="83">
        <v>8</v>
      </c>
      <c r="B15" s="83" t="s">
        <v>59</v>
      </c>
      <c r="C15" s="84" t="s">
        <v>60</v>
      </c>
      <c r="D15" s="83">
        <v>1</v>
      </c>
      <c r="E15" s="85">
        <v>1052047</v>
      </c>
      <c r="F15" s="61">
        <f t="shared" si="8"/>
        <v>199888.93</v>
      </c>
      <c r="G15" s="62">
        <f t="shared" si="9"/>
        <v>1251935.93</v>
      </c>
      <c r="H15" s="85">
        <v>1298823.5294117648</v>
      </c>
      <c r="I15" s="61">
        <f t="shared" si="10"/>
        <v>246776.47058823533</v>
      </c>
      <c r="J15" s="62">
        <f t="shared" ref="J15:J23" si="16">H15+I15</f>
        <v>1545600.0000000002</v>
      </c>
      <c r="K15" s="86">
        <v>894240.00000000058</v>
      </c>
      <c r="L15" s="61">
        <f t="shared" si="12"/>
        <v>169905.60000000012</v>
      </c>
      <c r="M15" s="62">
        <f t="shared" ref="M15:M23" si="17">K15+L15</f>
        <v>1064145.6000000008</v>
      </c>
      <c r="N15" s="85">
        <v>359800</v>
      </c>
      <c r="O15" s="61">
        <f t="shared" si="14"/>
        <v>68362</v>
      </c>
      <c r="P15" s="62">
        <f t="shared" ref="P15:P23" si="18">N15+O15</f>
        <v>428162</v>
      </c>
      <c r="Q15" s="85"/>
      <c r="R15" s="87">
        <v>1883974</v>
      </c>
      <c r="S15" s="67">
        <f t="shared" ref="S15:S23" si="19">AVERAGE(G15,J15,M15,P15,R15)</f>
        <v>1234763.5060000003</v>
      </c>
    </row>
    <row r="16" spans="1:19" ht="36.6" customHeight="1" x14ac:dyDescent="0.25">
      <c r="A16" s="83">
        <v>9</v>
      </c>
      <c r="B16" s="83" t="s">
        <v>61</v>
      </c>
      <c r="C16" s="84" t="s">
        <v>60</v>
      </c>
      <c r="D16" s="83">
        <v>1</v>
      </c>
      <c r="E16" s="85">
        <v>214547</v>
      </c>
      <c r="F16" s="61">
        <f t="shared" si="8"/>
        <v>40763.93</v>
      </c>
      <c r="G16" s="62">
        <f t="shared" si="9"/>
        <v>255310.93</v>
      </c>
      <c r="H16" s="85">
        <v>264873.94957983197</v>
      </c>
      <c r="I16" s="61">
        <f t="shared" si="10"/>
        <v>50326.050420168074</v>
      </c>
      <c r="J16" s="62">
        <f t="shared" si="16"/>
        <v>315200.00000000006</v>
      </c>
      <c r="K16" s="86">
        <v>182365.71428571432</v>
      </c>
      <c r="L16" s="61">
        <f t="shared" si="12"/>
        <v>34649.485714285722</v>
      </c>
      <c r="M16" s="62">
        <f t="shared" si="17"/>
        <v>217015.20000000004</v>
      </c>
      <c r="N16" s="97"/>
      <c r="O16" s="63"/>
      <c r="P16" s="64"/>
      <c r="Q16" s="85"/>
      <c r="R16" s="64"/>
      <c r="S16" s="67">
        <f t="shared" si="19"/>
        <v>262508.71000000002</v>
      </c>
    </row>
    <row r="17" spans="1:19" ht="36.6" customHeight="1" x14ac:dyDescent="0.25">
      <c r="A17" s="83">
        <v>10</v>
      </c>
      <c r="B17" s="83" t="s">
        <v>62</v>
      </c>
      <c r="C17" s="84" t="s">
        <v>60</v>
      </c>
      <c r="D17" s="83">
        <v>1</v>
      </c>
      <c r="E17" s="85">
        <v>990378</v>
      </c>
      <c r="F17" s="61">
        <f t="shared" si="8"/>
        <v>188171.82</v>
      </c>
      <c r="G17" s="62">
        <f t="shared" si="9"/>
        <v>1178549.82</v>
      </c>
      <c r="H17" s="85">
        <v>1222689.0756302522</v>
      </c>
      <c r="I17" s="61">
        <f t="shared" si="10"/>
        <v>232310.92436974793</v>
      </c>
      <c r="J17" s="62">
        <f t="shared" si="16"/>
        <v>1455000.0000000002</v>
      </c>
      <c r="K17" s="86">
        <v>841821.42857142875</v>
      </c>
      <c r="L17" s="61">
        <f t="shared" si="12"/>
        <v>159946.07142857148</v>
      </c>
      <c r="M17" s="62">
        <f t="shared" si="17"/>
        <v>1001767.5000000002</v>
      </c>
      <c r="N17" s="85">
        <v>1041678</v>
      </c>
      <c r="O17" s="61">
        <f t="shared" si="14"/>
        <v>197918.82</v>
      </c>
      <c r="P17" s="62">
        <f t="shared" si="18"/>
        <v>1239596.82</v>
      </c>
      <c r="Q17" s="85"/>
      <c r="R17" s="87">
        <v>1937424</v>
      </c>
      <c r="S17" s="67">
        <f t="shared" si="19"/>
        <v>1362467.628</v>
      </c>
    </row>
    <row r="18" spans="1:19" ht="36.6" customHeight="1" x14ac:dyDescent="0.25">
      <c r="A18" s="83">
        <v>11</v>
      </c>
      <c r="B18" s="83" t="s">
        <v>63</v>
      </c>
      <c r="C18" s="84" t="s">
        <v>60</v>
      </c>
      <c r="D18" s="83">
        <v>1</v>
      </c>
      <c r="E18" s="85">
        <v>2721681</v>
      </c>
      <c r="F18" s="61">
        <f t="shared" si="8"/>
        <v>517119.39</v>
      </c>
      <c r="G18" s="62">
        <f t="shared" si="9"/>
        <v>3238800.39</v>
      </c>
      <c r="H18" s="85">
        <v>3360100.8403361347</v>
      </c>
      <c r="I18" s="61">
        <f t="shared" si="10"/>
        <v>638419.15966386558</v>
      </c>
      <c r="J18" s="62">
        <f t="shared" si="16"/>
        <v>3998520</v>
      </c>
      <c r="K18" s="86">
        <v>2313429.4285714286</v>
      </c>
      <c r="L18" s="61">
        <f t="shared" si="12"/>
        <v>439551.59142857144</v>
      </c>
      <c r="M18" s="62">
        <f t="shared" si="17"/>
        <v>2752981.02</v>
      </c>
      <c r="N18" s="85">
        <v>3200000</v>
      </c>
      <c r="O18" s="61">
        <f t="shared" si="14"/>
        <v>608000</v>
      </c>
      <c r="P18" s="62">
        <f t="shared" si="18"/>
        <v>3808000</v>
      </c>
      <c r="Q18" s="85"/>
      <c r="R18" s="87">
        <v>5307960</v>
      </c>
      <c r="S18" s="67">
        <f t="shared" si="19"/>
        <v>3821252.2820000001</v>
      </c>
    </row>
    <row r="19" spans="1:19" ht="36.6" customHeight="1" x14ac:dyDescent="0.25">
      <c r="A19" s="83">
        <v>12</v>
      </c>
      <c r="B19" s="83" t="s">
        <v>64</v>
      </c>
      <c r="C19" s="84" t="s">
        <v>60</v>
      </c>
      <c r="D19" s="83">
        <v>1</v>
      </c>
      <c r="E19" s="85">
        <v>3690060</v>
      </c>
      <c r="F19" s="61">
        <f t="shared" si="8"/>
        <v>701111.4</v>
      </c>
      <c r="G19" s="62">
        <f t="shared" si="9"/>
        <v>4391171.4000000004</v>
      </c>
      <c r="H19" s="85">
        <v>4555630.2521008402</v>
      </c>
      <c r="I19" s="61">
        <f t="shared" si="10"/>
        <v>865569.74789915967</v>
      </c>
      <c r="J19" s="62">
        <f t="shared" si="16"/>
        <v>5421200</v>
      </c>
      <c r="K19" s="86">
        <v>3136551.4285714286</v>
      </c>
      <c r="L19" s="61">
        <f t="shared" si="12"/>
        <v>595944.77142857143</v>
      </c>
      <c r="M19" s="62">
        <f t="shared" si="17"/>
        <v>3732496.2</v>
      </c>
      <c r="N19" s="85">
        <v>3136551.4285714286</v>
      </c>
      <c r="O19" s="61">
        <f t="shared" si="14"/>
        <v>595944.77142857143</v>
      </c>
      <c r="P19" s="62">
        <f t="shared" si="18"/>
        <v>3732496.2</v>
      </c>
      <c r="Q19" s="85"/>
      <c r="R19" s="87">
        <v>7014622</v>
      </c>
      <c r="S19" s="67">
        <f t="shared" si="19"/>
        <v>4858397.16</v>
      </c>
    </row>
    <row r="20" spans="1:19" ht="36.6" customHeight="1" x14ac:dyDescent="0.25">
      <c r="A20" s="83">
        <v>13</v>
      </c>
      <c r="B20" s="83" t="s">
        <v>65</v>
      </c>
      <c r="C20" s="84" t="s">
        <v>60</v>
      </c>
      <c r="D20" s="83">
        <v>1</v>
      </c>
      <c r="E20" s="85">
        <v>3999085</v>
      </c>
      <c r="F20" s="61">
        <f t="shared" si="8"/>
        <v>759826.15</v>
      </c>
      <c r="G20" s="62">
        <f t="shared" si="9"/>
        <v>4758911.1500000004</v>
      </c>
      <c r="H20" s="85">
        <v>4937142.8571428573</v>
      </c>
      <c r="I20" s="61">
        <f t="shared" si="10"/>
        <v>938057.14285714284</v>
      </c>
      <c r="J20" s="62">
        <f t="shared" si="16"/>
        <v>5875200</v>
      </c>
      <c r="K20" s="86">
        <v>3399222.8571428573</v>
      </c>
      <c r="L20" s="61">
        <f t="shared" si="12"/>
        <v>645852.34285714291</v>
      </c>
      <c r="M20" s="62">
        <f t="shared" si="17"/>
        <v>4045075.2</v>
      </c>
      <c r="N20" s="97"/>
      <c r="O20" s="63"/>
      <c r="P20" s="64"/>
      <c r="Q20" s="85"/>
      <c r="R20" s="87">
        <v>7269382</v>
      </c>
      <c r="S20" s="67">
        <f t="shared" si="19"/>
        <v>5487142.0875000004</v>
      </c>
    </row>
    <row r="21" spans="1:19" ht="36.6" customHeight="1" x14ac:dyDescent="0.25">
      <c r="A21" s="83">
        <v>14</v>
      </c>
      <c r="B21" s="83" t="s">
        <v>66</v>
      </c>
      <c r="C21" s="84" t="s">
        <v>60</v>
      </c>
      <c r="D21" s="83">
        <v>1</v>
      </c>
      <c r="E21" s="85">
        <v>3983294</v>
      </c>
      <c r="F21" s="61">
        <f t="shared" si="8"/>
        <v>756825.86</v>
      </c>
      <c r="G21" s="62">
        <f t="shared" si="9"/>
        <v>4740119.8600000003</v>
      </c>
      <c r="H21" s="85">
        <v>4917647.0588235296</v>
      </c>
      <c r="I21" s="61">
        <f t="shared" si="10"/>
        <v>934352.9411764706</v>
      </c>
      <c r="J21" s="62">
        <f t="shared" si="16"/>
        <v>5852000</v>
      </c>
      <c r="K21" s="86">
        <v>3385800.0000000005</v>
      </c>
      <c r="L21" s="61">
        <f t="shared" si="12"/>
        <v>643302.00000000012</v>
      </c>
      <c r="M21" s="62">
        <f t="shared" si="17"/>
        <v>4029102.0000000005</v>
      </c>
      <c r="N21" s="85">
        <v>2700000</v>
      </c>
      <c r="O21" s="61">
        <f t="shared" si="14"/>
        <v>513000</v>
      </c>
      <c r="P21" s="62">
        <f t="shared" si="18"/>
        <v>3213000</v>
      </c>
      <c r="Q21" s="85"/>
      <c r="R21" s="87">
        <v>6809534</v>
      </c>
      <c r="S21" s="67">
        <f t="shared" si="19"/>
        <v>4928751.1720000003</v>
      </c>
    </row>
    <row r="22" spans="1:19" ht="36.6" customHeight="1" x14ac:dyDescent="0.25">
      <c r="A22" s="83">
        <v>15</v>
      </c>
      <c r="B22" s="83" t="s">
        <v>67</v>
      </c>
      <c r="C22" s="84" t="s">
        <v>60</v>
      </c>
      <c r="D22" s="83">
        <v>1</v>
      </c>
      <c r="E22" s="85">
        <v>1809567</v>
      </c>
      <c r="F22" s="61">
        <f t="shared" si="8"/>
        <v>343817.73</v>
      </c>
      <c r="G22" s="62">
        <f t="shared" si="9"/>
        <v>2153384.73</v>
      </c>
      <c r="H22" s="85">
        <v>2234033.6134453784</v>
      </c>
      <c r="I22" s="61">
        <f t="shared" si="10"/>
        <v>424466.38655462192</v>
      </c>
      <c r="J22" s="62">
        <f t="shared" si="16"/>
        <v>2658500.0000000005</v>
      </c>
      <c r="K22" s="86">
        <v>1538132.142857143</v>
      </c>
      <c r="L22" s="61">
        <f t="shared" si="12"/>
        <v>292245.10714285716</v>
      </c>
      <c r="M22" s="62">
        <f t="shared" si="17"/>
        <v>1830377.25</v>
      </c>
      <c r="N22" s="85">
        <v>1789087</v>
      </c>
      <c r="O22" s="61">
        <f t="shared" si="14"/>
        <v>339926.53</v>
      </c>
      <c r="P22" s="62">
        <f t="shared" si="18"/>
        <v>2129013.5300000003</v>
      </c>
      <c r="Q22" s="85"/>
      <c r="R22" s="87">
        <v>3214072</v>
      </c>
      <c r="S22" s="67">
        <f t="shared" si="19"/>
        <v>2397069.5020000003</v>
      </c>
    </row>
    <row r="23" spans="1:19" ht="36.6" customHeight="1" x14ac:dyDescent="0.25">
      <c r="A23" s="83">
        <v>16</v>
      </c>
      <c r="B23" s="83" t="s">
        <v>56</v>
      </c>
      <c r="C23" s="84" t="s">
        <v>60</v>
      </c>
      <c r="D23" s="83">
        <v>1</v>
      </c>
      <c r="E23" s="85">
        <v>663791</v>
      </c>
      <c r="F23" s="61">
        <f t="shared" si="8"/>
        <v>126120.29000000001</v>
      </c>
      <c r="G23" s="62">
        <f t="shared" si="9"/>
        <v>789911.29</v>
      </c>
      <c r="H23" s="85">
        <v>819495.79831932776</v>
      </c>
      <c r="I23" s="61">
        <f t="shared" si="10"/>
        <v>155704.20168067227</v>
      </c>
      <c r="J23" s="62">
        <f t="shared" si="16"/>
        <v>975200</v>
      </c>
      <c r="K23" s="86">
        <v>564222.85714285716</v>
      </c>
      <c r="L23" s="61">
        <f t="shared" si="12"/>
        <v>107202.34285714287</v>
      </c>
      <c r="M23" s="62">
        <f t="shared" si="17"/>
        <v>671425.20000000007</v>
      </c>
      <c r="N23" s="85">
        <v>800000</v>
      </c>
      <c r="O23" s="61">
        <f t="shared" si="14"/>
        <v>152000</v>
      </c>
      <c r="P23" s="62">
        <f t="shared" si="18"/>
        <v>952000</v>
      </c>
      <c r="Q23" s="85"/>
      <c r="R23" s="87">
        <v>1384767</v>
      </c>
      <c r="S23" s="67">
        <f t="shared" si="19"/>
        <v>954660.69800000009</v>
      </c>
    </row>
    <row r="24" spans="1:19" s="93" customFormat="1" ht="36.6" customHeight="1" x14ac:dyDescent="0.25">
      <c r="A24" s="88" t="s">
        <v>68</v>
      </c>
      <c r="B24" s="88"/>
      <c r="C24" s="89"/>
      <c r="D24" s="88"/>
      <c r="E24" s="90"/>
      <c r="F24" s="63"/>
      <c r="G24" s="64"/>
      <c r="H24" s="90"/>
      <c r="I24" s="63"/>
      <c r="J24" s="64"/>
      <c r="K24" s="90"/>
      <c r="L24" s="63"/>
      <c r="M24" s="64"/>
      <c r="N24" s="90"/>
      <c r="O24" s="63"/>
      <c r="P24" s="64"/>
      <c r="Q24" s="91"/>
      <c r="R24" s="90"/>
      <c r="S24" s="92"/>
    </row>
    <row r="25" spans="1:19" s="93" customFormat="1" ht="36.6" customHeight="1" x14ac:dyDescent="0.25">
      <c r="A25" s="94" t="s">
        <v>37</v>
      </c>
      <c r="B25" s="94" t="s">
        <v>38</v>
      </c>
      <c r="C25" s="89" t="s">
        <v>39</v>
      </c>
      <c r="D25" s="94" t="s">
        <v>0</v>
      </c>
      <c r="E25" s="95"/>
      <c r="F25" s="63"/>
      <c r="G25" s="64"/>
      <c r="H25" s="95"/>
      <c r="I25" s="63"/>
      <c r="J25" s="64"/>
      <c r="K25" s="95"/>
      <c r="L25" s="63"/>
      <c r="M25" s="64"/>
      <c r="N25" s="90"/>
      <c r="O25" s="63"/>
      <c r="P25" s="64"/>
      <c r="Q25" s="96"/>
      <c r="R25" s="90"/>
      <c r="S25" s="92"/>
    </row>
    <row r="26" spans="1:19" ht="36.6" customHeight="1" x14ac:dyDescent="0.25">
      <c r="A26" s="83">
        <v>17</v>
      </c>
      <c r="B26" s="83" t="s">
        <v>69</v>
      </c>
      <c r="C26" s="84" t="s">
        <v>70</v>
      </c>
      <c r="D26" s="83">
        <v>1</v>
      </c>
      <c r="E26" s="85">
        <v>4234605</v>
      </c>
      <c r="F26" s="61">
        <f t="shared" si="8"/>
        <v>804574.95</v>
      </c>
      <c r="G26" s="62">
        <f t="shared" si="9"/>
        <v>5039179.95</v>
      </c>
      <c r="H26" s="85">
        <v>4757983.1932773115</v>
      </c>
      <c r="I26" s="61">
        <f t="shared" ref="I26:I89" si="20">H26*19%</f>
        <v>904016.80672268919</v>
      </c>
      <c r="J26" s="62">
        <f t="shared" ref="J26:J89" si="21">H26+I26</f>
        <v>5662000.0000000009</v>
      </c>
      <c r="K26" s="86">
        <v>3599414.2857142859</v>
      </c>
      <c r="L26" s="61">
        <f t="shared" si="12"/>
        <v>683888.71428571432</v>
      </c>
      <c r="M26" s="62">
        <f t="shared" ref="M26:M89" si="22">K26+L26</f>
        <v>4283303</v>
      </c>
      <c r="N26" s="85">
        <v>3599414.2857142859</v>
      </c>
      <c r="O26" s="61">
        <f t="shared" si="14"/>
        <v>683888.71428571432</v>
      </c>
      <c r="P26" s="62">
        <f t="shared" ref="P26:P89" si="23">N26+O26</f>
        <v>4283303</v>
      </c>
      <c r="Q26" s="85"/>
      <c r="R26" s="87">
        <v>7168948</v>
      </c>
      <c r="S26" s="67">
        <f t="shared" ref="S26:S89" si="24">AVERAGE(G26,J26,M26,P26,R26)</f>
        <v>5287346.790000001</v>
      </c>
    </row>
    <row r="27" spans="1:19" ht="36.6" customHeight="1" x14ac:dyDescent="0.25">
      <c r="A27" s="83">
        <v>18</v>
      </c>
      <c r="B27" s="83" t="s">
        <v>71</v>
      </c>
      <c r="C27" s="84" t="s">
        <v>70</v>
      </c>
      <c r="D27" s="83">
        <v>1</v>
      </c>
      <c r="E27" s="85">
        <v>2196953</v>
      </c>
      <c r="F27" s="61">
        <f t="shared" si="8"/>
        <v>417421.07</v>
      </c>
      <c r="G27" s="62">
        <f t="shared" si="9"/>
        <v>2614374.0699999998</v>
      </c>
      <c r="H27" s="85">
        <v>2468487.3949579834</v>
      </c>
      <c r="I27" s="61">
        <f t="shared" si="20"/>
        <v>469012.60504201683</v>
      </c>
      <c r="J27" s="62">
        <f t="shared" si="21"/>
        <v>2937500</v>
      </c>
      <c r="K27" s="86">
        <v>1867410.7142857146</v>
      </c>
      <c r="L27" s="61">
        <f t="shared" si="12"/>
        <v>354808.0357142858</v>
      </c>
      <c r="M27" s="62">
        <f t="shared" si="22"/>
        <v>2222218.7500000005</v>
      </c>
      <c r="N27" s="85">
        <v>2200000</v>
      </c>
      <c r="O27" s="61">
        <f t="shared" si="14"/>
        <v>418000</v>
      </c>
      <c r="P27" s="62">
        <f t="shared" si="23"/>
        <v>2618000</v>
      </c>
      <c r="Q27" s="85"/>
      <c r="R27" s="87">
        <v>4599527</v>
      </c>
      <c r="S27" s="67">
        <f t="shared" si="24"/>
        <v>2998323.9640000002</v>
      </c>
    </row>
    <row r="28" spans="1:19" ht="36.6" customHeight="1" x14ac:dyDescent="0.25">
      <c r="A28" s="83">
        <v>19</v>
      </c>
      <c r="B28" s="83" t="s">
        <v>72</v>
      </c>
      <c r="C28" s="84" t="s">
        <v>70</v>
      </c>
      <c r="D28" s="83">
        <v>1</v>
      </c>
      <c r="E28" s="85">
        <v>3720798</v>
      </c>
      <c r="F28" s="61">
        <f t="shared" si="8"/>
        <v>706951.62</v>
      </c>
      <c r="G28" s="62">
        <f t="shared" si="9"/>
        <v>4427749.62</v>
      </c>
      <c r="H28" s="85">
        <v>4180672.2689075633</v>
      </c>
      <c r="I28" s="61">
        <f t="shared" si="20"/>
        <v>794327.73109243705</v>
      </c>
      <c r="J28" s="62">
        <f t="shared" si="21"/>
        <v>4975000</v>
      </c>
      <c r="K28" s="86">
        <v>3162678.5714285718</v>
      </c>
      <c r="L28" s="61">
        <f t="shared" si="12"/>
        <v>600908.92857142864</v>
      </c>
      <c r="M28" s="62">
        <f t="shared" si="22"/>
        <v>3763587.5000000005</v>
      </c>
      <c r="N28" s="85">
        <v>4500000</v>
      </c>
      <c r="O28" s="61">
        <f t="shared" si="14"/>
        <v>855000</v>
      </c>
      <c r="P28" s="62">
        <f t="shared" si="23"/>
        <v>5355000</v>
      </c>
      <c r="Q28" s="85"/>
      <c r="R28" s="87">
        <v>6823332</v>
      </c>
      <c r="S28" s="67">
        <f t="shared" si="24"/>
        <v>5068933.824</v>
      </c>
    </row>
    <row r="29" spans="1:19" ht="36.6" customHeight="1" x14ac:dyDescent="0.25">
      <c r="A29" s="83">
        <v>20</v>
      </c>
      <c r="B29" s="83" t="s">
        <v>73</v>
      </c>
      <c r="C29" s="84" t="s">
        <v>70</v>
      </c>
      <c r="D29" s="83">
        <v>1</v>
      </c>
      <c r="E29" s="85">
        <v>8377592</v>
      </c>
      <c r="F29" s="61">
        <f t="shared" si="8"/>
        <v>1591742.48</v>
      </c>
      <c r="G29" s="62">
        <f t="shared" si="9"/>
        <v>9969334.4800000004</v>
      </c>
      <c r="H29" s="85">
        <v>9413025.2100840341</v>
      </c>
      <c r="I29" s="61">
        <f t="shared" si="20"/>
        <v>1788474.7899159666</v>
      </c>
      <c r="J29" s="62">
        <f t="shared" si="21"/>
        <v>11201500</v>
      </c>
      <c r="K29" s="86">
        <v>7120953.5714285718</v>
      </c>
      <c r="L29" s="61">
        <f t="shared" si="12"/>
        <v>1352981.1785714286</v>
      </c>
      <c r="M29" s="62">
        <f t="shared" si="22"/>
        <v>8473934.75</v>
      </c>
      <c r="N29" s="85">
        <v>7120953.5714285718</v>
      </c>
      <c r="O29" s="61">
        <f t="shared" si="14"/>
        <v>1352981.1785714286</v>
      </c>
      <c r="P29" s="62">
        <f t="shared" si="23"/>
        <v>8473934.75</v>
      </c>
      <c r="Q29" s="85"/>
      <c r="R29" s="87">
        <v>14129745</v>
      </c>
      <c r="S29" s="67">
        <f t="shared" si="24"/>
        <v>10449689.796</v>
      </c>
    </row>
    <row r="30" spans="1:19" ht="36.6" customHeight="1" x14ac:dyDescent="0.25">
      <c r="A30" s="83">
        <v>21</v>
      </c>
      <c r="B30" s="83" t="s">
        <v>74</v>
      </c>
      <c r="C30" s="84" t="s">
        <v>70</v>
      </c>
      <c r="D30" s="83">
        <v>1</v>
      </c>
      <c r="E30" s="85">
        <v>17041031</v>
      </c>
      <c r="F30" s="61">
        <f t="shared" si="8"/>
        <v>3237795.89</v>
      </c>
      <c r="G30" s="62">
        <f t="shared" si="9"/>
        <v>20278826.890000001</v>
      </c>
      <c r="H30" s="85">
        <v>19147226.890756302</v>
      </c>
      <c r="I30" s="61">
        <f t="shared" si="20"/>
        <v>3637973.1092436975</v>
      </c>
      <c r="J30" s="62">
        <f t="shared" si="21"/>
        <v>22785200</v>
      </c>
      <c r="K30" s="86">
        <v>14484877.142857142</v>
      </c>
      <c r="L30" s="61">
        <f t="shared" si="12"/>
        <v>2752126.6571428571</v>
      </c>
      <c r="M30" s="62">
        <f t="shared" si="22"/>
        <v>17237003.799999997</v>
      </c>
      <c r="N30" s="97"/>
      <c r="O30" s="63"/>
      <c r="P30" s="64"/>
      <c r="Q30" s="85"/>
      <c r="R30" s="87">
        <v>32684829</v>
      </c>
      <c r="S30" s="67">
        <f t="shared" si="24"/>
        <v>23246464.922499999</v>
      </c>
    </row>
    <row r="31" spans="1:19" ht="36.6" customHeight="1" x14ac:dyDescent="0.25">
      <c r="A31" s="83">
        <v>22</v>
      </c>
      <c r="B31" s="83" t="s">
        <v>75</v>
      </c>
      <c r="C31" s="84" t="s">
        <v>70</v>
      </c>
      <c r="D31" s="83">
        <v>1</v>
      </c>
      <c r="E31" s="85">
        <v>4802858</v>
      </c>
      <c r="F31" s="61">
        <f t="shared" si="8"/>
        <v>912543.02</v>
      </c>
      <c r="G31" s="62">
        <f t="shared" si="9"/>
        <v>5715401.0199999996</v>
      </c>
      <c r="H31" s="85">
        <v>5396470.5882352944</v>
      </c>
      <c r="I31" s="61">
        <f t="shared" si="20"/>
        <v>1025329.4117647059</v>
      </c>
      <c r="J31" s="62">
        <f t="shared" si="21"/>
        <v>6421800</v>
      </c>
      <c r="K31" s="86">
        <v>4082430</v>
      </c>
      <c r="L31" s="61">
        <f t="shared" si="12"/>
        <v>775661.7</v>
      </c>
      <c r="M31" s="62">
        <f t="shared" si="22"/>
        <v>4858091.7</v>
      </c>
      <c r="N31" s="85">
        <v>6400000</v>
      </c>
      <c r="O31" s="61">
        <f t="shared" si="14"/>
        <v>1216000</v>
      </c>
      <c r="P31" s="62">
        <f t="shared" si="23"/>
        <v>7616000</v>
      </c>
      <c r="Q31" s="85"/>
      <c r="R31" s="87">
        <v>9992714</v>
      </c>
      <c r="S31" s="67">
        <f t="shared" si="24"/>
        <v>6920801.3439999996</v>
      </c>
    </row>
    <row r="32" spans="1:19" ht="36.6" customHeight="1" x14ac:dyDescent="0.25">
      <c r="A32" s="83">
        <v>23</v>
      </c>
      <c r="B32" s="83" t="s">
        <v>76</v>
      </c>
      <c r="C32" s="84" t="s">
        <v>70</v>
      </c>
      <c r="D32" s="83">
        <v>1</v>
      </c>
      <c r="E32" s="85">
        <v>3908858</v>
      </c>
      <c r="F32" s="61">
        <f t="shared" si="8"/>
        <v>742683.02</v>
      </c>
      <c r="G32" s="62">
        <f t="shared" si="9"/>
        <v>4651541.0199999996</v>
      </c>
      <c r="H32" s="85">
        <v>4391596.6386554623</v>
      </c>
      <c r="I32" s="61">
        <f t="shared" si="20"/>
        <v>834403.36134453781</v>
      </c>
      <c r="J32" s="62">
        <f t="shared" si="21"/>
        <v>5226000</v>
      </c>
      <c r="K32" s="86">
        <v>3322242.8571428568</v>
      </c>
      <c r="L32" s="61">
        <f t="shared" si="12"/>
        <v>631226.14285714284</v>
      </c>
      <c r="M32" s="62">
        <f t="shared" si="22"/>
        <v>3953468.9999999995</v>
      </c>
      <c r="N32" s="85">
        <v>3790000</v>
      </c>
      <c r="O32" s="61">
        <f t="shared" si="14"/>
        <v>720100</v>
      </c>
      <c r="P32" s="62">
        <f t="shared" si="23"/>
        <v>4510100</v>
      </c>
      <c r="Q32" s="85"/>
      <c r="R32" s="87">
        <v>7081109</v>
      </c>
      <c r="S32" s="67">
        <f t="shared" si="24"/>
        <v>5084443.8039999995</v>
      </c>
    </row>
    <row r="33" spans="1:19" ht="36.6" customHeight="1" x14ac:dyDescent="0.25">
      <c r="A33" s="83">
        <v>24</v>
      </c>
      <c r="B33" s="83" t="s">
        <v>77</v>
      </c>
      <c r="C33" s="84" t="s">
        <v>70</v>
      </c>
      <c r="D33" s="83">
        <v>1</v>
      </c>
      <c r="E33" s="85">
        <v>2282588</v>
      </c>
      <c r="F33" s="61">
        <f t="shared" si="8"/>
        <v>433691.72000000003</v>
      </c>
      <c r="G33" s="62">
        <f t="shared" si="9"/>
        <v>2716279.72</v>
      </c>
      <c r="H33" s="85">
        <v>2564705.8823529412</v>
      </c>
      <c r="I33" s="61">
        <f t="shared" si="20"/>
        <v>487294.11764705885</v>
      </c>
      <c r="J33" s="62">
        <f t="shared" si="21"/>
        <v>3052000</v>
      </c>
      <c r="K33" s="86">
        <v>1940200</v>
      </c>
      <c r="L33" s="61">
        <f t="shared" si="12"/>
        <v>368638</v>
      </c>
      <c r="M33" s="62">
        <f t="shared" si="22"/>
        <v>2308838</v>
      </c>
      <c r="N33" s="85">
        <v>3500000</v>
      </c>
      <c r="O33" s="61">
        <f t="shared" si="14"/>
        <v>665000</v>
      </c>
      <c r="P33" s="62">
        <f t="shared" si="23"/>
        <v>4165000</v>
      </c>
      <c r="Q33" s="85"/>
      <c r="R33" s="87">
        <v>4764918</v>
      </c>
      <c r="S33" s="67">
        <f t="shared" si="24"/>
        <v>3401407.1439999999</v>
      </c>
    </row>
    <row r="34" spans="1:19" ht="36.6" customHeight="1" x14ac:dyDescent="0.25">
      <c r="A34" s="83">
        <v>25</v>
      </c>
      <c r="B34" s="83" t="s">
        <v>78</v>
      </c>
      <c r="C34" s="84" t="s">
        <v>70</v>
      </c>
      <c r="D34" s="83">
        <v>1</v>
      </c>
      <c r="E34" s="85">
        <v>57962</v>
      </c>
      <c r="F34" s="61">
        <f t="shared" si="8"/>
        <v>11012.78</v>
      </c>
      <c r="G34" s="62">
        <f t="shared" si="9"/>
        <v>68974.78</v>
      </c>
      <c r="H34" s="85">
        <v>65126.050420168067</v>
      </c>
      <c r="I34" s="61">
        <f t="shared" si="20"/>
        <v>12373.949579831933</v>
      </c>
      <c r="J34" s="62">
        <f t="shared" si="21"/>
        <v>77500</v>
      </c>
      <c r="K34" s="86">
        <v>49267.857142857145</v>
      </c>
      <c r="L34" s="61">
        <f t="shared" si="12"/>
        <v>9360.8928571428569</v>
      </c>
      <c r="M34" s="62">
        <f t="shared" si="22"/>
        <v>58628.75</v>
      </c>
      <c r="N34" s="85">
        <v>81200</v>
      </c>
      <c r="O34" s="61">
        <f t="shared" si="14"/>
        <v>15428</v>
      </c>
      <c r="P34" s="62">
        <f t="shared" si="23"/>
        <v>96628</v>
      </c>
      <c r="Q34" s="85"/>
      <c r="R34" s="87">
        <v>113940</v>
      </c>
      <c r="S34" s="67">
        <f t="shared" si="24"/>
        <v>83134.306000000011</v>
      </c>
    </row>
    <row r="35" spans="1:19" ht="36.6" customHeight="1" x14ac:dyDescent="0.25">
      <c r="A35" s="83">
        <v>26</v>
      </c>
      <c r="B35" s="83" t="s">
        <v>79</v>
      </c>
      <c r="C35" s="84" t="s">
        <v>70</v>
      </c>
      <c r="D35" s="83">
        <v>1</v>
      </c>
      <c r="E35" s="85">
        <v>91468</v>
      </c>
      <c r="F35" s="61">
        <f t="shared" si="8"/>
        <v>17378.920000000002</v>
      </c>
      <c r="G35" s="62">
        <f t="shared" si="9"/>
        <v>108846.92</v>
      </c>
      <c r="H35" s="85">
        <v>102773.10924369749</v>
      </c>
      <c r="I35" s="61">
        <f t="shared" si="20"/>
        <v>19526.890756302524</v>
      </c>
      <c r="J35" s="62">
        <f t="shared" si="21"/>
        <v>122300.00000000001</v>
      </c>
      <c r="K35" s="86">
        <v>77747.857142857145</v>
      </c>
      <c r="L35" s="61">
        <f t="shared" si="12"/>
        <v>14772.092857142858</v>
      </c>
      <c r="M35" s="62">
        <f t="shared" si="22"/>
        <v>92519.95</v>
      </c>
      <c r="N35" s="85">
        <v>42300</v>
      </c>
      <c r="O35" s="61">
        <f t="shared" si="14"/>
        <v>8037</v>
      </c>
      <c r="P35" s="62">
        <f t="shared" si="23"/>
        <v>50337</v>
      </c>
      <c r="Q35" s="85"/>
      <c r="R35" s="87">
        <v>64961</v>
      </c>
      <c r="S35" s="67">
        <f t="shared" si="24"/>
        <v>87792.974000000002</v>
      </c>
    </row>
    <row r="36" spans="1:19" ht="36.6" customHeight="1" x14ac:dyDescent="0.25">
      <c r="A36" s="83">
        <v>27</v>
      </c>
      <c r="B36" s="83" t="s">
        <v>80</v>
      </c>
      <c r="C36" s="84" t="s">
        <v>70</v>
      </c>
      <c r="D36" s="83">
        <v>1</v>
      </c>
      <c r="E36" s="85">
        <v>95357</v>
      </c>
      <c r="F36" s="61">
        <f t="shared" si="8"/>
        <v>18117.830000000002</v>
      </c>
      <c r="G36" s="62">
        <f t="shared" si="9"/>
        <v>113474.83</v>
      </c>
      <c r="H36" s="85">
        <v>107142.85714285714</v>
      </c>
      <c r="I36" s="61">
        <f t="shared" si="20"/>
        <v>20357.142857142859</v>
      </c>
      <c r="J36" s="62">
        <f t="shared" si="21"/>
        <v>127500</v>
      </c>
      <c r="K36" s="86">
        <v>81053.57142857142</v>
      </c>
      <c r="L36" s="61">
        <f t="shared" si="12"/>
        <v>15400.178571428571</v>
      </c>
      <c r="M36" s="62">
        <f t="shared" si="22"/>
        <v>96453.749999999985</v>
      </c>
      <c r="N36" s="85">
        <v>118780</v>
      </c>
      <c r="O36" s="61">
        <f t="shared" si="14"/>
        <v>22568.2</v>
      </c>
      <c r="P36" s="62">
        <f t="shared" si="23"/>
        <v>141348.20000000001</v>
      </c>
      <c r="Q36" s="85"/>
      <c r="R36" s="87">
        <v>168209</v>
      </c>
      <c r="S36" s="67">
        <f t="shared" si="24"/>
        <v>129397.156</v>
      </c>
    </row>
    <row r="37" spans="1:19" ht="36.6" customHeight="1" x14ac:dyDescent="0.25">
      <c r="A37" s="83">
        <v>28</v>
      </c>
      <c r="B37" s="83" t="s">
        <v>81</v>
      </c>
      <c r="C37" s="84" t="s">
        <v>70</v>
      </c>
      <c r="D37" s="83">
        <v>1</v>
      </c>
      <c r="E37" s="85">
        <v>270963</v>
      </c>
      <c r="F37" s="61">
        <f t="shared" si="8"/>
        <v>51482.97</v>
      </c>
      <c r="G37" s="62">
        <f t="shared" si="9"/>
        <v>322445.96999999997</v>
      </c>
      <c r="H37" s="85">
        <v>304453.78151260508</v>
      </c>
      <c r="I37" s="61">
        <f t="shared" si="20"/>
        <v>57846.218487394966</v>
      </c>
      <c r="J37" s="62">
        <f t="shared" si="21"/>
        <v>362300.00000000006</v>
      </c>
      <c r="K37" s="86">
        <v>230319.28571428574</v>
      </c>
      <c r="L37" s="61">
        <f t="shared" si="12"/>
        <v>43760.664285714294</v>
      </c>
      <c r="M37" s="62">
        <f t="shared" si="22"/>
        <v>274079.95</v>
      </c>
      <c r="N37" s="85">
        <v>340000</v>
      </c>
      <c r="O37" s="61">
        <f t="shared" si="14"/>
        <v>64600</v>
      </c>
      <c r="P37" s="62">
        <f t="shared" si="23"/>
        <v>404600</v>
      </c>
      <c r="Q37" s="85"/>
      <c r="R37" s="87">
        <v>454457</v>
      </c>
      <c r="S37" s="67">
        <f t="shared" si="24"/>
        <v>363576.58399999997</v>
      </c>
    </row>
    <row r="38" spans="1:19" ht="36.6" customHeight="1" x14ac:dyDescent="0.25">
      <c r="A38" s="83">
        <v>29</v>
      </c>
      <c r="B38" s="83" t="s">
        <v>82</v>
      </c>
      <c r="C38" s="84" t="s">
        <v>70</v>
      </c>
      <c r="D38" s="83">
        <v>1</v>
      </c>
      <c r="E38" s="85">
        <v>341715</v>
      </c>
      <c r="F38" s="61">
        <f t="shared" si="8"/>
        <v>64925.85</v>
      </c>
      <c r="G38" s="62">
        <f t="shared" si="9"/>
        <v>406640.85</v>
      </c>
      <c r="H38" s="85">
        <v>383949.57983193279</v>
      </c>
      <c r="I38" s="61">
        <f t="shared" si="20"/>
        <v>72950.420168067227</v>
      </c>
      <c r="J38" s="62">
        <f t="shared" si="21"/>
        <v>456900</v>
      </c>
      <c r="K38" s="86">
        <v>290457.85714285716</v>
      </c>
      <c r="L38" s="61">
        <f t="shared" si="12"/>
        <v>55186.992857142861</v>
      </c>
      <c r="M38" s="62">
        <f t="shared" si="22"/>
        <v>345644.85000000003</v>
      </c>
      <c r="N38" s="85">
        <v>671700</v>
      </c>
      <c r="O38" s="61">
        <f t="shared" si="14"/>
        <v>127623</v>
      </c>
      <c r="P38" s="62">
        <f t="shared" si="23"/>
        <v>799323</v>
      </c>
      <c r="Q38" s="85"/>
      <c r="R38" s="87">
        <v>566977</v>
      </c>
      <c r="S38" s="67">
        <f t="shared" si="24"/>
        <v>515097.14</v>
      </c>
    </row>
    <row r="39" spans="1:19" ht="36.6" customHeight="1" x14ac:dyDescent="0.25">
      <c r="A39" s="83">
        <v>30</v>
      </c>
      <c r="B39" s="83" t="s">
        <v>83</v>
      </c>
      <c r="C39" s="84" t="s">
        <v>70</v>
      </c>
      <c r="D39" s="83">
        <v>1</v>
      </c>
      <c r="E39" s="85">
        <v>295569</v>
      </c>
      <c r="F39" s="61">
        <f t="shared" si="8"/>
        <v>56158.11</v>
      </c>
      <c r="G39" s="62">
        <f t="shared" si="9"/>
        <v>351727.11</v>
      </c>
      <c r="H39" s="85">
        <v>332100.84033613448</v>
      </c>
      <c r="I39" s="61">
        <f t="shared" si="20"/>
        <v>63099.159663865554</v>
      </c>
      <c r="J39" s="62">
        <f t="shared" si="21"/>
        <v>395200.00000000006</v>
      </c>
      <c r="K39" s="86">
        <v>251234.28571428571</v>
      </c>
      <c r="L39" s="61">
        <f t="shared" si="12"/>
        <v>47734.514285714286</v>
      </c>
      <c r="M39" s="62">
        <f t="shared" si="22"/>
        <v>298968.8</v>
      </c>
      <c r="N39" s="85">
        <v>695000</v>
      </c>
      <c r="O39" s="61">
        <f t="shared" si="14"/>
        <v>132050</v>
      </c>
      <c r="P39" s="62">
        <f t="shared" si="23"/>
        <v>827050</v>
      </c>
      <c r="Q39" s="85"/>
      <c r="R39" s="64"/>
      <c r="S39" s="67">
        <f t="shared" si="24"/>
        <v>468236.47750000004</v>
      </c>
    </row>
    <row r="40" spans="1:19" ht="36.6" customHeight="1" x14ac:dyDescent="0.25">
      <c r="A40" s="83">
        <v>31</v>
      </c>
      <c r="B40" s="83" t="s">
        <v>84</v>
      </c>
      <c r="C40" s="84" t="s">
        <v>70</v>
      </c>
      <c r="D40" s="83">
        <v>1</v>
      </c>
      <c r="E40" s="85">
        <v>388907</v>
      </c>
      <c r="F40" s="61">
        <f t="shared" si="8"/>
        <v>73892.33</v>
      </c>
      <c r="G40" s="62">
        <f t="shared" si="9"/>
        <v>462799.33</v>
      </c>
      <c r="H40" s="85">
        <v>436974.78991596639</v>
      </c>
      <c r="I40" s="61">
        <f t="shared" si="20"/>
        <v>83025.210084033621</v>
      </c>
      <c r="J40" s="62">
        <f t="shared" si="21"/>
        <v>520000</v>
      </c>
      <c r="K40" s="86">
        <v>330571.42857142858</v>
      </c>
      <c r="L40" s="61">
        <f t="shared" si="12"/>
        <v>62808.571428571428</v>
      </c>
      <c r="M40" s="62">
        <f t="shared" si="22"/>
        <v>393380</v>
      </c>
      <c r="N40" s="97"/>
      <c r="O40" s="63"/>
      <c r="P40" s="64"/>
      <c r="Q40" s="85"/>
      <c r="R40" s="64"/>
      <c r="S40" s="67">
        <f t="shared" si="24"/>
        <v>458726.44333333336</v>
      </c>
    </row>
    <row r="41" spans="1:19" ht="36.6" customHeight="1" x14ac:dyDescent="0.25">
      <c r="A41" s="83">
        <v>32</v>
      </c>
      <c r="B41" s="83" t="s">
        <v>85</v>
      </c>
      <c r="C41" s="84" t="s">
        <v>70</v>
      </c>
      <c r="D41" s="83">
        <v>1</v>
      </c>
      <c r="E41" s="85">
        <v>445747</v>
      </c>
      <c r="F41" s="61">
        <f t="shared" si="8"/>
        <v>84691.930000000008</v>
      </c>
      <c r="G41" s="62">
        <f t="shared" si="9"/>
        <v>530438.93000000005</v>
      </c>
      <c r="H41" s="85">
        <v>500840.33613445383</v>
      </c>
      <c r="I41" s="61">
        <f t="shared" si="20"/>
        <v>95159.66386554623</v>
      </c>
      <c r="J41" s="62">
        <f t="shared" si="21"/>
        <v>596000</v>
      </c>
      <c r="K41" s="86">
        <v>378885.71428571432</v>
      </c>
      <c r="L41" s="61">
        <f t="shared" si="12"/>
        <v>71988.285714285725</v>
      </c>
      <c r="M41" s="62">
        <f t="shared" si="22"/>
        <v>450874.00000000006</v>
      </c>
      <c r="N41" s="97"/>
      <c r="O41" s="63"/>
      <c r="P41" s="64"/>
      <c r="Q41" s="85"/>
      <c r="R41" s="64"/>
      <c r="S41" s="67">
        <f t="shared" si="24"/>
        <v>525770.97666666668</v>
      </c>
    </row>
    <row r="42" spans="1:19" ht="36.6" customHeight="1" x14ac:dyDescent="0.25">
      <c r="A42" s="83">
        <v>33</v>
      </c>
      <c r="B42" s="83" t="s">
        <v>86</v>
      </c>
      <c r="C42" s="84" t="s">
        <v>70</v>
      </c>
      <c r="D42" s="83">
        <v>1</v>
      </c>
      <c r="E42" s="85">
        <v>519939.5</v>
      </c>
      <c r="F42" s="61">
        <f t="shared" si="8"/>
        <v>98788.505000000005</v>
      </c>
      <c r="G42" s="62">
        <f t="shared" si="9"/>
        <v>618728.005</v>
      </c>
      <c r="H42" s="85">
        <v>584201.68067226897</v>
      </c>
      <c r="I42" s="61">
        <f t="shared" si="20"/>
        <v>110998.31932773111</v>
      </c>
      <c r="J42" s="62">
        <f t="shared" si="21"/>
        <v>695200.00000000012</v>
      </c>
      <c r="K42" s="86">
        <v>441948.57142857148</v>
      </c>
      <c r="L42" s="61">
        <f t="shared" si="12"/>
        <v>83970.228571428583</v>
      </c>
      <c r="M42" s="62">
        <f t="shared" si="22"/>
        <v>525918.80000000005</v>
      </c>
      <c r="N42" s="97"/>
      <c r="O42" s="63"/>
      <c r="P42" s="64"/>
      <c r="Q42" s="85"/>
      <c r="R42" s="64"/>
      <c r="S42" s="67">
        <f t="shared" si="24"/>
        <v>613282.26833333343</v>
      </c>
    </row>
    <row r="43" spans="1:19" ht="36.6" customHeight="1" x14ac:dyDescent="0.25">
      <c r="A43" s="83">
        <v>34</v>
      </c>
      <c r="B43" s="83" t="s">
        <v>87</v>
      </c>
      <c r="C43" s="84" t="s">
        <v>70</v>
      </c>
      <c r="D43" s="83">
        <v>1</v>
      </c>
      <c r="E43" s="85">
        <v>550154.62</v>
      </c>
      <c r="F43" s="61">
        <f t="shared" si="8"/>
        <v>104529.3778</v>
      </c>
      <c r="G43" s="62">
        <f t="shared" si="9"/>
        <v>654683.99780000001</v>
      </c>
      <c r="H43" s="85">
        <v>618151.26050420175</v>
      </c>
      <c r="I43" s="61">
        <f t="shared" si="20"/>
        <v>117448.73949579833</v>
      </c>
      <c r="J43" s="62">
        <f t="shared" si="21"/>
        <v>735600.00000000012</v>
      </c>
      <c r="K43" s="86">
        <v>467631.42857142864</v>
      </c>
      <c r="L43" s="61">
        <f t="shared" si="12"/>
        <v>88849.971428571444</v>
      </c>
      <c r="M43" s="62">
        <f t="shared" si="22"/>
        <v>556481.40000000014</v>
      </c>
      <c r="N43" s="97"/>
      <c r="O43" s="63"/>
      <c r="P43" s="64"/>
      <c r="Q43" s="85"/>
      <c r="R43" s="64"/>
      <c r="S43" s="67">
        <f t="shared" si="24"/>
        <v>648921.79926666676</v>
      </c>
    </row>
    <row r="44" spans="1:19" ht="36.6" customHeight="1" x14ac:dyDescent="0.25">
      <c r="A44" s="83">
        <v>35</v>
      </c>
      <c r="B44" s="83" t="s">
        <v>88</v>
      </c>
      <c r="C44" s="84" t="s">
        <v>70</v>
      </c>
      <c r="D44" s="83">
        <v>1</v>
      </c>
      <c r="E44" s="85">
        <v>674978.99</v>
      </c>
      <c r="F44" s="61">
        <f t="shared" si="8"/>
        <v>128246.00810000001</v>
      </c>
      <c r="G44" s="62">
        <f t="shared" si="9"/>
        <v>803224.99809999997</v>
      </c>
      <c r="H44" s="85">
        <v>758403.36134453781</v>
      </c>
      <c r="I44" s="61">
        <f t="shared" si="20"/>
        <v>144096.63865546219</v>
      </c>
      <c r="J44" s="62">
        <f t="shared" si="21"/>
        <v>902500</v>
      </c>
      <c r="K44" s="86">
        <v>573732.14285714284</v>
      </c>
      <c r="L44" s="61">
        <f t="shared" si="12"/>
        <v>109009.10714285714</v>
      </c>
      <c r="M44" s="62">
        <f t="shared" si="22"/>
        <v>682741.25</v>
      </c>
      <c r="N44" s="97"/>
      <c r="O44" s="63"/>
      <c r="P44" s="64"/>
      <c r="Q44" s="85"/>
      <c r="R44" s="64"/>
      <c r="S44" s="67">
        <f t="shared" si="24"/>
        <v>796155.41603333328</v>
      </c>
    </row>
    <row r="45" spans="1:19" ht="36.6" customHeight="1" x14ac:dyDescent="0.25">
      <c r="A45" s="83">
        <v>36</v>
      </c>
      <c r="B45" s="83" t="s">
        <v>89</v>
      </c>
      <c r="C45" s="84" t="s">
        <v>70</v>
      </c>
      <c r="D45" s="83">
        <v>1</v>
      </c>
      <c r="E45" s="85">
        <v>833907.56</v>
      </c>
      <c r="F45" s="61">
        <f t="shared" si="8"/>
        <v>158442.43640000001</v>
      </c>
      <c r="G45" s="62">
        <f t="shared" si="9"/>
        <v>992349.99640000006</v>
      </c>
      <c r="H45" s="85">
        <v>936974.78991596645</v>
      </c>
      <c r="I45" s="61">
        <f t="shared" si="20"/>
        <v>178025.21008403364</v>
      </c>
      <c r="J45" s="62">
        <f t="shared" si="21"/>
        <v>1115000</v>
      </c>
      <c r="K45" s="86">
        <v>708821.42857142864</v>
      </c>
      <c r="L45" s="61">
        <f t="shared" si="12"/>
        <v>134676.07142857145</v>
      </c>
      <c r="M45" s="62">
        <f t="shared" si="22"/>
        <v>843497.50000000012</v>
      </c>
      <c r="N45" s="97"/>
      <c r="O45" s="63"/>
      <c r="P45" s="64"/>
      <c r="Q45" s="85"/>
      <c r="R45" s="64"/>
      <c r="S45" s="67">
        <f t="shared" si="24"/>
        <v>983615.83213333332</v>
      </c>
    </row>
    <row r="46" spans="1:19" ht="36.6" customHeight="1" x14ac:dyDescent="0.25">
      <c r="A46" s="83">
        <v>37</v>
      </c>
      <c r="B46" s="83" t="s">
        <v>90</v>
      </c>
      <c r="C46" s="84" t="s">
        <v>70</v>
      </c>
      <c r="D46" s="83">
        <v>1</v>
      </c>
      <c r="E46" s="85">
        <v>66189.08</v>
      </c>
      <c r="F46" s="61">
        <f t="shared" si="8"/>
        <v>12575.9252</v>
      </c>
      <c r="G46" s="62">
        <f t="shared" si="9"/>
        <v>78765.0052</v>
      </c>
      <c r="H46" s="85">
        <v>74369.747899159673</v>
      </c>
      <c r="I46" s="61">
        <f t="shared" si="20"/>
        <v>14130.252100840338</v>
      </c>
      <c r="J46" s="62">
        <f t="shared" si="21"/>
        <v>88500.000000000015</v>
      </c>
      <c r="K46" s="86">
        <v>56260.71428571429</v>
      </c>
      <c r="L46" s="61">
        <f t="shared" si="12"/>
        <v>10689.535714285716</v>
      </c>
      <c r="M46" s="62">
        <f t="shared" si="22"/>
        <v>66950.25</v>
      </c>
      <c r="N46" s="85">
        <v>186800</v>
      </c>
      <c r="O46" s="61">
        <f t="shared" si="14"/>
        <v>35492</v>
      </c>
      <c r="P46" s="62">
        <f t="shared" si="23"/>
        <v>222292</v>
      </c>
      <c r="Q46" s="85"/>
      <c r="R46" s="87">
        <v>141502</v>
      </c>
      <c r="S46" s="67">
        <f t="shared" si="24"/>
        <v>119601.85104000001</v>
      </c>
    </row>
    <row r="47" spans="1:19" ht="36.6" customHeight="1" x14ac:dyDescent="0.25">
      <c r="A47" s="83">
        <v>38</v>
      </c>
      <c r="B47" s="83" t="s">
        <v>91</v>
      </c>
      <c r="C47" s="84" t="s">
        <v>70</v>
      </c>
      <c r="D47" s="83">
        <v>1</v>
      </c>
      <c r="E47" s="85">
        <v>82642.86</v>
      </c>
      <c r="F47" s="61">
        <f t="shared" si="8"/>
        <v>15702.143400000001</v>
      </c>
      <c r="G47" s="62">
        <f t="shared" si="9"/>
        <v>98345.003400000001</v>
      </c>
      <c r="H47" s="85">
        <v>92857.142857142855</v>
      </c>
      <c r="I47" s="61">
        <f t="shared" si="20"/>
        <v>17642.857142857141</v>
      </c>
      <c r="J47" s="62">
        <f t="shared" si="21"/>
        <v>110500</v>
      </c>
      <c r="K47" s="86">
        <v>70246.428571428565</v>
      </c>
      <c r="L47" s="61">
        <f t="shared" si="12"/>
        <v>13346.821428571428</v>
      </c>
      <c r="M47" s="62">
        <f t="shared" si="22"/>
        <v>83593.25</v>
      </c>
      <c r="N47" s="85">
        <v>220000</v>
      </c>
      <c r="O47" s="61">
        <f t="shared" si="14"/>
        <v>41800</v>
      </c>
      <c r="P47" s="62">
        <f t="shared" si="23"/>
        <v>261800</v>
      </c>
      <c r="Q47" s="85"/>
      <c r="R47" s="87">
        <v>159162</v>
      </c>
      <c r="S47" s="67">
        <f t="shared" si="24"/>
        <v>142680.05068000001</v>
      </c>
    </row>
    <row r="48" spans="1:19" ht="36.6" customHeight="1" x14ac:dyDescent="0.25">
      <c r="A48" s="83">
        <v>39</v>
      </c>
      <c r="B48" s="83" t="s">
        <v>92</v>
      </c>
      <c r="C48" s="84" t="s">
        <v>70</v>
      </c>
      <c r="D48" s="83">
        <v>1</v>
      </c>
      <c r="E48" s="85">
        <v>102088.24</v>
      </c>
      <c r="F48" s="61">
        <f t="shared" si="8"/>
        <v>19396.765600000002</v>
      </c>
      <c r="G48" s="62">
        <f t="shared" si="9"/>
        <v>121485.0056</v>
      </c>
      <c r="H48" s="85">
        <v>114705.88235294117</v>
      </c>
      <c r="I48" s="61">
        <f t="shared" si="20"/>
        <v>21794.117647058825</v>
      </c>
      <c r="J48" s="62">
        <f t="shared" si="21"/>
        <v>136500</v>
      </c>
      <c r="K48" s="86">
        <v>86775</v>
      </c>
      <c r="L48" s="61">
        <f t="shared" si="12"/>
        <v>16487.25</v>
      </c>
      <c r="M48" s="62">
        <f t="shared" si="22"/>
        <v>103262.25</v>
      </c>
      <c r="N48" s="85">
        <v>242000</v>
      </c>
      <c r="O48" s="61">
        <f t="shared" si="14"/>
        <v>45980</v>
      </c>
      <c r="P48" s="62">
        <f t="shared" si="23"/>
        <v>287980</v>
      </c>
      <c r="Q48" s="85"/>
      <c r="R48" s="87">
        <v>187286</v>
      </c>
      <c r="S48" s="67">
        <f t="shared" si="24"/>
        <v>167302.65111999999</v>
      </c>
    </row>
    <row r="49" spans="1:19" ht="36.6" customHeight="1" x14ac:dyDescent="0.25">
      <c r="A49" s="83">
        <v>40</v>
      </c>
      <c r="B49" s="83" t="s">
        <v>93</v>
      </c>
      <c r="C49" s="84" t="s">
        <v>70</v>
      </c>
      <c r="D49" s="83">
        <v>1</v>
      </c>
      <c r="E49" s="87">
        <v>139034.45000000001</v>
      </c>
      <c r="F49" s="61">
        <f t="shared" si="8"/>
        <v>26416.545500000004</v>
      </c>
      <c r="G49" s="62">
        <f t="shared" si="9"/>
        <v>165450.99550000002</v>
      </c>
      <c r="H49" s="87">
        <v>156218.48739495798</v>
      </c>
      <c r="I49" s="61">
        <f t="shared" si="20"/>
        <v>29681.512605042015</v>
      </c>
      <c r="J49" s="62">
        <f t="shared" si="21"/>
        <v>185900</v>
      </c>
      <c r="K49" s="86">
        <v>118179.2857142857</v>
      </c>
      <c r="L49" s="61">
        <f t="shared" si="12"/>
        <v>22454.064285714281</v>
      </c>
      <c r="M49" s="62">
        <f t="shared" si="22"/>
        <v>140633.34999999998</v>
      </c>
      <c r="N49" s="85">
        <v>266200</v>
      </c>
      <c r="O49" s="61">
        <f t="shared" si="14"/>
        <v>50578</v>
      </c>
      <c r="P49" s="62">
        <f t="shared" si="23"/>
        <v>316778</v>
      </c>
      <c r="Q49" s="85"/>
      <c r="R49" s="87">
        <v>233304</v>
      </c>
      <c r="S49" s="67">
        <f t="shared" si="24"/>
        <v>208413.2691</v>
      </c>
    </row>
    <row r="50" spans="1:19" ht="36.6" customHeight="1" x14ac:dyDescent="0.25">
      <c r="A50" s="83">
        <v>41</v>
      </c>
      <c r="B50" s="83" t="s">
        <v>94</v>
      </c>
      <c r="C50" s="84" t="s">
        <v>70</v>
      </c>
      <c r="D50" s="83">
        <v>1</v>
      </c>
      <c r="E50" s="87">
        <v>164238.66</v>
      </c>
      <c r="F50" s="61">
        <f t="shared" si="8"/>
        <v>31205.345400000002</v>
      </c>
      <c r="G50" s="62">
        <f t="shared" si="9"/>
        <v>195444.00539999999</v>
      </c>
      <c r="H50" s="87">
        <v>184537.81512605044</v>
      </c>
      <c r="I50" s="61">
        <f t="shared" si="20"/>
        <v>35062.184873949584</v>
      </c>
      <c r="J50" s="62">
        <f t="shared" si="21"/>
        <v>219600.00000000003</v>
      </c>
      <c r="K50" s="86">
        <v>139602.85714285716</v>
      </c>
      <c r="L50" s="61">
        <f t="shared" si="12"/>
        <v>26524.54285714286</v>
      </c>
      <c r="M50" s="62">
        <f t="shared" si="22"/>
        <v>166127.40000000002</v>
      </c>
      <c r="N50" s="85">
        <v>292220</v>
      </c>
      <c r="O50" s="61">
        <f t="shared" si="14"/>
        <v>55521.8</v>
      </c>
      <c r="P50" s="62">
        <f t="shared" si="23"/>
        <v>347741.8</v>
      </c>
      <c r="Q50" s="85"/>
      <c r="R50" s="87">
        <v>290243</v>
      </c>
      <c r="S50" s="67">
        <f t="shared" si="24"/>
        <v>243831.24108000001</v>
      </c>
    </row>
    <row r="51" spans="1:19" ht="36.6" customHeight="1" x14ac:dyDescent="0.25">
      <c r="A51" s="83">
        <v>42</v>
      </c>
      <c r="B51" s="83" t="s">
        <v>95</v>
      </c>
      <c r="C51" s="84" t="s">
        <v>70</v>
      </c>
      <c r="D51" s="83">
        <v>1</v>
      </c>
      <c r="E51" s="87">
        <v>186189.5</v>
      </c>
      <c r="F51" s="61">
        <f t="shared" si="8"/>
        <v>35376.004999999997</v>
      </c>
      <c r="G51" s="62">
        <f t="shared" si="9"/>
        <v>221565.505</v>
      </c>
      <c r="H51" s="87">
        <v>209201.68067226891</v>
      </c>
      <c r="I51" s="61">
        <f t="shared" si="20"/>
        <v>39748.319327731093</v>
      </c>
      <c r="J51" s="62">
        <f t="shared" si="21"/>
        <v>248950</v>
      </c>
      <c r="K51" s="86">
        <v>158261.07142857142</v>
      </c>
      <c r="L51" s="61">
        <f t="shared" si="12"/>
        <v>30069.603571428572</v>
      </c>
      <c r="M51" s="62">
        <f t="shared" si="22"/>
        <v>188330.67499999999</v>
      </c>
      <c r="N51" s="85">
        <v>322102</v>
      </c>
      <c r="O51" s="61">
        <f t="shared" si="14"/>
        <v>61199.38</v>
      </c>
      <c r="P51" s="62">
        <f t="shared" si="23"/>
        <v>383301.38</v>
      </c>
      <c r="Q51" s="85"/>
      <c r="R51" s="87">
        <v>360159</v>
      </c>
      <c r="S51" s="67">
        <f t="shared" si="24"/>
        <v>280461.31200000003</v>
      </c>
    </row>
    <row r="52" spans="1:19" ht="36.6" customHeight="1" x14ac:dyDescent="0.25">
      <c r="A52" s="83">
        <v>43</v>
      </c>
      <c r="B52" s="83" t="s">
        <v>96</v>
      </c>
      <c r="C52" s="84" t="s">
        <v>70</v>
      </c>
      <c r="D52" s="83">
        <v>1</v>
      </c>
      <c r="E52" s="87">
        <v>234541.18</v>
      </c>
      <c r="F52" s="61">
        <f t="shared" si="8"/>
        <v>44562.824200000003</v>
      </c>
      <c r="G52" s="62">
        <f t="shared" si="9"/>
        <v>279104.00419999997</v>
      </c>
      <c r="H52" s="87">
        <v>263529.4117647059</v>
      </c>
      <c r="I52" s="61">
        <f t="shared" si="20"/>
        <v>50070.588235294119</v>
      </c>
      <c r="J52" s="62">
        <f t="shared" si="21"/>
        <v>313600</v>
      </c>
      <c r="K52" s="86">
        <v>199360</v>
      </c>
      <c r="L52" s="61">
        <f t="shared" si="12"/>
        <v>37878.400000000001</v>
      </c>
      <c r="M52" s="62">
        <f t="shared" si="22"/>
        <v>237238.39999999999</v>
      </c>
      <c r="N52" s="85">
        <v>343800</v>
      </c>
      <c r="O52" s="61">
        <f t="shared" si="14"/>
        <v>65322</v>
      </c>
      <c r="P52" s="62">
        <f t="shared" si="23"/>
        <v>409122</v>
      </c>
      <c r="Q52" s="85"/>
      <c r="R52" s="87">
        <v>319887</v>
      </c>
      <c r="S52" s="67">
        <f t="shared" si="24"/>
        <v>311790.28084000002</v>
      </c>
    </row>
    <row r="53" spans="1:19" ht="36.6" customHeight="1" x14ac:dyDescent="0.25">
      <c r="A53" s="83">
        <v>44</v>
      </c>
      <c r="B53" s="83" t="s">
        <v>97</v>
      </c>
      <c r="C53" s="84" t="s">
        <v>70</v>
      </c>
      <c r="D53" s="83">
        <v>1</v>
      </c>
      <c r="E53" s="87">
        <v>270739.5</v>
      </c>
      <c r="F53" s="61">
        <f t="shared" si="8"/>
        <v>51440.504999999997</v>
      </c>
      <c r="G53" s="62">
        <f t="shared" si="9"/>
        <v>322180.005</v>
      </c>
      <c r="H53" s="87">
        <v>304201.68067226891</v>
      </c>
      <c r="I53" s="61">
        <f t="shared" si="20"/>
        <v>57798.319327731093</v>
      </c>
      <c r="J53" s="62">
        <f t="shared" si="21"/>
        <v>362000</v>
      </c>
      <c r="K53" s="86">
        <v>230128.57142857145</v>
      </c>
      <c r="L53" s="61">
        <f t="shared" si="12"/>
        <v>43724.428571428572</v>
      </c>
      <c r="M53" s="62">
        <f t="shared" si="22"/>
        <v>273853</v>
      </c>
      <c r="N53" s="85">
        <v>369800</v>
      </c>
      <c r="O53" s="61">
        <f t="shared" si="14"/>
        <v>70262</v>
      </c>
      <c r="P53" s="62">
        <f t="shared" si="23"/>
        <v>440062</v>
      </c>
      <c r="Q53" s="85"/>
      <c r="R53" s="87">
        <v>346867</v>
      </c>
      <c r="S53" s="67">
        <f t="shared" si="24"/>
        <v>348992.40099999995</v>
      </c>
    </row>
    <row r="54" spans="1:19" ht="36.6" customHeight="1" x14ac:dyDescent="0.25">
      <c r="A54" s="83">
        <v>45</v>
      </c>
      <c r="B54" s="83" t="s">
        <v>98</v>
      </c>
      <c r="C54" s="84" t="s">
        <v>70</v>
      </c>
      <c r="D54" s="83">
        <v>1</v>
      </c>
      <c r="E54" s="87">
        <v>296542.02</v>
      </c>
      <c r="F54" s="61">
        <f t="shared" si="8"/>
        <v>56342.983800000002</v>
      </c>
      <c r="G54" s="62">
        <f t="shared" si="9"/>
        <v>352885.00380000001</v>
      </c>
      <c r="H54" s="87">
        <v>333193.27731092437</v>
      </c>
      <c r="I54" s="61">
        <f t="shared" si="20"/>
        <v>63306.722689075628</v>
      </c>
      <c r="J54" s="62">
        <f t="shared" si="21"/>
        <v>396500</v>
      </c>
      <c r="K54" s="86">
        <v>252060.71428571426</v>
      </c>
      <c r="L54" s="61">
        <f t="shared" si="12"/>
        <v>47891.53571428571</v>
      </c>
      <c r="M54" s="62">
        <f t="shared" si="22"/>
        <v>299952.25</v>
      </c>
      <c r="N54" s="85">
        <v>480000</v>
      </c>
      <c r="O54" s="61">
        <f t="shared" si="14"/>
        <v>91200</v>
      </c>
      <c r="P54" s="62">
        <f t="shared" si="23"/>
        <v>571200</v>
      </c>
      <c r="Q54" s="85"/>
      <c r="R54" s="87">
        <v>540111</v>
      </c>
      <c r="S54" s="67">
        <f t="shared" si="24"/>
        <v>432129.65075999999</v>
      </c>
    </row>
    <row r="55" spans="1:19" ht="36.6" customHeight="1" x14ac:dyDescent="0.25">
      <c r="A55" s="83">
        <v>46</v>
      </c>
      <c r="B55" s="83" t="s">
        <v>99</v>
      </c>
      <c r="C55" s="84" t="s">
        <v>70</v>
      </c>
      <c r="D55" s="83">
        <v>1</v>
      </c>
      <c r="E55" s="87">
        <v>338424.37</v>
      </c>
      <c r="F55" s="61">
        <f t="shared" si="8"/>
        <v>64300.630299999997</v>
      </c>
      <c r="G55" s="62">
        <f t="shared" si="9"/>
        <v>402725.00030000001</v>
      </c>
      <c r="H55" s="87">
        <v>380252.10084033618</v>
      </c>
      <c r="I55" s="61">
        <f t="shared" si="20"/>
        <v>72247.899159663881</v>
      </c>
      <c r="J55" s="62">
        <f t="shared" si="21"/>
        <v>452500.00000000006</v>
      </c>
      <c r="K55" s="86">
        <v>287660.71428571432</v>
      </c>
      <c r="L55" s="61">
        <f t="shared" si="12"/>
        <v>54655.535714285725</v>
      </c>
      <c r="M55" s="62">
        <f t="shared" si="22"/>
        <v>342316.25000000006</v>
      </c>
      <c r="N55" s="85">
        <v>540000</v>
      </c>
      <c r="O55" s="61">
        <f t="shared" si="14"/>
        <v>102600</v>
      </c>
      <c r="P55" s="62">
        <f t="shared" si="23"/>
        <v>642600</v>
      </c>
      <c r="Q55" s="85"/>
      <c r="R55" s="87">
        <v>622973</v>
      </c>
      <c r="S55" s="67">
        <f t="shared" si="24"/>
        <v>492622.85006000008</v>
      </c>
    </row>
    <row r="56" spans="1:19" ht="36.6" customHeight="1" x14ac:dyDescent="0.25">
      <c r="A56" s="83">
        <v>47</v>
      </c>
      <c r="B56" s="83" t="s">
        <v>100</v>
      </c>
      <c r="C56" s="84" t="s">
        <v>70</v>
      </c>
      <c r="D56" s="83">
        <v>1</v>
      </c>
      <c r="E56" s="87">
        <v>467436.97</v>
      </c>
      <c r="F56" s="61">
        <f t="shared" si="8"/>
        <v>88813.02429999999</v>
      </c>
      <c r="G56" s="62">
        <f t="shared" si="9"/>
        <v>556249.9942999999</v>
      </c>
      <c r="H56" s="87">
        <v>525210.08403361344</v>
      </c>
      <c r="I56" s="61">
        <f t="shared" si="20"/>
        <v>99789.915966386558</v>
      </c>
      <c r="J56" s="62">
        <f t="shared" si="21"/>
        <v>625000</v>
      </c>
      <c r="K56" s="86">
        <v>397321.42857142858</v>
      </c>
      <c r="L56" s="61">
        <f t="shared" si="12"/>
        <v>75491.071428571435</v>
      </c>
      <c r="M56" s="62">
        <f t="shared" si="22"/>
        <v>472812.5</v>
      </c>
      <c r="N56" s="97"/>
      <c r="O56" s="63"/>
      <c r="P56" s="64"/>
      <c r="Q56" s="85"/>
      <c r="R56" s="87">
        <v>895765</v>
      </c>
      <c r="S56" s="67">
        <f t="shared" si="24"/>
        <v>637456.87357499998</v>
      </c>
    </row>
    <row r="57" spans="1:19" ht="36.6" customHeight="1" x14ac:dyDescent="0.25">
      <c r="A57" s="83">
        <v>48</v>
      </c>
      <c r="B57" s="83" t="s">
        <v>101</v>
      </c>
      <c r="C57" s="84" t="s">
        <v>70</v>
      </c>
      <c r="D57" s="83">
        <v>1</v>
      </c>
      <c r="E57" s="87">
        <v>28046.22</v>
      </c>
      <c r="F57" s="61">
        <f t="shared" si="8"/>
        <v>5328.7818000000007</v>
      </c>
      <c r="G57" s="62">
        <f t="shared" si="9"/>
        <v>33375.001799999998</v>
      </c>
      <c r="H57" s="87">
        <v>31512.605042016807</v>
      </c>
      <c r="I57" s="61">
        <f t="shared" si="20"/>
        <v>5987.3949579831933</v>
      </c>
      <c r="J57" s="62">
        <f t="shared" si="21"/>
        <v>37500</v>
      </c>
      <c r="K57" s="86">
        <v>23839.285714285714</v>
      </c>
      <c r="L57" s="61">
        <f t="shared" si="12"/>
        <v>4529.4642857142853</v>
      </c>
      <c r="M57" s="62">
        <f t="shared" si="22"/>
        <v>28368.75</v>
      </c>
      <c r="N57" s="85">
        <v>80000</v>
      </c>
      <c r="O57" s="61">
        <f t="shared" si="14"/>
        <v>15200</v>
      </c>
      <c r="P57" s="62">
        <f t="shared" si="23"/>
        <v>95200</v>
      </c>
      <c r="Q57" s="85"/>
      <c r="R57" s="87">
        <v>63286</v>
      </c>
      <c r="S57" s="67">
        <f t="shared" si="24"/>
        <v>51545.950360000003</v>
      </c>
    </row>
    <row r="58" spans="1:19" ht="36.6" customHeight="1" x14ac:dyDescent="0.25">
      <c r="A58" s="83">
        <v>49</v>
      </c>
      <c r="B58" s="83" t="s">
        <v>102</v>
      </c>
      <c r="C58" s="84" t="s">
        <v>70</v>
      </c>
      <c r="D58" s="83">
        <v>1</v>
      </c>
      <c r="E58" s="87">
        <v>36273.11</v>
      </c>
      <c r="F58" s="61">
        <f t="shared" si="8"/>
        <v>6891.8909000000003</v>
      </c>
      <c r="G58" s="62">
        <f t="shared" si="9"/>
        <v>43165.000899999999</v>
      </c>
      <c r="H58" s="87">
        <v>40756.302521008409</v>
      </c>
      <c r="I58" s="61">
        <f t="shared" si="20"/>
        <v>7743.6974789915976</v>
      </c>
      <c r="J58" s="62">
        <f t="shared" si="21"/>
        <v>48500.000000000007</v>
      </c>
      <c r="K58" s="86">
        <v>30832.142857142862</v>
      </c>
      <c r="L58" s="61">
        <f t="shared" si="12"/>
        <v>5858.107142857144</v>
      </c>
      <c r="M58" s="62">
        <f t="shared" si="22"/>
        <v>36690.250000000007</v>
      </c>
      <c r="N58" s="85">
        <v>85200</v>
      </c>
      <c r="O58" s="61">
        <f t="shared" si="14"/>
        <v>16188</v>
      </c>
      <c r="P58" s="62">
        <f t="shared" si="23"/>
        <v>101388</v>
      </c>
      <c r="Q58" s="85"/>
      <c r="R58" s="87">
        <v>76877</v>
      </c>
      <c r="S58" s="67">
        <f t="shared" si="24"/>
        <v>61324.050179999998</v>
      </c>
    </row>
    <row r="59" spans="1:19" ht="36.6" customHeight="1" x14ac:dyDescent="0.25">
      <c r="A59" s="83">
        <v>50</v>
      </c>
      <c r="B59" s="83" t="s">
        <v>103</v>
      </c>
      <c r="C59" s="84" t="s">
        <v>70</v>
      </c>
      <c r="D59" s="83">
        <v>1</v>
      </c>
      <c r="E59" s="87">
        <v>46743.7</v>
      </c>
      <c r="F59" s="61">
        <f t="shared" si="8"/>
        <v>8881.3029999999999</v>
      </c>
      <c r="G59" s="62">
        <f t="shared" si="9"/>
        <v>55625.002999999997</v>
      </c>
      <c r="H59" s="87">
        <v>52521.008403361346</v>
      </c>
      <c r="I59" s="61">
        <f t="shared" si="20"/>
        <v>9978.9915966386561</v>
      </c>
      <c r="J59" s="62">
        <f t="shared" si="21"/>
        <v>62500</v>
      </c>
      <c r="K59" s="86">
        <v>39732.142857142855</v>
      </c>
      <c r="L59" s="61">
        <f t="shared" si="12"/>
        <v>7549.1071428571422</v>
      </c>
      <c r="M59" s="62">
        <f t="shared" si="22"/>
        <v>47281.25</v>
      </c>
      <c r="N59" s="85">
        <v>93720</v>
      </c>
      <c r="O59" s="61">
        <f t="shared" si="14"/>
        <v>17806.8</v>
      </c>
      <c r="P59" s="62">
        <f t="shared" si="23"/>
        <v>111526.8</v>
      </c>
      <c r="Q59" s="85"/>
      <c r="R59" s="87">
        <v>101277</v>
      </c>
      <c r="S59" s="67">
        <f t="shared" si="24"/>
        <v>75642.010600000009</v>
      </c>
    </row>
    <row r="60" spans="1:19" ht="36.6" customHeight="1" x14ac:dyDescent="0.25">
      <c r="A60" s="83">
        <v>51</v>
      </c>
      <c r="B60" s="83" t="s">
        <v>104</v>
      </c>
      <c r="C60" s="84" t="s">
        <v>70</v>
      </c>
      <c r="D60" s="83">
        <v>1</v>
      </c>
      <c r="E60" s="87">
        <v>41732.769999999997</v>
      </c>
      <c r="F60" s="61">
        <f t="shared" si="8"/>
        <v>7929.2262999999994</v>
      </c>
      <c r="G60" s="62">
        <f t="shared" si="9"/>
        <v>49661.996299999999</v>
      </c>
      <c r="H60" s="87">
        <v>46890.756302521011</v>
      </c>
      <c r="I60" s="61">
        <f t="shared" si="20"/>
        <v>8909.2436974789925</v>
      </c>
      <c r="J60" s="62">
        <f t="shared" si="21"/>
        <v>55800</v>
      </c>
      <c r="K60" s="86">
        <v>35472.857142857145</v>
      </c>
      <c r="L60" s="61">
        <f t="shared" si="12"/>
        <v>6739.8428571428576</v>
      </c>
      <c r="M60" s="62">
        <f t="shared" si="22"/>
        <v>42212.700000000004</v>
      </c>
      <c r="N60" s="85">
        <v>100000</v>
      </c>
      <c r="O60" s="61">
        <f t="shared" si="14"/>
        <v>19000</v>
      </c>
      <c r="P60" s="62">
        <f t="shared" si="23"/>
        <v>119000</v>
      </c>
      <c r="Q60" s="85"/>
      <c r="R60" s="87">
        <v>133432</v>
      </c>
      <c r="S60" s="67">
        <f t="shared" si="24"/>
        <v>80021.339260000008</v>
      </c>
    </row>
    <row r="61" spans="1:19" ht="36.6" customHeight="1" x14ac:dyDescent="0.25">
      <c r="A61" s="83">
        <v>52</v>
      </c>
      <c r="B61" s="83" t="s">
        <v>105</v>
      </c>
      <c r="C61" s="84" t="s">
        <v>70</v>
      </c>
      <c r="D61" s="83">
        <v>1</v>
      </c>
      <c r="E61" s="87">
        <v>54073.11</v>
      </c>
      <c r="F61" s="61">
        <f t="shared" si="8"/>
        <v>10273.8909</v>
      </c>
      <c r="G61" s="62">
        <f t="shared" si="9"/>
        <v>64347.000899999999</v>
      </c>
      <c r="H61" s="87">
        <v>60756.302521008409</v>
      </c>
      <c r="I61" s="61">
        <f t="shared" si="20"/>
        <v>11543.697478991598</v>
      </c>
      <c r="J61" s="62">
        <f t="shared" si="21"/>
        <v>72300</v>
      </c>
      <c r="K61" s="86">
        <v>45962.142857142862</v>
      </c>
      <c r="L61" s="61">
        <f t="shared" si="12"/>
        <v>8732.8071428571438</v>
      </c>
      <c r="M61" s="62">
        <f t="shared" si="22"/>
        <v>54694.950000000004</v>
      </c>
      <c r="N61" s="85">
        <v>119800</v>
      </c>
      <c r="O61" s="61">
        <f t="shared" si="14"/>
        <v>22762</v>
      </c>
      <c r="P61" s="62">
        <f t="shared" si="23"/>
        <v>142562</v>
      </c>
      <c r="Q61" s="85"/>
      <c r="R61" s="87">
        <v>197014</v>
      </c>
      <c r="S61" s="67">
        <f t="shared" si="24"/>
        <v>106183.59018000001</v>
      </c>
    </row>
    <row r="62" spans="1:19" ht="36.6" customHeight="1" x14ac:dyDescent="0.25">
      <c r="A62" s="83">
        <v>53</v>
      </c>
      <c r="B62" s="83" t="s">
        <v>106</v>
      </c>
      <c r="C62" s="84" t="s">
        <v>70</v>
      </c>
      <c r="D62" s="83">
        <v>1</v>
      </c>
      <c r="E62" s="87">
        <v>76510.080000000002</v>
      </c>
      <c r="F62" s="61">
        <f t="shared" si="8"/>
        <v>14536.915200000001</v>
      </c>
      <c r="G62" s="62">
        <f t="shared" si="9"/>
        <v>91046.995200000005</v>
      </c>
      <c r="H62" s="87">
        <v>85966.386554621859</v>
      </c>
      <c r="I62" s="61">
        <f t="shared" si="20"/>
        <v>16333.613445378154</v>
      </c>
      <c r="J62" s="62">
        <f t="shared" si="21"/>
        <v>102300.00000000001</v>
      </c>
      <c r="K62" s="86">
        <v>65033.571428571435</v>
      </c>
      <c r="L62" s="61">
        <f t="shared" si="12"/>
        <v>12356.378571428573</v>
      </c>
      <c r="M62" s="62">
        <f t="shared" si="22"/>
        <v>77389.950000000012</v>
      </c>
      <c r="N62" s="97"/>
      <c r="O62" s="63"/>
      <c r="P62" s="64"/>
      <c r="Q62" s="85"/>
      <c r="R62" s="87">
        <v>313144</v>
      </c>
      <c r="S62" s="67">
        <f t="shared" si="24"/>
        <v>145970.23629999999</v>
      </c>
    </row>
    <row r="63" spans="1:19" ht="36.6" customHeight="1" x14ac:dyDescent="0.25">
      <c r="A63" s="83">
        <v>54</v>
      </c>
      <c r="B63" s="83" t="s">
        <v>107</v>
      </c>
      <c r="C63" s="84" t="s">
        <v>70</v>
      </c>
      <c r="D63" s="83">
        <v>1</v>
      </c>
      <c r="E63" s="87">
        <v>147784.87</v>
      </c>
      <c r="F63" s="61">
        <f t="shared" si="8"/>
        <v>28079.1253</v>
      </c>
      <c r="G63" s="62">
        <f t="shared" si="9"/>
        <v>175863.99530000001</v>
      </c>
      <c r="H63" s="87">
        <v>166050.42016806724</v>
      </c>
      <c r="I63" s="61">
        <f t="shared" si="20"/>
        <v>31549.579831932777</v>
      </c>
      <c r="J63" s="62">
        <f t="shared" si="21"/>
        <v>197600.00000000003</v>
      </c>
      <c r="K63" s="86">
        <v>125617.14285714286</v>
      </c>
      <c r="L63" s="61">
        <f t="shared" si="12"/>
        <v>23867.257142857143</v>
      </c>
      <c r="M63" s="62">
        <f t="shared" si="22"/>
        <v>149484.4</v>
      </c>
      <c r="N63" s="85">
        <v>87798</v>
      </c>
      <c r="O63" s="61">
        <f t="shared" si="14"/>
        <v>16681.62</v>
      </c>
      <c r="P63" s="62">
        <f t="shared" si="23"/>
        <v>104479.62</v>
      </c>
      <c r="Q63" s="85"/>
      <c r="R63" s="87">
        <v>153072</v>
      </c>
      <c r="S63" s="67">
        <f t="shared" si="24"/>
        <v>156100.00306000002</v>
      </c>
    </row>
    <row r="64" spans="1:19" ht="36.6" customHeight="1" x14ac:dyDescent="0.25">
      <c r="A64" s="83">
        <v>55</v>
      </c>
      <c r="B64" s="83" t="s">
        <v>108</v>
      </c>
      <c r="C64" s="84" t="s">
        <v>70</v>
      </c>
      <c r="D64" s="83">
        <v>1</v>
      </c>
      <c r="E64" s="87">
        <v>161247.06</v>
      </c>
      <c r="F64" s="61">
        <f t="shared" si="8"/>
        <v>30636.9414</v>
      </c>
      <c r="G64" s="62">
        <f t="shared" si="9"/>
        <v>191884.00140000001</v>
      </c>
      <c r="H64" s="87">
        <v>181176.4705882353</v>
      </c>
      <c r="I64" s="61">
        <f t="shared" si="20"/>
        <v>34423.529411764706</v>
      </c>
      <c r="J64" s="62">
        <f t="shared" si="21"/>
        <v>215600</v>
      </c>
      <c r="K64" s="86">
        <v>137060</v>
      </c>
      <c r="L64" s="61">
        <f t="shared" si="12"/>
        <v>26041.4</v>
      </c>
      <c r="M64" s="62">
        <f t="shared" si="22"/>
        <v>163101.4</v>
      </c>
      <c r="N64" s="85">
        <v>120860</v>
      </c>
      <c r="O64" s="61">
        <f t="shared" si="14"/>
        <v>22963.4</v>
      </c>
      <c r="P64" s="62">
        <f t="shared" si="23"/>
        <v>143823.4</v>
      </c>
      <c r="Q64" s="85"/>
      <c r="R64" s="87">
        <v>181617</v>
      </c>
      <c r="S64" s="67">
        <f t="shared" si="24"/>
        <v>179205.16028000001</v>
      </c>
    </row>
    <row r="65" spans="1:19" ht="36.6" customHeight="1" x14ac:dyDescent="0.25">
      <c r="A65" s="83">
        <v>56</v>
      </c>
      <c r="B65" s="83" t="s">
        <v>109</v>
      </c>
      <c r="C65" s="84" t="s">
        <v>70</v>
      </c>
      <c r="D65" s="83">
        <v>1</v>
      </c>
      <c r="E65" s="87">
        <v>190415.13</v>
      </c>
      <c r="F65" s="61">
        <f t="shared" si="8"/>
        <v>36178.8747</v>
      </c>
      <c r="G65" s="62">
        <f t="shared" si="9"/>
        <v>226594.00469999999</v>
      </c>
      <c r="H65" s="87">
        <v>213949.57983193279</v>
      </c>
      <c r="I65" s="61">
        <f t="shared" si="20"/>
        <v>40650.420168067227</v>
      </c>
      <c r="J65" s="62">
        <f t="shared" si="21"/>
        <v>254600</v>
      </c>
      <c r="K65" s="86">
        <v>161852.85714285716</v>
      </c>
      <c r="L65" s="61">
        <f t="shared" si="12"/>
        <v>30752.04285714286</v>
      </c>
      <c r="M65" s="62">
        <f t="shared" si="22"/>
        <v>192604.90000000002</v>
      </c>
      <c r="N65" s="85">
        <v>161852.85714285716</v>
      </c>
      <c r="O65" s="61">
        <f t="shared" si="14"/>
        <v>30752.04285714286</v>
      </c>
      <c r="P65" s="62">
        <f t="shared" si="23"/>
        <v>192604.90000000002</v>
      </c>
      <c r="Q65" s="85"/>
      <c r="R65" s="87">
        <v>259825</v>
      </c>
      <c r="S65" s="67">
        <f t="shared" si="24"/>
        <v>225245.76094000004</v>
      </c>
    </row>
    <row r="66" spans="1:19" ht="36.6" customHeight="1" x14ac:dyDescent="0.25">
      <c r="A66" s="83">
        <v>57</v>
      </c>
      <c r="B66" s="83" t="s">
        <v>110</v>
      </c>
      <c r="C66" s="84" t="s">
        <v>70</v>
      </c>
      <c r="D66" s="83">
        <v>1</v>
      </c>
      <c r="E66" s="87">
        <v>38965.550000000003</v>
      </c>
      <c r="F66" s="61">
        <f t="shared" si="8"/>
        <v>7403.4545000000007</v>
      </c>
      <c r="G66" s="62">
        <f t="shared" si="9"/>
        <v>46369.004500000003</v>
      </c>
      <c r="H66" s="87">
        <v>43781.512605042022</v>
      </c>
      <c r="I66" s="61">
        <f t="shared" si="20"/>
        <v>8318.4873949579851</v>
      </c>
      <c r="J66" s="62">
        <f t="shared" si="21"/>
        <v>52100.000000000007</v>
      </c>
      <c r="K66" s="86">
        <v>33120.71428571429</v>
      </c>
      <c r="L66" s="61">
        <f t="shared" si="12"/>
        <v>6292.9357142857152</v>
      </c>
      <c r="M66" s="62">
        <f t="shared" si="22"/>
        <v>39413.650000000009</v>
      </c>
      <c r="N66" s="85">
        <v>106000</v>
      </c>
      <c r="O66" s="61">
        <f t="shared" si="14"/>
        <v>20140</v>
      </c>
      <c r="P66" s="62">
        <f t="shared" si="23"/>
        <v>126140</v>
      </c>
      <c r="Q66" s="85"/>
      <c r="R66" s="87">
        <v>112490</v>
      </c>
      <c r="S66" s="67">
        <f t="shared" si="24"/>
        <v>75302.530899999998</v>
      </c>
    </row>
    <row r="67" spans="1:19" ht="36.6" customHeight="1" x14ac:dyDescent="0.25">
      <c r="A67" s="83">
        <v>58</v>
      </c>
      <c r="B67" s="83" t="s">
        <v>111</v>
      </c>
      <c r="C67" s="84" t="s">
        <v>70</v>
      </c>
      <c r="D67" s="83">
        <v>1</v>
      </c>
      <c r="E67" s="87">
        <v>40087.39</v>
      </c>
      <c r="F67" s="61">
        <f t="shared" si="8"/>
        <v>7616.6040999999996</v>
      </c>
      <c r="G67" s="62">
        <f t="shared" si="9"/>
        <v>47703.994099999996</v>
      </c>
      <c r="H67" s="87">
        <v>45042.016806722691</v>
      </c>
      <c r="I67" s="61">
        <f t="shared" si="20"/>
        <v>8557.9831932773122</v>
      </c>
      <c r="J67" s="62">
        <f t="shared" si="21"/>
        <v>53600</v>
      </c>
      <c r="K67" s="86">
        <v>34074.285714285717</v>
      </c>
      <c r="L67" s="61">
        <f t="shared" si="12"/>
        <v>6474.1142857142868</v>
      </c>
      <c r="M67" s="62">
        <f t="shared" si="22"/>
        <v>40548.400000000001</v>
      </c>
      <c r="N67" s="85">
        <v>84000</v>
      </c>
      <c r="O67" s="61">
        <f t="shared" si="14"/>
        <v>15960</v>
      </c>
      <c r="P67" s="62">
        <f t="shared" si="23"/>
        <v>99960</v>
      </c>
      <c r="Q67" s="85"/>
      <c r="R67" s="87">
        <v>92940</v>
      </c>
      <c r="S67" s="67">
        <f t="shared" si="24"/>
        <v>66950.478820000004</v>
      </c>
    </row>
    <row r="68" spans="1:19" ht="36.6" customHeight="1" x14ac:dyDescent="0.25">
      <c r="A68" s="83">
        <v>59</v>
      </c>
      <c r="B68" s="83" t="s">
        <v>112</v>
      </c>
      <c r="C68" s="84" t="s">
        <v>70</v>
      </c>
      <c r="D68" s="83">
        <v>1</v>
      </c>
      <c r="E68" s="87">
        <v>9909.66</v>
      </c>
      <c r="F68" s="61">
        <f t="shared" si="8"/>
        <v>1882.8353999999999</v>
      </c>
      <c r="G68" s="62">
        <f t="shared" si="9"/>
        <v>11792.4954</v>
      </c>
      <c r="H68" s="87">
        <v>11134.453781512606</v>
      </c>
      <c r="I68" s="61">
        <f t="shared" si="20"/>
        <v>2115.546218487395</v>
      </c>
      <c r="J68" s="62">
        <f t="shared" si="21"/>
        <v>13250</v>
      </c>
      <c r="K68" s="86">
        <v>8423.2142857142862</v>
      </c>
      <c r="L68" s="61">
        <f t="shared" si="12"/>
        <v>1600.4107142857144</v>
      </c>
      <c r="M68" s="62">
        <f t="shared" si="22"/>
        <v>10023.625</v>
      </c>
      <c r="N68" s="85">
        <v>11000</v>
      </c>
      <c r="O68" s="61">
        <f t="shared" si="14"/>
        <v>2090</v>
      </c>
      <c r="P68" s="62">
        <f t="shared" si="23"/>
        <v>13090</v>
      </c>
      <c r="Q68" s="85"/>
      <c r="R68" s="87">
        <v>26743</v>
      </c>
      <c r="S68" s="67">
        <f t="shared" si="24"/>
        <v>14979.82408</v>
      </c>
    </row>
    <row r="69" spans="1:19" ht="36.6" customHeight="1" x14ac:dyDescent="0.25">
      <c r="A69" s="83">
        <v>60</v>
      </c>
      <c r="B69" s="83" t="s">
        <v>113</v>
      </c>
      <c r="C69" s="84" t="s">
        <v>70</v>
      </c>
      <c r="D69" s="83">
        <v>1</v>
      </c>
      <c r="E69" s="87">
        <v>16760.419999999998</v>
      </c>
      <c r="F69" s="61">
        <f t="shared" si="8"/>
        <v>3184.4797999999996</v>
      </c>
      <c r="G69" s="62">
        <f t="shared" si="9"/>
        <v>19944.899799999999</v>
      </c>
      <c r="H69" s="87">
        <v>18831.932773109245</v>
      </c>
      <c r="I69" s="61">
        <f t="shared" si="20"/>
        <v>3578.0672268907565</v>
      </c>
      <c r="J69" s="62">
        <f t="shared" si="21"/>
        <v>22410</v>
      </c>
      <c r="K69" s="86">
        <v>14246.357142857143</v>
      </c>
      <c r="L69" s="61">
        <f t="shared" si="12"/>
        <v>2706.8078571428573</v>
      </c>
      <c r="M69" s="62">
        <f t="shared" si="22"/>
        <v>16953.165000000001</v>
      </c>
      <c r="N69" s="85">
        <v>22000</v>
      </c>
      <c r="O69" s="61">
        <f t="shared" si="14"/>
        <v>4180</v>
      </c>
      <c r="P69" s="62">
        <f t="shared" si="23"/>
        <v>26180</v>
      </c>
      <c r="Q69" s="85"/>
      <c r="R69" s="87">
        <v>38941</v>
      </c>
      <c r="S69" s="67">
        <f t="shared" si="24"/>
        <v>24885.812959999999</v>
      </c>
    </row>
    <row r="70" spans="1:19" ht="36.6" customHeight="1" x14ac:dyDescent="0.25">
      <c r="A70" s="83">
        <v>61</v>
      </c>
      <c r="B70" s="83" t="s">
        <v>114</v>
      </c>
      <c r="C70" s="84" t="s">
        <v>70</v>
      </c>
      <c r="D70" s="83">
        <v>1</v>
      </c>
      <c r="E70" s="87">
        <v>39264.71</v>
      </c>
      <c r="F70" s="61">
        <f t="shared" si="8"/>
        <v>7460.2948999999999</v>
      </c>
      <c r="G70" s="62">
        <f t="shared" si="9"/>
        <v>46725.0049</v>
      </c>
      <c r="H70" s="87">
        <v>44117.647058823532</v>
      </c>
      <c r="I70" s="61">
        <f t="shared" si="20"/>
        <v>8382.3529411764703</v>
      </c>
      <c r="J70" s="62">
        <f t="shared" si="21"/>
        <v>52500</v>
      </c>
      <c r="K70" s="86">
        <v>33375</v>
      </c>
      <c r="L70" s="61">
        <f t="shared" si="12"/>
        <v>6341.25</v>
      </c>
      <c r="M70" s="62">
        <f t="shared" si="22"/>
        <v>39716.25</v>
      </c>
      <c r="N70" s="85">
        <v>39200</v>
      </c>
      <c r="O70" s="61">
        <f t="shared" si="14"/>
        <v>7448</v>
      </c>
      <c r="P70" s="62">
        <f t="shared" si="23"/>
        <v>46648</v>
      </c>
      <c r="Q70" s="85"/>
      <c r="R70" s="87">
        <v>114180</v>
      </c>
      <c r="S70" s="67">
        <f t="shared" si="24"/>
        <v>59953.850980000003</v>
      </c>
    </row>
    <row r="71" spans="1:19" ht="36.6" customHeight="1" x14ac:dyDescent="0.25">
      <c r="A71" s="83">
        <v>62</v>
      </c>
      <c r="B71" s="83" t="s">
        <v>115</v>
      </c>
      <c r="C71" s="84" t="s">
        <v>70</v>
      </c>
      <c r="D71" s="83">
        <v>1</v>
      </c>
      <c r="E71" s="87">
        <v>55942.86</v>
      </c>
      <c r="F71" s="61">
        <f t="shared" si="8"/>
        <v>10629.143400000001</v>
      </c>
      <c r="G71" s="62">
        <f t="shared" si="9"/>
        <v>66572.003400000001</v>
      </c>
      <c r="H71" s="87">
        <v>62857.142857142862</v>
      </c>
      <c r="I71" s="61">
        <f t="shared" si="20"/>
        <v>11942.857142857143</v>
      </c>
      <c r="J71" s="62">
        <f t="shared" si="21"/>
        <v>74800</v>
      </c>
      <c r="K71" s="86">
        <v>47551.428571428572</v>
      </c>
      <c r="L71" s="61">
        <f t="shared" si="12"/>
        <v>9034.7714285714283</v>
      </c>
      <c r="M71" s="62">
        <f t="shared" si="22"/>
        <v>56586.2</v>
      </c>
      <c r="N71" s="85">
        <v>55600</v>
      </c>
      <c r="O71" s="61">
        <f t="shared" si="14"/>
        <v>10564</v>
      </c>
      <c r="P71" s="62">
        <f t="shared" si="23"/>
        <v>66164</v>
      </c>
      <c r="Q71" s="85"/>
      <c r="R71" s="87">
        <v>176957</v>
      </c>
      <c r="S71" s="67">
        <f t="shared" si="24"/>
        <v>88215.840679999994</v>
      </c>
    </row>
    <row r="72" spans="1:19" ht="36.6" customHeight="1" x14ac:dyDescent="0.25">
      <c r="A72" s="83">
        <v>63</v>
      </c>
      <c r="B72" s="83" t="s">
        <v>116</v>
      </c>
      <c r="C72" s="84" t="s">
        <v>70</v>
      </c>
      <c r="D72" s="83">
        <v>1</v>
      </c>
      <c r="E72" s="87">
        <v>360861.34</v>
      </c>
      <c r="F72" s="61">
        <f t="shared" si="8"/>
        <v>68563.654600000009</v>
      </c>
      <c r="G72" s="62">
        <f t="shared" si="9"/>
        <v>429424.99460000003</v>
      </c>
      <c r="H72" s="87">
        <v>405462.18487394962</v>
      </c>
      <c r="I72" s="61">
        <f t="shared" si="20"/>
        <v>77037.815126050424</v>
      </c>
      <c r="J72" s="62">
        <f t="shared" si="21"/>
        <v>482500.00000000006</v>
      </c>
      <c r="K72" s="86">
        <v>306732.1428571429</v>
      </c>
      <c r="L72" s="61">
        <f t="shared" si="12"/>
        <v>58279.107142857152</v>
      </c>
      <c r="M72" s="62">
        <f t="shared" si="22"/>
        <v>365011.25000000006</v>
      </c>
      <c r="N72" s="85">
        <v>460000</v>
      </c>
      <c r="O72" s="61">
        <f t="shared" si="14"/>
        <v>87400</v>
      </c>
      <c r="P72" s="62">
        <f t="shared" si="23"/>
        <v>547400</v>
      </c>
      <c r="Q72" s="85"/>
      <c r="R72" s="87">
        <v>623791</v>
      </c>
      <c r="S72" s="67">
        <f t="shared" si="24"/>
        <v>489625.44892</v>
      </c>
    </row>
    <row r="73" spans="1:19" ht="36.6" customHeight="1" x14ac:dyDescent="0.25">
      <c r="A73" s="83">
        <v>64</v>
      </c>
      <c r="B73" s="83" t="s">
        <v>117</v>
      </c>
      <c r="C73" s="84" t="s">
        <v>70</v>
      </c>
      <c r="D73" s="83">
        <v>1</v>
      </c>
      <c r="E73" s="87">
        <v>153768.07</v>
      </c>
      <c r="F73" s="61">
        <f t="shared" si="8"/>
        <v>29215.933300000001</v>
      </c>
      <c r="G73" s="62">
        <f t="shared" si="9"/>
        <v>182984.00330000001</v>
      </c>
      <c r="H73" s="87">
        <v>172773.10924369749</v>
      </c>
      <c r="I73" s="61">
        <f t="shared" si="20"/>
        <v>32826.89075630252</v>
      </c>
      <c r="J73" s="62">
        <f t="shared" si="21"/>
        <v>205600</v>
      </c>
      <c r="K73" s="86">
        <v>130702.85714285714</v>
      </c>
      <c r="L73" s="61">
        <f t="shared" si="12"/>
        <v>24833.542857142857</v>
      </c>
      <c r="M73" s="62">
        <f t="shared" si="22"/>
        <v>155536.4</v>
      </c>
      <c r="N73" s="85">
        <v>32400</v>
      </c>
      <c r="O73" s="61">
        <f t="shared" si="14"/>
        <v>6156</v>
      </c>
      <c r="P73" s="62">
        <f t="shared" si="23"/>
        <v>38556</v>
      </c>
      <c r="Q73" s="85"/>
      <c r="R73" s="87">
        <v>307040</v>
      </c>
      <c r="S73" s="67">
        <f t="shared" si="24"/>
        <v>177943.28065999999</v>
      </c>
    </row>
    <row r="74" spans="1:19" ht="36.6" customHeight="1" x14ac:dyDescent="0.25">
      <c r="A74" s="83">
        <v>65</v>
      </c>
      <c r="B74" s="83" t="s">
        <v>118</v>
      </c>
      <c r="C74" s="84" t="s">
        <v>70</v>
      </c>
      <c r="D74" s="83">
        <v>1</v>
      </c>
      <c r="E74" s="87">
        <v>41583.19</v>
      </c>
      <c r="F74" s="61">
        <f t="shared" si="8"/>
        <v>7900.8061000000007</v>
      </c>
      <c r="G74" s="62">
        <f t="shared" si="9"/>
        <v>49483.996100000004</v>
      </c>
      <c r="H74" s="87">
        <v>46722.689075630253</v>
      </c>
      <c r="I74" s="61">
        <f t="shared" si="20"/>
        <v>8877.3109243697472</v>
      </c>
      <c r="J74" s="62">
        <f t="shared" si="21"/>
        <v>55600</v>
      </c>
      <c r="K74" s="86">
        <v>35345.714285714283</v>
      </c>
      <c r="L74" s="61">
        <f t="shared" si="12"/>
        <v>6715.6857142857134</v>
      </c>
      <c r="M74" s="62">
        <f t="shared" si="22"/>
        <v>42061.399999999994</v>
      </c>
      <c r="N74" s="85">
        <v>56000</v>
      </c>
      <c r="O74" s="61">
        <f t="shared" si="14"/>
        <v>10640</v>
      </c>
      <c r="P74" s="62">
        <f t="shared" si="23"/>
        <v>66640</v>
      </c>
      <c r="Q74" s="85"/>
      <c r="R74" s="87">
        <v>104409</v>
      </c>
      <c r="S74" s="67">
        <f t="shared" si="24"/>
        <v>63638.879220000003</v>
      </c>
    </row>
    <row r="75" spans="1:19" ht="36.6" customHeight="1" x14ac:dyDescent="0.25">
      <c r="A75" s="83">
        <v>66</v>
      </c>
      <c r="B75" s="83" t="s">
        <v>119</v>
      </c>
      <c r="C75" s="84" t="s">
        <v>70</v>
      </c>
      <c r="D75" s="83">
        <v>1</v>
      </c>
      <c r="E75" s="87">
        <v>44500</v>
      </c>
      <c r="F75" s="61">
        <f t="shared" si="8"/>
        <v>8455</v>
      </c>
      <c r="G75" s="62">
        <f t="shared" si="9"/>
        <v>52955</v>
      </c>
      <c r="H75" s="87">
        <v>50000</v>
      </c>
      <c r="I75" s="61">
        <f t="shared" si="20"/>
        <v>9500</v>
      </c>
      <c r="J75" s="62">
        <f t="shared" si="21"/>
        <v>59500</v>
      </c>
      <c r="K75" s="86">
        <v>37825</v>
      </c>
      <c r="L75" s="61">
        <f t="shared" si="12"/>
        <v>7186.75</v>
      </c>
      <c r="M75" s="62">
        <f t="shared" si="22"/>
        <v>45011.75</v>
      </c>
      <c r="N75" s="85">
        <v>85820</v>
      </c>
      <c r="O75" s="61">
        <f t="shared" si="14"/>
        <v>16305.800000000001</v>
      </c>
      <c r="P75" s="62">
        <f t="shared" si="23"/>
        <v>102125.8</v>
      </c>
      <c r="Q75" s="85"/>
      <c r="R75" s="87">
        <v>72919</v>
      </c>
      <c r="S75" s="67">
        <f t="shared" si="24"/>
        <v>66502.31</v>
      </c>
    </row>
    <row r="76" spans="1:19" ht="36.6" customHeight="1" x14ac:dyDescent="0.25">
      <c r="A76" s="83">
        <v>67</v>
      </c>
      <c r="B76" s="83" t="s">
        <v>120</v>
      </c>
      <c r="C76" s="84" t="s">
        <v>70</v>
      </c>
      <c r="D76" s="83">
        <v>1</v>
      </c>
      <c r="E76" s="87">
        <v>44500</v>
      </c>
      <c r="F76" s="61">
        <f t="shared" ref="F76:F112" si="25">E76*19%</f>
        <v>8455</v>
      </c>
      <c r="G76" s="62">
        <f t="shared" ref="G76:G112" si="26">E76+F76</f>
        <v>52955</v>
      </c>
      <c r="H76" s="87">
        <v>50000</v>
      </c>
      <c r="I76" s="61">
        <f t="shared" si="20"/>
        <v>9500</v>
      </c>
      <c r="J76" s="62">
        <f t="shared" si="21"/>
        <v>59500</v>
      </c>
      <c r="K76" s="86">
        <v>37825</v>
      </c>
      <c r="L76" s="61">
        <f t="shared" ref="L76:L112" si="27">K76*19%</f>
        <v>7186.75</v>
      </c>
      <c r="M76" s="62">
        <f t="shared" si="22"/>
        <v>45011.75</v>
      </c>
      <c r="N76" s="85">
        <v>27800</v>
      </c>
      <c r="O76" s="61">
        <f t="shared" ref="O76:O112" si="28">N76*19%</f>
        <v>5282</v>
      </c>
      <c r="P76" s="62">
        <f t="shared" si="23"/>
        <v>33082</v>
      </c>
      <c r="Q76" s="85"/>
      <c r="R76" s="87">
        <v>75842</v>
      </c>
      <c r="S76" s="67">
        <f t="shared" si="24"/>
        <v>53278.15</v>
      </c>
    </row>
    <row r="77" spans="1:19" ht="36.6" customHeight="1" x14ac:dyDescent="0.25">
      <c r="A77" s="83">
        <v>68</v>
      </c>
      <c r="B77" s="83" t="s">
        <v>121</v>
      </c>
      <c r="C77" s="84" t="s">
        <v>70</v>
      </c>
      <c r="D77" s="83">
        <v>1</v>
      </c>
      <c r="E77" s="87">
        <v>64020.17</v>
      </c>
      <c r="F77" s="61">
        <f t="shared" si="25"/>
        <v>12163.8323</v>
      </c>
      <c r="G77" s="62">
        <f t="shared" si="26"/>
        <v>76184.002299999993</v>
      </c>
      <c r="H77" s="87">
        <v>71932.773109243702</v>
      </c>
      <c r="I77" s="61">
        <f t="shared" si="20"/>
        <v>13667.226890756303</v>
      </c>
      <c r="J77" s="62">
        <f t="shared" si="21"/>
        <v>85600</v>
      </c>
      <c r="K77" s="86">
        <v>54417.142857142862</v>
      </c>
      <c r="L77" s="61">
        <f t="shared" si="27"/>
        <v>10339.257142857145</v>
      </c>
      <c r="M77" s="62">
        <f t="shared" si="22"/>
        <v>64756.400000000009</v>
      </c>
      <c r="N77" s="85">
        <v>91800</v>
      </c>
      <c r="O77" s="61">
        <f t="shared" si="28"/>
        <v>17442</v>
      </c>
      <c r="P77" s="62">
        <f t="shared" si="23"/>
        <v>109242</v>
      </c>
      <c r="Q77" s="85"/>
      <c r="R77" s="87">
        <v>111070</v>
      </c>
      <c r="S77" s="67">
        <f t="shared" si="24"/>
        <v>89370.480460000006</v>
      </c>
    </row>
    <row r="78" spans="1:19" ht="36.6" customHeight="1" x14ac:dyDescent="0.25">
      <c r="A78" s="83">
        <v>69</v>
      </c>
      <c r="B78" s="83" t="s">
        <v>122</v>
      </c>
      <c r="C78" s="84" t="s">
        <v>70</v>
      </c>
      <c r="D78" s="83">
        <v>1</v>
      </c>
      <c r="E78" s="87">
        <v>5384.87</v>
      </c>
      <c r="F78" s="61">
        <f t="shared" si="25"/>
        <v>1023.1253</v>
      </c>
      <c r="G78" s="62">
        <f t="shared" si="26"/>
        <v>6407.9952999999996</v>
      </c>
      <c r="H78" s="87">
        <v>6050.4201680672268</v>
      </c>
      <c r="I78" s="61">
        <f t="shared" si="20"/>
        <v>1149.579831932773</v>
      </c>
      <c r="J78" s="62">
        <f t="shared" si="21"/>
        <v>7200</v>
      </c>
      <c r="K78" s="86">
        <v>4577.1428571428569</v>
      </c>
      <c r="L78" s="61">
        <f t="shared" si="27"/>
        <v>869.65714285714284</v>
      </c>
      <c r="M78" s="62">
        <f t="shared" si="22"/>
        <v>5446.7999999999993</v>
      </c>
      <c r="N78" s="85">
        <v>3027</v>
      </c>
      <c r="O78" s="61">
        <f t="shared" si="28"/>
        <v>575.13</v>
      </c>
      <c r="P78" s="62">
        <f t="shared" si="23"/>
        <v>3602.13</v>
      </c>
      <c r="Q78" s="85"/>
      <c r="R78" s="87">
        <v>18298</v>
      </c>
      <c r="S78" s="67">
        <f t="shared" si="24"/>
        <v>8190.9850600000009</v>
      </c>
    </row>
    <row r="79" spans="1:19" ht="36.6" customHeight="1" x14ac:dyDescent="0.25">
      <c r="A79" s="83">
        <v>70</v>
      </c>
      <c r="B79" s="83" t="s">
        <v>123</v>
      </c>
      <c r="C79" s="84" t="s">
        <v>70</v>
      </c>
      <c r="D79" s="83">
        <v>1</v>
      </c>
      <c r="E79" s="87">
        <v>7105.04</v>
      </c>
      <c r="F79" s="61">
        <f t="shared" si="25"/>
        <v>1349.9576</v>
      </c>
      <c r="G79" s="62">
        <f t="shared" si="26"/>
        <v>8454.9976000000006</v>
      </c>
      <c r="H79" s="87">
        <v>7983.1932773109247</v>
      </c>
      <c r="I79" s="61">
        <f t="shared" si="20"/>
        <v>1516.8067226890757</v>
      </c>
      <c r="J79" s="62">
        <f t="shared" si="21"/>
        <v>9500</v>
      </c>
      <c r="K79" s="86">
        <v>6039.2857142857147</v>
      </c>
      <c r="L79" s="61">
        <f t="shared" si="27"/>
        <v>1147.4642857142858</v>
      </c>
      <c r="M79" s="62">
        <f t="shared" si="22"/>
        <v>7186.75</v>
      </c>
      <c r="N79" s="85">
        <v>7000</v>
      </c>
      <c r="O79" s="61">
        <f t="shared" si="28"/>
        <v>1330</v>
      </c>
      <c r="P79" s="62">
        <f t="shared" si="23"/>
        <v>8330</v>
      </c>
      <c r="Q79" s="85"/>
      <c r="R79" s="87">
        <v>22768</v>
      </c>
      <c r="S79" s="67">
        <f t="shared" si="24"/>
        <v>11247.94952</v>
      </c>
    </row>
    <row r="80" spans="1:19" ht="36.6" customHeight="1" x14ac:dyDescent="0.25">
      <c r="A80" s="83">
        <v>71</v>
      </c>
      <c r="B80" s="83" t="s">
        <v>124</v>
      </c>
      <c r="C80" s="84" t="s">
        <v>70</v>
      </c>
      <c r="D80" s="83">
        <v>1</v>
      </c>
      <c r="E80" s="87">
        <v>5833.61</v>
      </c>
      <c r="F80" s="61">
        <f t="shared" si="25"/>
        <v>1108.3859</v>
      </c>
      <c r="G80" s="62">
        <f t="shared" si="26"/>
        <v>6941.9958999999999</v>
      </c>
      <c r="H80" s="87">
        <v>6554.6218487394963</v>
      </c>
      <c r="I80" s="61">
        <f t="shared" si="20"/>
        <v>1245.3781512605044</v>
      </c>
      <c r="J80" s="62">
        <f t="shared" si="21"/>
        <v>7800.0000000000009</v>
      </c>
      <c r="K80" s="86">
        <v>4958.5714285714284</v>
      </c>
      <c r="L80" s="61">
        <f t="shared" si="27"/>
        <v>942.12857142857138</v>
      </c>
      <c r="M80" s="62">
        <f t="shared" si="22"/>
        <v>5900.7</v>
      </c>
      <c r="N80" s="85">
        <v>4600</v>
      </c>
      <c r="O80" s="61">
        <f t="shared" si="28"/>
        <v>874</v>
      </c>
      <c r="P80" s="62">
        <f t="shared" si="23"/>
        <v>5474</v>
      </c>
      <c r="Q80" s="85"/>
      <c r="R80" s="87">
        <v>14889</v>
      </c>
      <c r="S80" s="67">
        <f t="shared" si="24"/>
        <v>8201.1391800000019</v>
      </c>
    </row>
    <row r="81" spans="1:19" ht="36.6" customHeight="1" x14ac:dyDescent="0.25">
      <c r="A81" s="83">
        <v>72</v>
      </c>
      <c r="B81" s="83" t="s">
        <v>125</v>
      </c>
      <c r="C81" s="84" t="s">
        <v>70</v>
      </c>
      <c r="D81" s="83">
        <v>1</v>
      </c>
      <c r="E81" s="87">
        <v>7329.41</v>
      </c>
      <c r="F81" s="61">
        <f t="shared" si="25"/>
        <v>1392.5879</v>
      </c>
      <c r="G81" s="62">
        <f t="shared" si="26"/>
        <v>8721.9979000000003</v>
      </c>
      <c r="H81" s="87">
        <v>8235.2941176470595</v>
      </c>
      <c r="I81" s="61">
        <f t="shared" si="20"/>
        <v>1564.7058823529412</v>
      </c>
      <c r="J81" s="62">
        <f t="shared" si="21"/>
        <v>9800</v>
      </c>
      <c r="K81" s="86">
        <v>6230</v>
      </c>
      <c r="L81" s="61">
        <f t="shared" si="27"/>
        <v>1183.7</v>
      </c>
      <c r="M81" s="62">
        <f t="shared" si="22"/>
        <v>7413.7</v>
      </c>
      <c r="N81" s="85">
        <v>3000</v>
      </c>
      <c r="O81" s="61">
        <f t="shared" si="28"/>
        <v>570</v>
      </c>
      <c r="P81" s="62">
        <f t="shared" si="23"/>
        <v>3570</v>
      </c>
      <c r="Q81" s="85"/>
      <c r="R81" s="87">
        <v>12821</v>
      </c>
      <c r="S81" s="67">
        <f t="shared" si="24"/>
        <v>8465.3395799999998</v>
      </c>
    </row>
    <row r="82" spans="1:19" ht="36.6" customHeight="1" x14ac:dyDescent="0.25">
      <c r="A82" s="83">
        <v>73</v>
      </c>
      <c r="B82" s="83" t="s">
        <v>126</v>
      </c>
      <c r="C82" s="84" t="s">
        <v>70</v>
      </c>
      <c r="D82" s="83">
        <v>1</v>
      </c>
      <c r="E82" s="87">
        <v>10096.64</v>
      </c>
      <c r="F82" s="61">
        <f t="shared" si="25"/>
        <v>1918.3616</v>
      </c>
      <c r="G82" s="62">
        <f t="shared" si="26"/>
        <v>12015.0016</v>
      </c>
      <c r="H82" s="87">
        <v>11344.53781512605</v>
      </c>
      <c r="I82" s="61">
        <f t="shared" si="20"/>
        <v>2155.4621848739494</v>
      </c>
      <c r="J82" s="62">
        <f t="shared" si="21"/>
        <v>13500</v>
      </c>
      <c r="K82" s="86">
        <v>8582.1428571428569</v>
      </c>
      <c r="L82" s="61">
        <f t="shared" si="27"/>
        <v>1630.6071428571429</v>
      </c>
      <c r="M82" s="62">
        <f t="shared" si="22"/>
        <v>10212.75</v>
      </c>
      <c r="N82" s="85">
        <v>3000</v>
      </c>
      <c r="O82" s="61">
        <f t="shared" si="28"/>
        <v>570</v>
      </c>
      <c r="P82" s="62">
        <f t="shared" si="23"/>
        <v>3570</v>
      </c>
      <c r="Q82" s="85"/>
      <c r="R82" s="87">
        <v>12116</v>
      </c>
      <c r="S82" s="67">
        <f t="shared" si="24"/>
        <v>10282.750320000001</v>
      </c>
    </row>
    <row r="83" spans="1:19" ht="36.6" customHeight="1" x14ac:dyDescent="0.25">
      <c r="A83" s="83">
        <v>74</v>
      </c>
      <c r="B83" s="83" t="s">
        <v>127</v>
      </c>
      <c r="C83" s="84" t="s">
        <v>70</v>
      </c>
      <c r="D83" s="83">
        <v>1</v>
      </c>
      <c r="E83" s="87">
        <v>10171.43</v>
      </c>
      <c r="F83" s="61">
        <f t="shared" si="25"/>
        <v>1932.5717</v>
      </c>
      <c r="G83" s="62">
        <f t="shared" si="26"/>
        <v>12104.001700000001</v>
      </c>
      <c r="H83" s="87">
        <v>11428.571428571429</v>
      </c>
      <c r="I83" s="61">
        <f t="shared" si="20"/>
        <v>2171.4285714285716</v>
      </c>
      <c r="J83" s="62">
        <f t="shared" si="21"/>
        <v>13600</v>
      </c>
      <c r="K83" s="86">
        <v>8645.7142857142862</v>
      </c>
      <c r="L83" s="61">
        <f t="shared" si="27"/>
        <v>1642.6857142857143</v>
      </c>
      <c r="M83" s="62">
        <f t="shared" si="22"/>
        <v>10288.400000000001</v>
      </c>
      <c r="N83" s="85">
        <v>5800</v>
      </c>
      <c r="O83" s="61">
        <f t="shared" si="28"/>
        <v>1102</v>
      </c>
      <c r="P83" s="62">
        <f t="shared" si="23"/>
        <v>6902</v>
      </c>
      <c r="Q83" s="85"/>
      <c r="R83" s="87">
        <v>13203</v>
      </c>
      <c r="S83" s="67">
        <f t="shared" si="24"/>
        <v>11219.48034</v>
      </c>
    </row>
    <row r="84" spans="1:19" ht="36.6" customHeight="1" x14ac:dyDescent="0.25">
      <c r="A84" s="83">
        <v>75</v>
      </c>
      <c r="B84" s="83" t="s">
        <v>128</v>
      </c>
      <c r="C84" s="84" t="s">
        <v>70</v>
      </c>
      <c r="D84" s="83">
        <v>1</v>
      </c>
      <c r="E84" s="87">
        <v>13312.61</v>
      </c>
      <c r="F84" s="61">
        <f t="shared" si="25"/>
        <v>2529.3959</v>
      </c>
      <c r="G84" s="62">
        <f t="shared" si="26"/>
        <v>15842.0059</v>
      </c>
      <c r="H84" s="87">
        <v>14957.983193277312</v>
      </c>
      <c r="I84" s="61">
        <f t="shared" si="20"/>
        <v>2842.0168067226896</v>
      </c>
      <c r="J84" s="62">
        <f t="shared" si="21"/>
        <v>17800</v>
      </c>
      <c r="K84" s="86">
        <v>11315.714285714286</v>
      </c>
      <c r="L84" s="61">
        <f t="shared" si="27"/>
        <v>2149.9857142857145</v>
      </c>
      <c r="M84" s="62">
        <f t="shared" si="22"/>
        <v>13465.7</v>
      </c>
      <c r="N84" s="85">
        <v>15800</v>
      </c>
      <c r="O84" s="61">
        <f t="shared" si="28"/>
        <v>3002</v>
      </c>
      <c r="P84" s="62">
        <f t="shared" si="23"/>
        <v>18802</v>
      </c>
      <c r="Q84" s="85"/>
      <c r="R84" s="64"/>
      <c r="S84" s="67">
        <f t="shared" si="24"/>
        <v>16477.426475</v>
      </c>
    </row>
    <row r="85" spans="1:19" ht="36.6" customHeight="1" x14ac:dyDescent="0.25">
      <c r="A85" s="83">
        <v>76</v>
      </c>
      <c r="B85" s="83" t="s">
        <v>129</v>
      </c>
      <c r="C85" s="84" t="s">
        <v>70</v>
      </c>
      <c r="D85" s="83">
        <v>1</v>
      </c>
      <c r="E85" s="87">
        <v>5459.66</v>
      </c>
      <c r="F85" s="61">
        <f t="shared" si="25"/>
        <v>1037.3353999999999</v>
      </c>
      <c r="G85" s="62">
        <f t="shared" si="26"/>
        <v>6496.9953999999998</v>
      </c>
      <c r="H85" s="87">
        <v>6134.453781512605</v>
      </c>
      <c r="I85" s="61">
        <f t="shared" si="20"/>
        <v>1165.546218487395</v>
      </c>
      <c r="J85" s="62">
        <f t="shared" si="21"/>
        <v>7300</v>
      </c>
      <c r="K85" s="86">
        <v>4640.7142857142853</v>
      </c>
      <c r="L85" s="61">
        <f t="shared" si="27"/>
        <v>881.73571428571427</v>
      </c>
      <c r="M85" s="62">
        <f t="shared" si="22"/>
        <v>5522.45</v>
      </c>
      <c r="N85" s="85">
        <v>4640.7142857142853</v>
      </c>
      <c r="O85" s="61">
        <f t="shared" si="28"/>
        <v>881.73571428571427</v>
      </c>
      <c r="P85" s="62">
        <f t="shared" si="23"/>
        <v>5522.45</v>
      </c>
      <c r="Q85" s="85"/>
      <c r="R85" s="87">
        <v>12925</v>
      </c>
      <c r="S85" s="67">
        <f t="shared" si="24"/>
        <v>7553.3790800000006</v>
      </c>
    </row>
    <row r="86" spans="1:19" ht="36.6" customHeight="1" x14ac:dyDescent="0.25">
      <c r="A86" s="83">
        <v>77</v>
      </c>
      <c r="B86" s="83" t="s">
        <v>130</v>
      </c>
      <c r="C86" s="84" t="s">
        <v>70</v>
      </c>
      <c r="D86" s="83">
        <v>1</v>
      </c>
      <c r="E86" s="87">
        <v>20193.28</v>
      </c>
      <c r="F86" s="61">
        <f t="shared" si="25"/>
        <v>3836.7231999999999</v>
      </c>
      <c r="G86" s="62">
        <f t="shared" si="26"/>
        <v>24030.003199999999</v>
      </c>
      <c r="H86" s="87">
        <v>22689.0756302521</v>
      </c>
      <c r="I86" s="61">
        <f t="shared" si="20"/>
        <v>4310.9243697478987</v>
      </c>
      <c r="J86" s="62">
        <f t="shared" si="21"/>
        <v>27000</v>
      </c>
      <c r="K86" s="86">
        <v>17164.285714285714</v>
      </c>
      <c r="L86" s="61">
        <f t="shared" si="27"/>
        <v>3261.2142857142858</v>
      </c>
      <c r="M86" s="62">
        <f t="shared" si="22"/>
        <v>20425.5</v>
      </c>
      <c r="N86" s="85">
        <v>37000</v>
      </c>
      <c r="O86" s="61">
        <f t="shared" si="28"/>
        <v>7030</v>
      </c>
      <c r="P86" s="62">
        <f t="shared" si="23"/>
        <v>44030</v>
      </c>
      <c r="Q86" s="85"/>
      <c r="R86" s="87">
        <v>53945</v>
      </c>
      <c r="S86" s="67">
        <f t="shared" si="24"/>
        <v>33886.100640000004</v>
      </c>
    </row>
    <row r="87" spans="1:19" ht="36.6" customHeight="1" x14ac:dyDescent="0.25">
      <c r="A87" s="83">
        <v>78</v>
      </c>
      <c r="B87" s="83" t="s">
        <v>131</v>
      </c>
      <c r="C87" s="84" t="s">
        <v>70</v>
      </c>
      <c r="D87" s="83">
        <v>1</v>
      </c>
      <c r="E87" s="87">
        <v>11966.39</v>
      </c>
      <c r="F87" s="61">
        <f t="shared" si="25"/>
        <v>2273.6140999999998</v>
      </c>
      <c r="G87" s="62">
        <f t="shared" si="26"/>
        <v>14240.004099999998</v>
      </c>
      <c r="H87" s="87">
        <v>13445.378151260506</v>
      </c>
      <c r="I87" s="61">
        <f t="shared" si="20"/>
        <v>2554.6218487394963</v>
      </c>
      <c r="J87" s="62">
        <f t="shared" si="21"/>
        <v>16000.000000000002</v>
      </c>
      <c r="K87" s="86">
        <v>10171.428571428572</v>
      </c>
      <c r="L87" s="61">
        <f t="shared" si="27"/>
        <v>1932.5714285714289</v>
      </c>
      <c r="M87" s="62">
        <f t="shared" si="22"/>
        <v>12104.000000000002</v>
      </c>
      <c r="N87" s="85">
        <v>32200</v>
      </c>
      <c r="O87" s="61">
        <f t="shared" si="28"/>
        <v>6118</v>
      </c>
      <c r="P87" s="62">
        <f t="shared" si="23"/>
        <v>38318</v>
      </c>
      <c r="Q87" s="85"/>
      <c r="R87" s="87">
        <v>50005</v>
      </c>
      <c r="S87" s="67">
        <f t="shared" si="24"/>
        <v>26133.400819999999</v>
      </c>
    </row>
    <row r="88" spans="1:19" ht="36.6" customHeight="1" x14ac:dyDescent="0.25">
      <c r="A88" s="83">
        <v>79</v>
      </c>
      <c r="B88" s="83" t="s">
        <v>132</v>
      </c>
      <c r="C88" s="84" t="s">
        <v>70</v>
      </c>
      <c r="D88" s="83">
        <v>1</v>
      </c>
      <c r="E88" s="87">
        <v>198642.02</v>
      </c>
      <c r="F88" s="61">
        <f t="shared" si="25"/>
        <v>37741.983800000002</v>
      </c>
      <c r="G88" s="62">
        <f t="shared" si="26"/>
        <v>236384.00380000001</v>
      </c>
      <c r="H88" s="87">
        <v>223193.27731092437</v>
      </c>
      <c r="I88" s="61">
        <f t="shared" si="20"/>
        <v>42406.722689075628</v>
      </c>
      <c r="J88" s="62">
        <f t="shared" si="21"/>
        <v>265600</v>
      </c>
      <c r="K88" s="86">
        <v>168845.71428571429</v>
      </c>
      <c r="L88" s="61">
        <f t="shared" si="27"/>
        <v>32080.685714285715</v>
      </c>
      <c r="M88" s="62">
        <f t="shared" si="22"/>
        <v>200926.4</v>
      </c>
      <c r="N88" s="85">
        <v>168845.71428571429</v>
      </c>
      <c r="O88" s="61">
        <f t="shared" si="28"/>
        <v>32080.685714285715</v>
      </c>
      <c r="P88" s="62">
        <f t="shared" si="23"/>
        <v>200926.4</v>
      </c>
      <c r="Q88" s="85"/>
      <c r="R88" s="87">
        <v>711553</v>
      </c>
      <c r="S88" s="67">
        <f t="shared" si="24"/>
        <v>323077.96075999999</v>
      </c>
    </row>
    <row r="89" spans="1:19" ht="36.6" customHeight="1" x14ac:dyDescent="0.25">
      <c r="A89" s="83">
        <v>80</v>
      </c>
      <c r="B89" s="83" t="s">
        <v>133</v>
      </c>
      <c r="C89" s="84" t="s">
        <v>70</v>
      </c>
      <c r="D89" s="83">
        <v>1</v>
      </c>
      <c r="E89" s="87">
        <v>208289.92000000001</v>
      </c>
      <c r="F89" s="61">
        <f t="shared" si="25"/>
        <v>39575.084800000004</v>
      </c>
      <c r="G89" s="62">
        <f t="shared" si="26"/>
        <v>247865.00480000002</v>
      </c>
      <c r="H89" s="87">
        <v>234033.61344537817</v>
      </c>
      <c r="I89" s="61">
        <f t="shared" si="20"/>
        <v>44466.386554621851</v>
      </c>
      <c r="J89" s="62">
        <f t="shared" si="21"/>
        <v>278500</v>
      </c>
      <c r="K89" s="86">
        <v>177046.42857142858</v>
      </c>
      <c r="L89" s="61">
        <f t="shared" si="27"/>
        <v>33638.821428571428</v>
      </c>
      <c r="M89" s="62">
        <f t="shared" si="22"/>
        <v>210685.25</v>
      </c>
      <c r="N89" s="85">
        <v>208000</v>
      </c>
      <c r="O89" s="61">
        <f t="shared" si="28"/>
        <v>39520</v>
      </c>
      <c r="P89" s="62">
        <f t="shared" si="23"/>
        <v>247520</v>
      </c>
      <c r="Q89" s="85"/>
      <c r="R89" s="87">
        <v>429721</v>
      </c>
      <c r="S89" s="67">
        <f t="shared" si="24"/>
        <v>282858.25095999998</v>
      </c>
    </row>
    <row r="90" spans="1:19" ht="36.6" customHeight="1" x14ac:dyDescent="0.25">
      <c r="A90" s="83">
        <v>81</v>
      </c>
      <c r="B90" s="83" t="s">
        <v>134</v>
      </c>
      <c r="C90" s="84" t="s">
        <v>70</v>
      </c>
      <c r="D90" s="83">
        <v>1</v>
      </c>
      <c r="E90" s="87">
        <v>93936.13</v>
      </c>
      <c r="F90" s="61">
        <f t="shared" si="25"/>
        <v>17847.864700000002</v>
      </c>
      <c r="G90" s="62">
        <f t="shared" si="26"/>
        <v>111783.99470000001</v>
      </c>
      <c r="H90" s="87">
        <v>105546.21848739496</v>
      </c>
      <c r="I90" s="61">
        <f t="shared" ref="I90:I112" si="29">H90*19%</f>
        <v>20053.781512605041</v>
      </c>
      <c r="J90" s="62">
        <f t="shared" ref="J90:J112" si="30">H90+I90</f>
        <v>125600</v>
      </c>
      <c r="K90" s="86">
        <v>79845.71428571429</v>
      </c>
      <c r="L90" s="61">
        <f t="shared" si="27"/>
        <v>15170.685714285715</v>
      </c>
      <c r="M90" s="62">
        <f t="shared" ref="M90:M112" si="31">K90+L90</f>
        <v>95016.400000000009</v>
      </c>
      <c r="N90" s="85">
        <v>249800</v>
      </c>
      <c r="O90" s="61">
        <f t="shared" si="28"/>
        <v>47462</v>
      </c>
      <c r="P90" s="62">
        <f t="shared" ref="P90:P112" si="32">N90+O90</f>
        <v>297262</v>
      </c>
      <c r="Q90" s="85"/>
      <c r="R90" s="87">
        <v>1548068</v>
      </c>
      <c r="S90" s="67">
        <f t="shared" ref="S90:S112" si="33">AVERAGE(G90,J90,M90,P90,R90)</f>
        <v>435546.07894000004</v>
      </c>
    </row>
    <row r="91" spans="1:19" ht="36.6" customHeight="1" x14ac:dyDescent="0.25">
      <c r="A91" s="83">
        <v>82</v>
      </c>
      <c r="B91" s="83" t="s">
        <v>135</v>
      </c>
      <c r="C91" s="84" t="s">
        <v>70</v>
      </c>
      <c r="D91" s="83">
        <v>1</v>
      </c>
      <c r="E91" s="87">
        <v>13910.92</v>
      </c>
      <c r="F91" s="61">
        <f t="shared" si="25"/>
        <v>2643.0747999999999</v>
      </c>
      <c r="G91" s="62">
        <f t="shared" si="26"/>
        <v>16553.9948</v>
      </c>
      <c r="H91" s="87">
        <v>15630.252100840336</v>
      </c>
      <c r="I91" s="61">
        <f t="shared" si="29"/>
        <v>2969.747899159664</v>
      </c>
      <c r="J91" s="62">
        <f t="shared" si="30"/>
        <v>18600</v>
      </c>
      <c r="K91" s="86">
        <v>11824.285714285714</v>
      </c>
      <c r="L91" s="61">
        <f t="shared" si="27"/>
        <v>2246.6142857142854</v>
      </c>
      <c r="M91" s="62">
        <f t="shared" si="31"/>
        <v>14070.9</v>
      </c>
      <c r="N91" s="85">
        <v>27816</v>
      </c>
      <c r="O91" s="61">
        <f t="shared" si="28"/>
        <v>5285.04</v>
      </c>
      <c r="P91" s="62">
        <f t="shared" si="32"/>
        <v>33101.040000000001</v>
      </c>
      <c r="Q91" s="85"/>
      <c r="R91" s="87">
        <v>26793</v>
      </c>
      <c r="S91" s="67">
        <f t="shared" si="33"/>
        <v>21823.786960000001</v>
      </c>
    </row>
    <row r="92" spans="1:19" ht="36.6" customHeight="1" x14ac:dyDescent="0.25">
      <c r="A92" s="83">
        <v>83</v>
      </c>
      <c r="B92" s="83" t="s">
        <v>136</v>
      </c>
      <c r="C92" s="84" t="s">
        <v>70</v>
      </c>
      <c r="D92" s="83">
        <v>1</v>
      </c>
      <c r="E92" s="87">
        <v>435542.82</v>
      </c>
      <c r="F92" s="61">
        <f t="shared" si="25"/>
        <v>82753.135800000004</v>
      </c>
      <c r="G92" s="62">
        <f t="shared" si="26"/>
        <v>518295.9558</v>
      </c>
      <c r="H92" s="87">
        <v>489373.94957983197</v>
      </c>
      <c r="I92" s="61">
        <f t="shared" si="29"/>
        <v>92981.050420168074</v>
      </c>
      <c r="J92" s="62">
        <f t="shared" si="30"/>
        <v>582355</v>
      </c>
      <c r="K92" s="86">
        <v>370211.39285714284</v>
      </c>
      <c r="L92" s="61">
        <f t="shared" si="27"/>
        <v>70340.16464285714</v>
      </c>
      <c r="M92" s="62">
        <f t="shared" si="31"/>
        <v>440551.5575</v>
      </c>
      <c r="N92" s="85">
        <v>286000</v>
      </c>
      <c r="O92" s="61">
        <f t="shared" si="28"/>
        <v>54340</v>
      </c>
      <c r="P92" s="62">
        <f t="shared" si="32"/>
        <v>340340</v>
      </c>
      <c r="Q92" s="85"/>
      <c r="R92" s="87">
        <v>1234506</v>
      </c>
      <c r="S92" s="67">
        <f t="shared" si="33"/>
        <v>623209.70266000007</v>
      </c>
    </row>
    <row r="93" spans="1:19" ht="36.6" customHeight="1" x14ac:dyDescent="0.25">
      <c r="A93" s="83">
        <v>84</v>
      </c>
      <c r="B93" s="83" t="s">
        <v>137</v>
      </c>
      <c r="C93" s="84" t="s">
        <v>70</v>
      </c>
      <c r="D93" s="83">
        <v>1</v>
      </c>
      <c r="E93" s="87">
        <v>49810.080000000002</v>
      </c>
      <c r="F93" s="61">
        <f t="shared" si="25"/>
        <v>9463.9152000000013</v>
      </c>
      <c r="G93" s="62">
        <f t="shared" si="26"/>
        <v>59273.995200000005</v>
      </c>
      <c r="H93" s="87">
        <v>55966.386554621851</v>
      </c>
      <c r="I93" s="61">
        <f t="shared" si="29"/>
        <v>10633.613445378152</v>
      </c>
      <c r="J93" s="62">
        <f t="shared" si="30"/>
        <v>66600</v>
      </c>
      <c r="K93" s="86">
        <v>42338.571428571428</v>
      </c>
      <c r="L93" s="61">
        <f t="shared" si="27"/>
        <v>8044.3285714285712</v>
      </c>
      <c r="M93" s="62">
        <f t="shared" si="31"/>
        <v>50382.9</v>
      </c>
      <c r="N93" s="85">
        <v>131400</v>
      </c>
      <c r="O93" s="61">
        <f t="shared" si="28"/>
        <v>24966</v>
      </c>
      <c r="P93" s="62">
        <f t="shared" si="32"/>
        <v>156366</v>
      </c>
      <c r="Q93" s="85"/>
      <c r="R93" s="87">
        <v>82689</v>
      </c>
      <c r="S93" s="67">
        <f t="shared" si="33"/>
        <v>83062.37904</v>
      </c>
    </row>
    <row r="94" spans="1:19" ht="36.6" customHeight="1" x14ac:dyDescent="0.25">
      <c r="A94" s="83">
        <v>85</v>
      </c>
      <c r="B94" s="83" t="s">
        <v>138</v>
      </c>
      <c r="C94" s="84" t="s">
        <v>70</v>
      </c>
      <c r="D94" s="83">
        <v>1</v>
      </c>
      <c r="E94" s="87">
        <v>24306.720000000001</v>
      </c>
      <c r="F94" s="61">
        <f t="shared" si="25"/>
        <v>4618.2768000000005</v>
      </c>
      <c r="G94" s="62">
        <f t="shared" si="26"/>
        <v>28924.996800000001</v>
      </c>
      <c r="H94" s="87">
        <v>27310.9243697479</v>
      </c>
      <c r="I94" s="61">
        <f t="shared" si="29"/>
        <v>5189.0756302521013</v>
      </c>
      <c r="J94" s="62">
        <f t="shared" si="30"/>
        <v>32500</v>
      </c>
      <c r="K94" s="86">
        <v>20660.714285714286</v>
      </c>
      <c r="L94" s="61">
        <f t="shared" si="27"/>
        <v>3925.5357142857142</v>
      </c>
      <c r="M94" s="62">
        <f t="shared" si="31"/>
        <v>24586.25</v>
      </c>
      <c r="N94" s="85">
        <v>53000</v>
      </c>
      <c r="O94" s="61">
        <f t="shared" si="28"/>
        <v>10070</v>
      </c>
      <c r="P94" s="62">
        <f t="shared" si="32"/>
        <v>63070</v>
      </c>
      <c r="Q94" s="85"/>
      <c r="R94" s="87">
        <v>77409</v>
      </c>
      <c r="S94" s="67">
        <f t="shared" si="33"/>
        <v>45298.049359999997</v>
      </c>
    </row>
    <row r="95" spans="1:19" ht="36.6" customHeight="1" x14ac:dyDescent="0.25">
      <c r="A95" s="83">
        <v>86</v>
      </c>
      <c r="B95" s="83" t="s">
        <v>139</v>
      </c>
      <c r="C95" s="84" t="s">
        <v>70</v>
      </c>
      <c r="D95" s="83">
        <v>1</v>
      </c>
      <c r="E95" s="87">
        <v>48763.03</v>
      </c>
      <c r="F95" s="61">
        <f t="shared" si="25"/>
        <v>9264.9756999999991</v>
      </c>
      <c r="G95" s="62">
        <f t="shared" si="26"/>
        <v>58028.005699999994</v>
      </c>
      <c r="H95" s="87">
        <v>54789.915966386558</v>
      </c>
      <c r="I95" s="61">
        <f t="shared" si="29"/>
        <v>10410.084033613446</v>
      </c>
      <c r="J95" s="62">
        <f t="shared" si="30"/>
        <v>65200</v>
      </c>
      <c r="K95" s="86">
        <v>41448.571428571428</v>
      </c>
      <c r="L95" s="61">
        <f t="shared" si="27"/>
        <v>7875.2285714285717</v>
      </c>
      <c r="M95" s="62">
        <f t="shared" si="31"/>
        <v>49323.8</v>
      </c>
      <c r="N95" s="85">
        <v>87800</v>
      </c>
      <c r="O95" s="61">
        <f t="shared" si="28"/>
        <v>16682</v>
      </c>
      <c r="P95" s="62">
        <f t="shared" si="32"/>
        <v>104482</v>
      </c>
      <c r="Q95" s="85"/>
      <c r="R95" s="87">
        <v>93487</v>
      </c>
      <c r="S95" s="67">
        <f t="shared" si="33"/>
        <v>74104.161140000011</v>
      </c>
    </row>
    <row r="96" spans="1:19" ht="36.6" customHeight="1" x14ac:dyDescent="0.25">
      <c r="A96" s="83">
        <v>87</v>
      </c>
      <c r="B96" s="83" t="s">
        <v>140</v>
      </c>
      <c r="C96" s="84" t="s">
        <v>70</v>
      </c>
      <c r="D96" s="83">
        <v>1</v>
      </c>
      <c r="E96" s="87">
        <v>74490.759999999995</v>
      </c>
      <c r="F96" s="61">
        <f t="shared" si="25"/>
        <v>14153.2444</v>
      </c>
      <c r="G96" s="62">
        <f t="shared" si="26"/>
        <v>88644.004399999991</v>
      </c>
      <c r="H96" s="87">
        <v>83697.478991596639</v>
      </c>
      <c r="I96" s="61">
        <f t="shared" si="29"/>
        <v>15902.521008403362</v>
      </c>
      <c r="J96" s="62">
        <f t="shared" si="30"/>
        <v>99600</v>
      </c>
      <c r="K96" s="86">
        <v>55868.067226890758</v>
      </c>
      <c r="L96" s="61">
        <f t="shared" si="27"/>
        <v>10614.932773109243</v>
      </c>
      <c r="M96" s="62">
        <f t="shared" si="31"/>
        <v>66483</v>
      </c>
      <c r="N96" s="85">
        <v>68000</v>
      </c>
      <c r="O96" s="61">
        <f t="shared" si="28"/>
        <v>12920</v>
      </c>
      <c r="P96" s="62">
        <f t="shared" si="32"/>
        <v>80920</v>
      </c>
      <c r="Q96" s="85"/>
      <c r="R96" s="87">
        <v>144907</v>
      </c>
      <c r="S96" s="67">
        <f t="shared" si="33"/>
        <v>96110.800879999995</v>
      </c>
    </row>
    <row r="97" spans="1:19" ht="36.6" customHeight="1" x14ac:dyDescent="0.25">
      <c r="A97" s="83">
        <v>88</v>
      </c>
      <c r="B97" s="83" t="s">
        <v>141</v>
      </c>
      <c r="C97" s="84" t="s">
        <v>70</v>
      </c>
      <c r="D97" s="83">
        <v>1</v>
      </c>
      <c r="E97" s="87">
        <v>59009.24</v>
      </c>
      <c r="F97" s="61">
        <f t="shared" si="25"/>
        <v>11211.7556</v>
      </c>
      <c r="G97" s="62">
        <f t="shared" si="26"/>
        <v>70220.995599999995</v>
      </c>
      <c r="H97" s="87">
        <v>66302.521008403361</v>
      </c>
      <c r="I97" s="61">
        <f t="shared" si="29"/>
        <v>12597.478991596639</v>
      </c>
      <c r="J97" s="62">
        <f t="shared" si="30"/>
        <v>78900</v>
      </c>
      <c r="K97" s="86">
        <v>44256.932773109242</v>
      </c>
      <c r="L97" s="61">
        <f t="shared" si="27"/>
        <v>8408.8172268907565</v>
      </c>
      <c r="M97" s="62">
        <f t="shared" si="31"/>
        <v>52665.75</v>
      </c>
      <c r="N97" s="85">
        <v>67000</v>
      </c>
      <c r="O97" s="61">
        <f t="shared" si="28"/>
        <v>12730</v>
      </c>
      <c r="P97" s="62">
        <f t="shared" si="32"/>
        <v>79730</v>
      </c>
      <c r="Q97" s="85"/>
      <c r="R97" s="87">
        <v>143218</v>
      </c>
      <c r="S97" s="67">
        <f t="shared" si="33"/>
        <v>84946.949120000005</v>
      </c>
    </row>
    <row r="98" spans="1:19" ht="36.6" customHeight="1" x14ac:dyDescent="0.25">
      <c r="A98" s="83">
        <v>89</v>
      </c>
      <c r="B98" s="83" t="s">
        <v>142</v>
      </c>
      <c r="C98" s="84" t="s">
        <v>70</v>
      </c>
      <c r="D98" s="83">
        <v>1</v>
      </c>
      <c r="E98" s="87">
        <v>213600</v>
      </c>
      <c r="F98" s="61">
        <f t="shared" si="25"/>
        <v>40584</v>
      </c>
      <c r="G98" s="62">
        <f t="shared" si="26"/>
        <v>254184</v>
      </c>
      <c r="H98" s="87">
        <v>240000</v>
      </c>
      <c r="I98" s="61">
        <f t="shared" si="29"/>
        <v>45600</v>
      </c>
      <c r="J98" s="62">
        <f t="shared" si="30"/>
        <v>285600</v>
      </c>
      <c r="K98" s="86">
        <v>160200</v>
      </c>
      <c r="L98" s="61">
        <f t="shared" si="27"/>
        <v>30438</v>
      </c>
      <c r="M98" s="62">
        <f t="shared" si="31"/>
        <v>190638</v>
      </c>
      <c r="N98" s="85">
        <v>379800</v>
      </c>
      <c r="O98" s="61">
        <f t="shared" si="28"/>
        <v>72162</v>
      </c>
      <c r="P98" s="62">
        <f t="shared" si="32"/>
        <v>451962</v>
      </c>
      <c r="Q98" s="85"/>
      <c r="R98" s="87">
        <v>412499</v>
      </c>
      <c r="S98" s="67">
        <f t="shared" si="33"/>
        <v>318976.59999999998</v>
      </c>
    </row>
    <row r="99" spans="1:19" ht="36.6" customHeight="1" x14ac:dyDescent="0.25">
      <c r="A99" s="83">
        <v>90</v>
      </c>
      <c r="B99" s="83" t="s">
        <v>143</v>
      </c>
      <c r="C99" s="84" t="s">
        <v>70</v>
      </c>
      <c r="D99" s="83">
        <v>1</v>
      </c>
      <c r="E99" s="87">
        <v>364600.84</v>
      </c>
      <c r="F99" s="61">
        <f t="shared" si="25"/>
        <v>69274.159599999999</v>
      </c>
      <c r="G99" s="62">
        <f t="shared" si="26"/>
        <v>433874.99960000004</v>
      </c>
      <c r="H99" s="87">
        <v>409663.86554621853</v>
      </c>
      <c r="I99" s="61">
        <f t="shared" si="29"/>
        <v>77836.134453781517</v>
      </c>
      <c r="J99" s="62">
        <f t="shared" si="30"/>
        <v>487500.00000000006</v>
      </c>
      <c r="K99" s="86">
        <v>273450.63025210088</v>
      </c>
      <c r="L99" s="61">
        <f t="shared" si="27"/>
        <v>51955.619747899167</v>
      </c>
      <c r="M99" s="62">
        <f t="shared" si="31"/>
        <v>325406.25000000006</v>
      </c>
      <c r="N99" s="85">
        <v>552000</v>
      </c>
      <c r="O99" s="61">
        <f t="shared" si="28"/>
        <v>104880</v>
      </c>
      <c r="P99" s="62">
        <f t="shared" si="32"/>
        <v>656880</v>
      </c>
      <c r="Q99" s="85"/>
      <c r="R99" s="87">
        <v>691597</v>
      </c>
      <c r="S99" s="67">
        <f t="shared" si="33"/>
        <v>519051.64992000005</v>
      </c>
    </row>
    <row r="100" spans="1:19" ht="36.6" customHeight="1" x14ac:dyDescent="0.25">
      <c r="A100" s="83">
        <v>91</v>
      </c>
      <c r="B100" s="83" t="s">
        <v>144</v>
      </c>
      <c r="C100" s="84" t="s">
        <v>70</v>
      </c>
      <c r="D100" s="83">
        <v>1</v>
      </c>
      <c r="E100" s="87">
        <v>4451495.8</v>
      </c>
      <c r="F100" s="61">
        <f t="shared" si="25"/>
        <v>845784.20199999993</v>
      </c>
      <c r="G100" s="62">
        <f t="shared" si="26"/>
        <v>5297280.0019999994</v>
      </c>
      <c r="H100" s="87">
        <v>5001680.6722689075</v>
      </c>
      <c r="I100" s="61">
        <f t="shared" si="29"/>
        <v>950319.32773109246</v>
      </c>
      <c r="J100" s="62">
        <f t="shared" si="30"/>
        <v>5952000</v>
      </c>
      <c r="K100" s="86">
        <v>3338621.8487394955</v>
      </c>
      <c r="L100" s="61">
        <f t="shared" si="27"/>
        <v>634338.15126050415</v>
      </c>
      <c r="M100" s="62">
        <f t="shared" si="31"/>
        <v>3972959.9999999995</v>
      </c>
      <c r="N100" s="97"/>
      <c r="O100" s="63"/>
      <c r="P100" s="64"/>
      <c r="Q100" s="85"/>
      <c r="R100" s="64"/>
      <c r="S100" s="67">
        <f t="shared" si="33"/>
        <v>5074080.0006666668</v>
      </c>
    </row>
    <row r="101" spans="1:19" ht="36.6" customHeight="1" x14ac:dyDescent="0.25">
      <c r="A101" s="83">
        <v>92</v>
      </c>
      <c r="B101" s="83" t="s">
        <v>145</v>
      </c>
      <c r="C101" s="84" t="s">
        <v>70</v>
      </c>
      <c r="D101" s="83">
        <v>1</v>
      </c>
      <c r="E101" s="87">
        <v>505430.25</v>
      </c>
      <c r="F101" s="61">
        <f t="shared" si="25"/>
        <v>96031.747499999998</v>
      </c>
      <c r="G101" s="62">
        <f t="shared" si="26"/>
        <v>601461.99750000006</v>
      </c>
      <c r="H101" s="87">
        <v>567899.15966386558</v>
      </c>
      <c r="I101" s="61">
        <f t="shared" si="29"/>
        <v>107900.84033613445</v>
      </c>
      <c r="J101" s="62">
        <f t="shared" si="30"/>
        <v>675800</v>
      </c>
      <c r="K101" s="86">
        <v>379072.68907563027</v>
      </c>
      <c r="L101" s="61">
        <f t="shared" si="27"/>
        <v>72023.810924369755</v>
      </c>
      <c r="M101" s="62">
        <f t="shared" si="31"/>
        <v>451096.5</v>
      </c>
      <c r="N101" s="97"/>
      <c r="O101" s="63"/>
      <c r="P101" s="64"/>
      <c r="Q101" s="85"/>
      <c r="R101" s="64"/>
      <c r="S101" s="67">
        <f t="shared" si="33"/>
        <v>576119.49916666665</v>
      </c>
    </row>
    <row r="102" spans="1:19" ht="36.6" customHeight="1" x14ac:dyDescent="0.25">
      <c r="A102" s="83">
        <v>93</v>
      </c>
      <c r="B102" s="83" t="s">
        <v>146</v>
      </c>
      <c r="C102" s="84" t="s">
        <v>70</v>
      </c>
      <c r="D102" s="83">
        <v>1</v>
      </c>
      <c r="E102" s="87">
        <v>564813.44999999995</v>
      </c>
      <c r="F102" s="61">
        <f t="shared" si="25"/>
        <v>107314.55549999999</v>
      </c>
      <c r="G102" s="62">
        <f t="shared" si="26"/>
        <v>672128.00549999997</v>
      </c>
      <c r="H102" s="87">
        <v>634621.84873949585</v>
      </c>
      <c r="I102" s="61">
        <f t="shared" si="29"/>
        <v>120578.15126050421</v>
      </c>
      <c r="J102" s="62">
        <f t="shared" si="30"/>
        <v>755200</v>
      </c>
      <c r="K102" s="86">
        <v>423610.08403361356</v>
      </c>
      <c r="L102" s="61">
        <f t="shared" si="27"/>
        <v>80485.915966386572</v>
      </c>
      <c r="M102" s="62">
        <f t="shared" si="31"/>
        <v>504096.00000000012</v>
      </c>
      <c r="N102" s="97"/>
      <c r="O102" s="63"/>
      <c r="P102" s="64"/>
      <c r="Q102" s="85"/>
      <c r="R102" s="64"/>
      <c r="S102" s="67">
        <f t="shared" si="33"/>
        <v>643808.00183333328</v>
      </c>
    </row>
    <row r="103" spans="1:19" ht="36.6" customHeight="1" x14ac:dyDescent="0.25">
      <c r="A103" s="83">
        <v>94</v>
      </c>
      <c r="B103" s="83" t="s">
        <v>147</v>
      </c>
      <c r="C103" s="84" t="s">
        <v>70</v>
      </c>
      <c r="D103" s="83">
        <v>1</v>
      </c>
      <c r="E103" s="87">
        <v>998445.38</v>
      </c>
      <c r="F103" s="61">
        <f t="shared" si="25"/>
        <v>189704.62220000001</v>
      </c>
      <c r="G103" s="62">
        <f t="shared" si="26"/>
        <v>1188150.0022</v>
      </c>
      <c r="H103" s="87">
        <v>1121848.7394957985</v>
      </c>
      <c r="I103" s="61">
        <f t="shared" si="29"/>
        <v>213151.26050420172</v>
      </c>
      <c r="J103" s="62">
        <f t="shared" si="30"/>
        <v>1335000.0000000002</v>
      </c>
      <c r="K103" s="86">
        <v>748834.03361344547</v>
      </c>
      <c r="L103" s="61">
        <f t="shared" si="27"/>
        <v>142278.46638655465</v>
      </c>
      <c r="M103" s="62">
        <f t="shared" si="31"/>
        <v>891112.50000000012</v>
      </c>
      <c r="N103" s="97"/>
      <c r="O103" s="63"/>
      <c r="P103" s="64"/>
      <c r="Q103" s="85"/>
      <c r="R103" s="64"/>
      <c r="S103" s="67">
        <f t="shared" si="33"/>
        <v>1138087.5007333334</v>
      </c>
    </row>
    <row r="104" spans="1:19" ht="36.6" customHeight="1" x14ac:dyDescent="0.25">
      <c r="A104" s="83">
        <v>95</v>
      </c>
      <c r="B104" s="83" t="s">
        <v>148</v>
      </c>
      <c r="C104" s="84" t="s">
        <v>70</v>
      </c>
      <c r="D104" s="83">
        <v>1</v>
      </c>
      <c r="E104" s="87">
        <v>205672.27</v>
      </c>
      <c r="F104" s="61">
        <f t="shared" si="25"/>
        <v>39077.731299999999</v>
      </c>
      <c r="G104" s="62">
        <f t="shared" si="26"/>
        <v>244750.0013</v>
      </c>
      <c r="H104" s="87">
        <v>231092.43697478992</v>
      </c>
      <c r="I104" s="61">
        <f t="shared" si="29"/>
        <v>43907.563025210082</v>
      </c>
      <c r="J104" s="62">
        <f t="shared" si="30"/>
        <v>275000</v>
      </c>
      <c r="K104" s="86">
        <v>154254.20168067227</v>
      </c>
      <c r="L104" s="61">
        <f t="shared" si="27"/>
        <v>29308.298319327732</v>
      </c>
      <c r="M104" s="62">
        <f t="shared" si="31"/>
        <v>183562.5</v>
      </c>
      <c r="N104" s="97"/>
      <c r="O104" s="63"/>
      <c r="P104" s="64"/>
      <c r="Q104" s="85"/>
      <c r="R104" s="64"/>
      <c r="S104" s="67">
        <f t="shared" si="33"/>
        <v>234437.50043333333</v>
      </c>
    </row>
    <row r="105" spans="1:19" ht="36.6" customHeight="1" x14ac:dyDescent="0.25">
      <c r="A105" s="83">
        <v>96</v>
      </c>
      <c r="B105" s="83" t="s">
        <v>149</v>
      </c>
      <c r="C105" s="84" t="s">
        <v>70</v>
      </c>
      <c r="D105" s="83">
        <v>1</v>
      </c>
      <c r="E105" s="87">
        <v>91243.7</v>
      </c>
      <c r="F105" s="61">
        <f t="shared" si="25"/>
        <v>17336.303</v>
      </c>
      <c r="G105" s="62">
        <f t="shared" si="26"/>
        <v>108580.003</v>
      </c>
      <c r="H105" s="87">
        <v>102521.00840336135</v>
      </c>
      <c r="I105" s="61">
        <f t="shared" si="29"/>
        <v>19478.991596638658</v>
      </c>
      <c r="J105" s="62">
        <f t="shared" si="30"/>
        <v>122000.00000000001</v>
      </c>
      <c r="K105" s="86">
        <v>68432.773109243702</v>
      </c>
      <c r="L105" s="61">
        <f t="shared" si="27"/>
        <v>13002.226890756303</v>
      </c>
      <c r="M105" s="62">
        <f t="shared" si="31"/>
        <v>81435</v>
      </c>
      <c r="N105" s="97"/>
      <c r="O105" s="63"/>
      <c r="P105" s="64"/>
      <c r="Q105" s="85"/>
      <c r="R105" s="87">
        <v>1350679</v>
      </c>
      <c r="S105" s="67">
        <f t="shared" si="33"/>
        <v>415673.50075000001</v>
      </c>
    </row>
    <row r="106" spans="1:19" ht="36.6" customHeight="1" x14ac:dyDescent="0.25">
      <c r="A106" s="83">
        <v>97</v>
      </c>
      <c r="B106" s="83" t="s">
        <v>150</v>
      </c>
      <c r="C106" s="84" t="s">
        <v>70</v>
      </c>
      <c r="D106" s="83">
        <v>1</v>
      </c>
      <c r="E106" s="87">
        <v>28494.959999999999</v>
      </c>
      <c r="F106" s="61">
        <f t="shared" si="25"/>
        <v>5414.0424000000003</v>
      </c>
      <c r="G106" s="62">
        <f t="shared" si="26"/>
        <v>33909.002399999998</v>
      </c>
      <c r="H106" s="87">
        <v>32016.806722689078</v>
      </c>
      <c r="I106" s="61">
        <f t="shared" si="29"/>
        <v>6083.1932773109247</v>
      </c>
      <c r="J106" s="62">
        <f t="shared" si="30"/>
        <v>38100</v>
      </c>
      <c r="K106" s="86">
        <v>21371.218487394959</v>
      </c>
      <c r="L106" s="61">
        <f t="shared" si="27"/>
        <v>4060.5315126050423</v>
      </c>
      <c r="M106" s="62">
        <f t="shared" si="31"/>
        <v>25431.75</v>
      </c>
      <c r="N106" s="97"/>
      <c r="O106" s="63"/>
      <c r="P106" s="64"/>
      <c r="Q106" s="85"/>
      <c r="R106" s="64"/>
      <c r="S106" s="67">
        <f t="shared" si="33"/>
        <v>32480.250799999998</v>
      </c>
    </row>
    <row r="107" spans="1:19" ht="36.6" customHeight="1" x14ac:dyDescent="0.25">
      <c r="A107" s="83">
        <v>98</v>
      </c>
      <c r="B107" s="83" t="s">
        <v>151</v>
      </c>
      <c r="C107" s="84" t="s">
        <v>70</v>
      </c>
      <c r="D107" s="83">
        <v>1</v>
      </c>
      <c r="E107" s="87">
        <v>66338.66</v>
      </c>
      <c r="F107" s="61">
        <f t="shared" si="25"/>
        <v>12604.3454</v>
      </c>
      <c r="G107" s="62">
        <f t="shared" si="26"/>
        <v>78943.005400000009</v>
      </c>
      <c r="H107" s="87">
        <v>74537.815126050424</v>
      </c>
      <c r="I107" s="61">
        <f t="shared" si="29"/>
        <v>14162.18487394958</v>
      </c>
      <c r="J107" s="62">
        <f t="shared" si="30"/>
        <v>88700</v>
      </c>
      <c r="K107" s="86">
        <v>49753.991596638662</v>
      </c>
      <c r="L107" s="61">
        <f t="shared" si="27"/>
        <v>9453.2584033613457</v>
      </c>
      <c r="M107" s="62">
        <f t="shared" si="31"/>
        <v>59207.250000000007</v>
      </c>
      <c r="N107" s="85">
        <v>165400</v>
      </c>
      <c r="O107" s="61">
        <f t="shared" si="28"/>
        <v>31426</v>
      </c>
      <c r="P107" s="62">
        <f t="shared" si="32"/>
        <v>196826</v>
      </c>
      <c r="Q107" s="85"/>
      <c r="R107" s="64"/>
      <c r="S107" s="67">
        <f t="shared" si="33"/>
        <v>105919.06385000001</v>
      </c>
    </row>
    <row r="108" spans="1:19" ht="36.6" customHeight="1" x14ac:dyDescent="0.25">
      <c r="A108" s="83">
        <v>99</v>
      </c>
      <c r="B108" s="83" t="s">
        <v>152</v>
      </c>
      <c r="C108" s="84" t="s">
        <v>70</v>
      </c>
      <c r="D108" s="83">
        <v>1</v>
      </c>
      <c r="E108" s="87">
        <v>33730.25</v>
      </c>
      <c r="F108" s="61">
        <f t="shared" si="25"/>
        <v>6408.7475000000004</v>
      </c>
      <c r="G108" s="62">
        <f t="shared" si="26"/>
        <v>40138.997499999998</v>
      </c>
      <c r="H108" s="87">
        <v>37899.159663865546</v>
      </c>
      <c r="I108" s="61">
        <f t="shared" si="29"/>
        <v>7200.8403361344535</v>
      </c>
      <c r="J108" s="62">
        <f t="shared" si="30"/>
        <v>45100</v>
      </c>
      <c r="K108" s="86">
        <v>25297.689075630253</v>
      </c>
      <c r="L108" s="61">
        <f t="shared" si="27"/>
        <v>4806.5609243697481</v>
      </c>
      <c r="M108" s="62">
        <f t="shared" si="31"/>
        <v>30104.25</v>
      </c>
      <c r="N108" s="85">
        <v>45342</v>
      </c>
      <c r="O108" s="61">
        <f t="shared" si="28"/>
        <v>8614.98</v>
      </c>
      <c r="P108" s="62">
        <f t="shared" si="32"/>
        <v>53956.979999999996</v>
      </c>
      <c r="Q108" s="85"/>
      <c r="R108" s="64"/>
      <c r="S108" s="67">
        <f t="shared" si="33"/>
        <v>42325.056874999995</v>
      </c>
    </row>
    <row r="109" spans="1:19" ht="36.6" customHeight="1" x14ac:dyDescent="0.25">
      <c r="A109" s="83">
        <v>100</v>
      </c>
      <c r="B109" s="83" t="s">
        <v>153</v>
      </c>
      <c r="C109" s="84" t="s">
        <v>70</v>
      </c>
      <c r="D109" s="83">
        <v>1</v>
      </c>
      <c r="E109" s="87">
        <v>33431.089999999997</v>
      </c>
      <c r="F109" s="61">
        <f t="shared" si="25"/>
        <v>6351.9070999999994</v>
      </c>
      <c r="G109" s="62">
        <f t="shared" si="26"/>
        <v>39782.997099999993</v>
      </c>
      <c r="H109" s="87">
        <v>37563.025210084037</v>
      </c>
      <c r="I109" s="61">
        <f t="shared" si="29"/>
        <v>7136.9747899159674</v>
      </c>
      <c r="J109" s="62">
        <f t="shared" si="30"/>
        <v>44700.000000000007</v>
      </c>
      <c r="K109" s="86">
        <v>25073.319327731097</v>
      </c>
      <c r="L109" s="61">
        <f t="shared" si="27"/>
        <v>4763.930672268908</v>
      </c>
      <c r="M109" s="62">
        <f t="shared" si="31"/>
        <v>29837.250000000004</v>
      </c>
      <c r="N109" s="85">
        <v>30000</v>
      </c>
      <c r="O109" s="61">
        <f t="shared" si="28"/>
        <v>5700</v>
      </c>
      <c r="P109" s="62">
        <f t="shared" si="32"/>
        <v>35700</v>
      </c>
      <c r="Q109" s="85"/>
      <c r="R109" s="87">
        <v>68129</v>
      </c>
      <c r="S109" s="67">
        <f t="shared" si="33"/>
        <v>43629.849419999999</v>
      </c>
    </row>
    <row r="110" spans="1:19" ht="36.6" customHeight="1" x14ac:dyDescent="0.25">
      <c r="A110" s="83">
        <v>101</v>
      </c>
      <c r="B110" s="83" t="s">
        <v>154</v>
      </c>
      <c r="C110" s="84" t="s">
        <v>70</v>
      </c>
      <c r="D110" s="83">
        <v>1</v>
      </c>
      <c r="E110" s="87">
        <v>28345.38</v>
      </c>
      <c r="F110" s="61">
        <f t="shared" si="25"/>
        <v>5385.6222000000007</v>
      </c>
      <c r="G110" s="62">
        <f t="shared" si="26"/>
        <v>33731.002200000003</v>
      </c>
      <c r="H110" s="87">
        <v>31848.73949579832</v>
      </c>
      <c r="I110" s="61">
        <f t="shared" si="29"/>
        <v>6051.2605042016812</v>
      </c>
      <c r="J110" s="62">
        <f t="shared" si="30"/>
        <v>37900</v>
      </c>
      <c r="K110" s="86">
        <v>21259.033613445379</v>
      </c>
      <c r="L110" s="61">
        <f t="shared" si="27"/>
        <v>4039.2163865546222</v>
      </c>
      <c r="M110" s="62">
        <f t="shared" si="31"/>
        <v>25298.25</v>
      </c>
      <c r="N110" s="85">
        <v>53624</v>
      </c>
      <c r="O110" s="61">
        <f t="shared" si="28"/>
        <v>10188.56</v>
      </c>
      <c r="P110" s="62">
        <f t="shared" si="32"/>
        <v>63812.56</v>
      </c>
      <c r="Q110" s="85"/>
      <c r="R110" s="64"/>
      <c r="S110" s="67">
        <f t="shared" si="33"/>
        <v>40185.453049999996</v>
      </c>
    </row>
    <row r="111" spans="1:19" ht="36.6" customHeight="1" x14ac:dyDescent="0.25">
      <c r="A111" s="83">
        <v>102</v>
      </c>
      <c r="B111" s="83" t="s">
        <v>155</v>
      </c>
      <c r="C111" s="84" t="s">
        <v>70</v>
      </c>
      <c r="D111" s="83">
        <v>1</v>
      </c>
      <c r="E111" s="87">
        <v>24306.720000000001</v>
      </c>
      <c r="F111" s="61">
        <f t="shared" si="25"/>
        <v>4618.2768000000005</v>
      </c>
      <c r="G111" s="62">
        <f t="shared" si="26"/>
        <v>28924.996800000001</v>
      </c>
      <c r="H111" s="87">
        <v>27310.9243697479</v>
      </c>
      <c r="I111" s="61">
        <f t="shared" si="29"/>
        <v>5189.0756302521013</v>
      </c>
      <c r="J111" s="62">
        <f t="shared" si="30"/>
        <v>32500</v>
      </c>
      <c r="K111" s="86">
        <v>18230.042016806725</v>
      </c>
      <c r="L111" s="61">
        <f t="shared" si="27"/>
        <v>3463.7079831932779</v>
      </c>
      <c r="M111" s="62">
        <f t="shared" si="31"/>
        <v>21693.750000000004</v>
      </c>
      <c r="N111" s="97"/>
      <c r="O111" s="63"/>
      <c r="P111" s="64"/>
      <c r="Q111" s="85"/>
      <c r="R111" s="87">
        <v>103811</v>
      </c>
      <c r="S111" s="67">
        <f t="shared" si="33"/>
        <v>46732.436700000006</v>
      </c>
    </row>
    <row r="112" spans="1:19" ht="36.6" customHeight="1" x14ac:dyDescent="0.25">
      <c r="A112" s="83">
        <v>103</v>
      </c>
      <c r="B112" s="83" t="s">
        <v>156</v>
      </c>
      <c r="C112" s="84" t="s">
        <v>70</v>
      </c>
      <c r="D112" s="83">
        <v>1</v>
      </c>
      <c r="E112" s="87">
        <v>30813.45</v>
      </c>
      <c r="F112" s="61">
        <f t="shared" si="25"/>
        <v>5854.5555000000004</v>
      </c>
      <c r="G112" s="62">
        <f t="shared" si="26"/>
        <v>36668.005499999999</v>
      </c>
      <c r="H112" s="87">
        <v>34621.848739495799</v>
      </c>
      <c r="I112" s="61">
        <f t="shared" si="29"/>
        <v>6578.1512605042017</v>
      </c>
      <c r="J112" s="62">
        <f t="shared" si="30"/>
        <v>41200</v>
      </c>
      <c r="K112" s="86">
        <v>23110.084033613446</v>
      </c>
      <c r="L112" s="61">
        <f t="shared" si="27"/>
        <v>4390.9159663865548</v>
      </c>
      <c r="M112" s="62">
        <f t="shared" si="31"/>
        <v>27501</v>
      </c>
      <c r="N112" s="85">
        <v>47190</v>
      </c>
      <c r="O112" s="61">
        <f t="shared" si="28"/>
        <v>8966.1</v>
      </c>
      <c r="P112" s="62">
        <f t="shared" si="32"/>
        <v>56156.1</v>
      </c>
      <c r="Q112" s="85"/>
      <c r="R112" s="64"/>
      <c r="S112" s="67">
        <f t="shared" si="33"/>
        <v>40381.276375000001</v>
      </c>
    </row>
    <row r="113" spans="1:19" s="93" customFormat="1" ht="36.6" customHeight="1" x14ac:dyDescent="0.25">
      <c r="A113" s="88" t="s">
        <v>157</v>
      </c>
      <c r="B113" s="88"/>
      <c r="C113" s="89"/>
      <c r="D113" s="88"/>
      <c r="E113" s="90"/>
      <c r="F113" s="63"/>
      <c r="G113" s="64"/>
      <c r="H113" s="90"/>
      <c r="I113" s="63"/>
      <c r="J113" s="64"/>
      <c r="K113" s="90"/>
      <c r="L113" s="63"/>
      <c r="M113" s="64"/>
      <c r="N113" s="90"/>
      <c r="O113" s="63"/>
      <c r="P113" s="64"/>
      <c r="Q113" s="91"/>
      <c r="R113" s="90"/>
      <c r="S113" s="92"/>
    </row>
    <row r="114" spans="1:19" s="93" customFormat="1" ht="36.6" customHeight="1" x14ac:dyDescent="0.25">
      <c r="A114" s="94" t="s">
        <v>37</v>
      </c>
      <c r="B114" s="94" t="s">
        <v>38</v>
      </c>
      <c r="C114" s="89" t="s">
        <v>39</v>
      </c>
      <c r="D114" s="94" t="s">
        <v>0</v>
      </c>
      <c r="E114" s="95"/>
      <c r="F114" s="63"/>
      <c r="G114" s="64"/>
      <c r="H114" s="95"/>
      <c r="I114" s="63"/>
      <c r="J114" s="64"/>
      <c r="K114" s="95"/>
      <c r="L114" s="63"/>
      <c r="M114" s="64"/>
      <c r="N114" s="90"/>
      <c r="O114" s="63"/>
      <c r="P114" s="64"/>
      <c r="Q114" s="96"/>
      <c r="R114" s="90"/>
      <c r="S114" s="92"/>
    </row>
    <row r="115" spans="1:19" ht="36.6" customHeight="1" x14ac:dyDescent="0.25">
      <c r="A115" s="32">
        <v>104</v>
      </c>
      <c r="B115" s="32" t="s">
        <v>158</v>
      </c>
      <c r="C115" s="98" t="s">
        <v>159</v>
      </c>
      <c r="D115" s="32">
        <v>1</v>
      </c>
      <c r="E115" s="87">
        <v>87184.87</v>
      </c>
      <c r="F115" s="61">
        <f t="shared" ref="F115:F136" si="34">E115*19%</f>
        <v>16565.1253</v>
      </c>
      <c r="G115" s="62">
        <f t="shared" ref="G115:G136" si="35">E115+F115</f>
        <v>103749.9953</v>
      </c>
      <c r="H115" s="87">
        <v>105042.01680672269</v>
      </c>
      <c r="I115" s="61">
        <f t="shared" ref="I115:I136" si="36">H115*19%</f>
        <v>19957.983193277312</v>
      </c>
      <c r="J115" s="62">
        <f t="shared" ref="J115:J136" si="37">H115+I115</f>
        <v>125000</v>
      </c>
      <c r="K115" s="86">
        <v>74107.142857142855</v>
      </c>
      <c r="L115" s="61">
        <f t="shared" ref="L115:L136" si="38">K115*19%</f>
        <v>14080.357142857143</v>
      </c>
      <c r="M115" s="62">
        <f t="shared" ref="M115:M136" si="39">K115+L115</f>
        <v>88187.5</v>
      </c>
      <c r="N115" s="86">
        <v>200000</v>
      </c>
      <c r="O115" s="61">
        <f t="shared" ref="O115:O136" si="40">N115*19%</f>
        <v>38000</v>
      </c>
      <c r="P115" s="62">
        <f t="shared" ref="P115:P136" si="41">N115+O115</f>
        <v>238000</v>
      </c>
      <c r="Q115" s="62"/>
      <c r="R115" s="64"/>
      <c r="S115" s="67">
        <f t="shared" ref="S115:S136" si="42">AVERAGE(G115,J115,M115,P115,R115)</f>
        <v>138734.37382500002</v>
      </c>
    </row>
    <row r="116" spans="1:19" ht="36.6" customHeight="1" x14ac:dyDescent="0.25">
      <c r="A116" s="32">
        <v>105</v>
      </c>
      <c r="B116" s="32" t="s">
        <v>158</v>
      </c>
      <c r="C116" s="98" t="s">
        <v>160</v>
      </c>
      <c r="D116" s="32">
        <v>1</v>
      </c>
      <c r="E116" s="87">
        <v>101190.25</v>
      </c>
      <c r="F116" s="61">
        <f t="shared" si="34"/>
        <v>19226.147499999999</v>
      </c>
      <c r="G116" s="62">
        <f t="shared" si="35"/>
        <v>120416.39749999999</v>
      </c>
      <c r="H116" s="87">
        <v>121915.96638655463</v>
      </c>
      <c r="I116" s="61">
        <f t="shared" si="36"/>
        <v>23164.033613445379</v>
      </c>
      <c r="J116" s="62">
        <f t="shared" si="37"/>
        <v>145080</v>
      </c>
      <c r="K116" s="86">
        <v>86011.71428571429</v>
      </c>
      <c r="L116" s="61">
        <f t="shared" si="38"/>
        <v>16342.225714285716</v>
      </c>
      <c r="M116" s="62">
        <f t="shared" si="39"/>
        <v>102353.94</v>
      </c>
      <c r="N116" s="86">
        <v>242000</v>
      </c>
      <c r="O116" s="61">
        <f t="shared" si="40"/>
        <v>45980</v>
      </c>
      <c r="P116" s="62">
        <f t="shared" si="41"/>
        <v>287980</v>
      </c>
      <c r="Q116" s="62"/>
      <c r="R116" s="64"/>
      <c r="S116" s="67">
        <f t="shared" si="42"/>
        <v>163957.58437499998</v>
      </c>
    </row>
    <row r="117" spans="1:19" ht="36.6" customHeight="1" x14ac:dyDescent="0.25">
      <c r="A117" s="32">
        <v>106</v>
      </c>
      <c r="B117" s="32" t="s">
        <v>161</v>
      </c>
      <c r="C117" s="98" t="s">
        <v>162</v>
      </c>
      <c r="D117" s="32">
        <v>1</v>
      </c>
      <c r="E117" s="87">
        <v>91230.25</v>
      </c>
      <c r="F117" s="61">
        <f t="shared" si="34"/>
        <v>17333.747500000001</v>
      </c>
      <c r="G117" s="62">
        <f t="shared" si="35"/>
        <v>108563.9975</v>
      </c>
      <c r="H117" s="87">
        <v>109915.96638655463</v>
      </c>
      <c r="I117" s="61">
        <f t="shared" si="36"/>
        <v>20884.033613445379</v>
      </c>
      <c r="J117" s="62">
        <f t="shared" si="37"/>
        <v>130800.00000000001</v>
      </c>
      <c r="K117" s="86">
        <v>77545.71428571429</v>
      </c>
      <c r="L117" s="61">
        <f t="shared" si="38"/>
        <v>14733.685714285715</v>
      </c>
      <c r="M117" s="62">
        <f t="shared" si="39"/>
        <v>92279.400000000009</v>
      </c>
      <c r="N117" s="86">
        <v>206612</v>
      </c>
      <c r="O117" s="61">
        <f t="shared" si="40"/>
        <v>39256.28</v>
      </c>
      <c r="P117" s="62">
        <f t="shared" si="41"/>
        <v>245868.28</v>
      </c>
      <c r="Q117" s="62"/>
      <c r="R117" s="64"/>
      <c r="S117" s="67">
        <f t="shared" si="42"/>
        <v>144377.919375</v>
      </c>
    </row>
    <row r="118" spans="1:19" ht="36.6" customHeight="1" x14ac:dyDescent="0.25">
      <c r="A118" s="32">
        <v>107</v>
      </c>
      <c r="B118" s="32" t="s">
        <v>163</v>
      </c>
      <c r="C118" s="98" t="s">
        <v>164</v>
      </c>
      <c r="D118" s="32">
        <v>1</v>
      </c>
      <c r="E118" s="87">
        <v>93657.48</v>
      </c>
      <c r="F118" s="61">
        <f t="shared" si="34"/>
        <v>17794.921200000001</v>
      </c>
      <c r="G118" s="62">
        <f t="shared" si="35"/>
        <v>111452.40119999999</v>
      </c>
      <c r="H118" s="87">
        <v>112840.33613445378</v>
      </c>
      <c r="I118" s="61">
        <f t="shared" si="36"/>
        <v>21439.663865546219</v>
      </c>
      <c r="J118" s="62">
        <f t="shared" si="37"/>
        <v>134280</v>
      </c>
      <c r="K118" s="86">
        <v>79608.857142857145</v>
      </c>
      <c r="L118" s="61">
        <f t="shared" si="38"/>
        <v>15125.682857142858</v>
      </c>
      <c r="M118" s="62">
        <f t="shared" si="39"/>
        <v>94734.540000000008</v>
      </c>
      <c r="N118" s="86">
        <v>223800</v>
      </c>
      <c r="O118" s="61">
        <f t="shared" si="40"/>
        <v>42522</v>
      </c>
      <c r="P118" s="62">
        <f t="shared" si="41"/>
        <v>266322</v>
      </c>
      <c r="Q118" s="62"/>
      <c r="R118" s="64"/>
      <c r="S118" s="67">
        <f t="shared" si="42"/>
        <v>151697.2353</v>
      </c>
    </row>
    <row r="119" spans="1:19" ht="36.6" customHeight="1" x14ac:dyDescent="0.25">
      <c r="A119" s="32">
        <v>108</v>
      </c>
      <c r="B119" s="32" t="s">
        <v>158</v>
      </c>
      <c r="C119" s="98" t="s">
        <v>165</v>
      </c>
      <c r="D119" s="32">
        <v>1</v>
      </c>
      <c r="E119" s="87">
        <v>82776.81</v>
      </c>
      <c r="F119" s="61">
        <f t="shared" si="34"/>
        <v>15727.5939</v>
      </c>
      <c r="G119" s="62">
        <f t="shared" si="35"/>
        <v>98504.403900000005</v>
      </c>
      <c r="H119" s="87">
        <v>99731.092436974795</v>
      </c>
      <c r="I119" s="61">
        <f t="shared" si="36"/>
        <v>18948.907563025212</v>
      </c>
      <c r="J119" s="62">
        <f t="shared" si="37"/>
        <v>118680</v>
      </c>
      <c r="K119" s="86">
        <v>70360.28571428571</v>
      </c>
      <c r="L119" s="61">
        <f t="shared" si="38"/>
        <v>13368.454285714284</v>
      </c>
      <c r="M119" s="62">
        <f t="shared" si="39"/>
        <v>83728.739999999991</v>
      </c>
      <c r="N119" s="86">
        <v>197800</v>
      </c>
      <c r="O119" s="61">
        <f t="shared" si="40"/>
        <v>37582</v>
      </c>
      <c r="P119" s="62">
        <f t="shared" si="41"/>
        <v>235382</v>
      </c>
      <c r="Q119" s="62"/>
      <c r="R119" s="64"/>
      <c r="S119" s="67">
        <f t="shared" si="42"/>
        <v>134073.78597500001</v>
      </c>
    </row>
    <row r="120" spans="1:19" ht="36.6" customHeight="1" x14ac:dyDescent="0.25">
      <c r="A120" s="32">
        <v>109</v>
      </c>
      <c r="B120" s="32" t="s">
        <v>166</v>
      </c>
      <c r="C120" s="98" t="s">
        <v>167</v>
      </c>
      <c r="D120" s="32">
        <v>1</v>
      </c>
      <c r="E120" s="87">
        <v>7323.53</v>
      </c>
      <c r="F120" s="61">
        <f t="shared" si="34"/>
        <v>1391.4707000000001</v>
      </c>
      <c r="G120" s="62">
        <f t="shared" si="35"/>
        <v>8715.0007000000005</v>
      </c>
      <c r="H120" s="87">
        <v>8823.5294117647063</v>
      </c>
      <c r="I120" s="61">
        <f t="shared" si="36"/>
        <v>1676.4705882352941</v>
      </c>
      <c r="J120" s="62">
        <f t="shared" si="37"/>
        <v>10500</v>
      </c>
      <c r="K120" s="86">
        <v>6225</v>
      </c>
      <c r="L120" s="61">
        <f t="shared" si="38"/>
        <v>1182.75</v>
      </c>
      <c r="M120" s="62">
        <f t="shared" si="39"/>
        <v>7407.75</v>
      </c>
      <c r="N120" s="86">
        <v>12614</v>
      </c>
      <c r="O120" s="61">
        <f t="shared" si="40"/>
        <v>2396.66</v>
      </c>
      <c r="P120" s="62">
        <f t="shared" si="41"/>
        <v>15010.66</v>
      </c>
      <c r="Q120" s="62"/>
      <c r="R120" s="64"/>
      <c r="S120" s="67">
        <f t="shared" si="42"/>
        <v>10408.352675</v>
      </c>
    </row>
    <row r="121" spans="1:19" ht="36.6" customHeight="1" x14ac:dyDescent="0.25">
      <c r="A121" s="32">
        <v>110</v>
      </c>
      <c r="B121" s="32" t="s">
        <v>168</v>
      </c>
      <c r="C121" s="98" t="s">
        <v>169</v>
      </c>
      <c r="D121" s="32">
        <v>1</v>
      </c>
      <c r="E121" s="87">
        <v>10880.67</v>
      </c>
      <c r="F121" s="61">
        <f t="shared" si="34"/>
        <v>2067.3272999999999</v>
      </c>
      <c r="G121" s="62">
        <f t="shared" si="35"/>
        <v>12947.997299999999</v>
      </c>
      <c r="H121" s="87">
        <v>13109.243697478993</v>
      </c>
      <c r="I121" s="61">
        <f t="shared" si="36"/>
        <v>2490.7563025210088</v>
      </c>
      <c r="J121" s="62">
        <f t="shared" si="37"/>
        <v>15600.000000000002</v>
      </c>
      <c r="K121" s="86">
        <v>9248.5714285714294</v>
      </c>
      <c r="L121" s="61">
        <f t="shared" si="38"/>
        <v>1757.2285714285715</v>
      </c>
      <c r="M121" s="62">
        <f t="shared" si="39"/>
        <v>11005.800000000001</v>
      </c>
      <c r="N121" s="86">
        <v>30000</v>
      </c>
      <c r="O121" s="61">
        <f t="shared" si="40"/>
        <v>5700</v>
      </c>
      <c r="P121" s="62">
        <f t="shared" si="41"/>
        <v>35700</v>
      </c>
      <c r="Q121" s="62"/>
      <c r="R121" s="64"/>
      <c r="S121" s="67">
        <f t="shared" si="42"/>
        <v>18813.449325000001</v>
      </c>
    </row>
    <row r="122" spans="1:19" ht="36.6" customHeight="1" x14ac:dyDescent="0.25">
      <c r="A122" s="32">
        <v>111</v>
      </c>
      <c r="B122" s="32" t="s">
        <v>170</v>
      </c>
      <c r="C122" s="98" t="s">
        <v>171</v>
      </c>
      <c r="D122" s="32">
        <v>1</v>
      </c>
      <c r="E122" s="87">
        <v>317283.19</v>
      </c>
      <c r="F122" s="61">
        <f t="shared" si="34"/>
        <v>60283.806100000002</v>
      </c>
      <c r="G122" s="62">
        <f t="shared" si="35"/>
        <v>377566.99609999999</v>
      </c>
      <c r="H122" s="87">
        <v>382268.90756302525</v>
      </c>
      <c r="I122" s="61">
        <f t="shared" si="36"/>
        <v>72631.092436974795</v>
      </c>
      <c r="J122" s="62">
        <f t="shared" si="37"/>
        <v>454900.00000000006</v>
      </c>
      <c r="K122" s="86">
        <v>269690.71428571426</v>
      </c>
      <c r="L122" s="61">
        <f t="shared" si="38"/>
        <v>51241.235714285707</v>
      </c>
      <c r="M122" s="62">
        <f t="shared" si="39"/>
        <v>320931.94999999995</v>
      </c>
      <c r="N122" s="99"/>
      <c r="O122" s="63"/>
      <c r="P122" s="64"/>
      <c r="Q122" s="62"/>
      <c r="R122" s="64"/>
      <c r="S122" s="67">
        <f t="shared" si="42"/>
        <v>384466.31536666671</v>
      </c>
    </row>
    <row r="123" spans="1:19" ht="36.6" customHeight="1" x14ac:dyDescent="0.25">
      <c r="A123" s="32">
        <v>112</v>
      </c>
      <c r="B123" s="32" t="s">
        <v>172</v>
      </c>
      <c r="C123" s="98" t="s">
        <v>173</v>
      </c>
      <c r="D123" s="32">
        <v>1</v>
      </c>
      <c r="E123" s="87">
        <v>277945.38</v>
      </c>
      <c r="F123" s="61">
        <f t="shared" si="34"/>
        <v>52809.622199999998</v>
      </c>
      <c r="G123" s="62">
        <f t="shared" si="35"/>
        <v>330755.00219999999</v>
      </c>
      <c r="H123" s="87">
        <v>334873.94957983197</v>
      </c>
      <c r="I123" s="61">
        <f t="shared" si="36"/>
        <v>63626.050420168074</v>
      </c>
      <c r="J123" s="62">
        <f t="shared" si="37"/>
        <v>398500.00000000006</v>
      </c>
      <c r="K123" s="86">
        <v>236253.57142857145</v>
      </c>
      <c r="L123" s="61">
        <f t="shared" si="38"/>
        <v>44888.178571428572</v>
      </c>
      <c r="M123" s="62">
        <f t="shared" si="39"/>
        <v>281141.75</v>
      </c>
      <c r="N123" s="99"/>
      <c r="O123" s="63"/>
      <c r="P123" s="64"/>
      <c r="Q123" s="62"/>
      <c r="R123" s="64"/>
      <c r="S123" s="67">
        <f t="shared" si="42"/>
        <v>336798.91739999998</v>
      </c>
    </row>
    <row r="124" spans="1:19" ht="36.6" customHeight="1" x14ac:dyDescent="0.25">
      <c r="A124" s="32">
        <v>113</v>
      </c>
      <c r="B124" s="32" t="s">
        <v>172</v>
      </c>
      <c r="C124" s="98" t="s">
        <v>174</v>
      </c>
      <c r="D124" s="32">
        <v>1</v>
      </c>
      <c r="E124" s="87">
        <v>163907.56</v>
      </c>
      <c r="F124" s="61">
        <f t="shared" si="34"/>
        <v>31142.436399999999</v>
      </c>
      <c r="G124" s="62">
        <f t="shared" si="35"/>
        <v>195049.9964</v>
      </c>
      <c r="H124" s="87">
        <v>197478.99159663866</v>
      </c>
      <c r="I124" s="61">
        <f t="shared" si="36"/>
        <v>37521.008403361346</v>
      </c>
      <c r="J124" s="62">
        <f t="shared" si="37"/>
        <v>235000</v>
      </c>
      <c r="K124" s="86">
        <v>139321.42857142858</v>
      </c>
      <c r="L124" s="61">
        <f t="shared" si="38"/>
        <v>26471.071428571431</v>
      </c>
      <c r="M124" s="62">
        <f t="shared" si="39"/>
        <v>165792.5</v>
      </c>
      <c r="N124" s="86">
        <v>330000</v>
      </c>
      <c r="O124" s="61">
        <f t="shared" si="40"/>
        <v>62700</v>
      </c>
      <c r="P124" s="62">
        <f t="shared" si="41"/>
        <v>392700</v>
      </c>
      <c r="Q124" s="62"/>
      <c r="R124" s="64"/>
      <c r="S124" s="67">
        <f t="shared" si="42"/>
        <v>247135.62410000002</v>
      </c>
    </row>
    <row r="125" spans="1:19" ht="36.6" customHeight="1" x14ac:dyDescent="0.25">
      <c r="A125" s="32">
        <v>114</v>
      </c>
      <c r="B125" s="32" t="s">
        <v>175</v>
      </c>
      <c r="C125" s="98" t="s">
        <v>176</v>
      </c>
      <c r="D125" s="32">
        <v>1</v>
      </c>
      <c r="E125" s="87">
        <v>7044.54</v>
      </c>
      <c r="F125" s="61">
        <f t="shared" si="34"/>
        <v>1338.4626000000001</v>
      </c>
      <c r="G125" s="62">
        <f t="shared" si="35"/>
        <v>8383.0025999999998</v>
      </c>
      <c r="H125" s="87">
        <v>8487.3949579831933</v>
      </c>
      <c r="I125" s="61">
        <f t="shared" si="36"/>
        <v>1612.6050420168067</v>
      </c>
      <c r="J125" s="62">
        <f t="shared" si="37"/>
        <v>10100</v>
      </c>
      <c r="K125" s="86">
        <v>5987.8571428571422</v>
      </c>
      <c r="L125" s="61">
        <f t="shared" si="38"/>
        <v>1137.6928571428571</v>
      </c>
      <c r="M125" s="62">
        <f t="shared" si="39"/>
        <v>7125.5499999999993</v>
      </c>
      <c r="N125" s="86">
        <v>42000</v>
      </c>
      <c r="O125" s="61">
        <f t="shared" si="40"/>
        <v>7980</v>
      </c>
      <c r="P125" s="62">
        <f t="shared" si="41"/>
        <v>49980</v>
      </c>
      <c r="Q125" s="62"/>
      <c r="R125" s="64"/>
      <c r="S125" s="67">
        <f t="shared" si="42"/>
        <v>18897.138149999999</v>
      </c>
    </row>
    <row r="126" spans="1:19" ht="36.6" customHeight="1" x14ac:dyDescent="0.25">
      <c r="A126" s="32">
        <v>115</v>
      </c>
      <c r="B126" s="32" t="s">
        <v>177</v>
      </c>
      <c r="C126" s="98" t="s">
        <v>178</v>
      </c>
      <c r="D126" s="32">
        <v>1</v>
      </c>
      <c r="E126" s="87">
        <v>55658.82</v>
      </c>
      <c r="F126" s="61">
        <f t="shared" si="34"/>
        <v>10575.175800000001</v>
      </c>
      <c r="G126" s="62">
        <f t="shared" si="35"/>
        <v>66233.995800000004</v>
      </c>
      <c r="H126" s="87">
        <v>67058.823529411762</v>
      </c>
      <c r="I126" s="61">
        <f t="shared" si="36"/>
        <v>12741.176470588234</v>
      </c>
      <c r="J126" s="62">
        <f t="shared" si="37"/>
        <v>79800</v>
      </c>
      <c r="K126" s="86">
        <v>47310</v>
      </c>
      <c r="L126" s="61">
        <f t="shared" si="38"/>
        <v>8988.9</v>
      </c>
      <c r="M126" s="62">
        <f t="shared" si="39"/>
        <v>56298.9</v>
      </c>
      <c r="N126" s="86">
        <v>110000</v>
      </c>
      <c r="O126" s="61">
        <f t="shared" si="40"/>
        <v>20900</v>
      </c>
      <c r="P126" s="62">
        <f t="shared" si="41"/>
        <v>130900</v>
      </c>
      <c r="Q126" s="62"/>
      <c r="R126" s="64"/>
      <c r="S126" s="67">
        <f t="shared" si="42"/>
        <v>83308.22395</v>
      </c>
    </row>
    <row r="127" spans="1:19" ht="36.6" customHeight="1" x14ac:dyDescent="0.25">
      <c r="A127" s="32">
        <v>116</v>
      </c>
      <c r="B127" s="32" t="s">
        <v>179</v>
      </c>
      <c r="C127" s="98" t="s">
        <v>180</v>
      </c>
      <c r="D127" s="32">
        <v>1</v>
      </c>
      <c r="E127" s="87">
        <v>76722.69</v>
      </c>
      <c r="F127" s="61">
        <f t="shared" si="34"/>
        <v>14577.311100000001</v>
      </c>
      <c r="G127" s="62">
        <f t="shared" si="35"/>
        <v>91300.001100000009</v>
      </c>
      <c r="H127" s="87">
        <v>92436.97478991597</v>
      </c>
      <c r="I127" s="61">
        <f t="shared" si="36"/>
        <v>17563.025210084033</v>
      </c>
      <c r="J127" s="62">
        <f t="shared" si="37"/>
        <v>110000</v>
      </c>
      <c r="K127" s="86">
        <v>65214.28571428571</v>
      </c>
      <c r="L127" s="61">
        <f t="shared" si="38"/>
        <v>12390.714285714284</v>
      </c>
      <c r="M127" s="62">
        <f t="shared" si="39"/>
        <v>77605</v>
      </c>
      <c r="N127" s="86">
        <v>65214.28571428571</v>
      </c>
      <c r="O127" s="61">
        <f t="shared" si="40"/>
        <v>12390.714285714284</v>
      </c>
      <c r="P127" s="62">
        <f t="shared" si="41"/>
        <v>77605</v>
      </c>
      <c r="Q127" s="62"/>
      <c r="R127" s="64"/>
      <c r="S127" s="67">
        <f t="shared" si="42"/>
        <v>89127.500274999999</v>
      </c>
    </row>
    <row r="128" spans="1:19" ht="36.6" customHeight="1" x14ac:dyDescent="0.25">
      <c r="A128" s="32">
        <v>117</v>
      </c>
      <c r="B128" s="32" t="s">
        <v>181</v>
      </c>
      <c r="C128" s="98" t="s">
        <v>182</v>
      </c>
      <c r="D128" s="32">
        <v>1</v>
      </c>
      <c r="E128" s="87">
        <v>38361.339999999997</v>
      </c>
      <c r="F128" s="61">
        <f t="shared" si="34"/>
        <v>7288.6545999999998</v>
      </c>
      <c r="G128" s="62">
        <f t="shared" si="35"/>
        <v>45649.994599999998</v>
      </c>
      <c r="H128" s="87">
        <v>46218.487394957985</v>
      </c>
      <c r="I128" s="61">
        <f t="shared" si="36"/>
        <v>8781.5126050420167</v>
      </c>
      <c r="J128" s="62">
        <f t="shared" si="37"/>
        <v>55000</v>
      </c>
      <c r="K128" s="86">
        <v>32607.142857142855</v>
      </c>
      <c r="L128" s="61">
        <f t="shared" si="38"/>
        <v>6195.3571428571422</v>
      </c>
      <c r="M128" s="62">
        <f t="shared" si="39"/>
        <v>38802.5</v>
      </c>
      <c r="N128" s="86">
        <v>51586</v>
      </c>
      <c r="O128" s="61">
        <f t="shared" si="40"/>
        <v>9801.34</v>
      </c>
      <c r="P128" s="62">
        <f t="shared" si="41"/>
        <v>61387.34</v>
      </c>
      <c r="Q128" s="62"/>
      <c r="R128" s="64"/>
      <c r="S128" s="67">
        <f t="shared" si="42"/>
        <v>50209.95865</v>
      </c>
    </row>
    <row r="129" spans="1:19" ht="36.6" customHeight="1" x14ac:dyDescent="0.25">
      <c r="A129" s="32">
        <v>118</v>
      </c>
      <c r="B129" s="32" t="s">
        <v>183</v>
      </c>
      <c r="C129" s="98" t="s">
        <v>184</v>
      </c>
      <c r="D129" s="32">
        <v>1</v>
      </c>
      <c r="E129" s="87">
        <v>45336.13</v>
      </c>
      <c r="F129" s="61">
        <f t="shared" si="34"/>
        <v>8613.8647000000001</v>
      </c>
      <c r="G129" s="62">
        <f t="shared" si="35"/>
        <v>53949.994699999996</v>
      </c>
      <c r="H129" s="87">
        <v>54621.848739495799</v>
      </c>
      <c r="I129" s="61">
        <f t="shared" si="36"/>
        <v>10378.151260504203</v>
      </c>
      <c r="J129" s="62">
        <f t="shared" si="37"/>
        <v>65000</v>
      </c>
      <c r="K129" s="86">
        <v>38535.714285714283</v>
      </c>
      <c r="L129" s="61">
        <f t="shared" si="38"/>
        <v>7321.7857142857138</v>
      </c>
      <c r="M129" s="62">
        <f t="shared" si="39"/>
        <v>45857.5</v>
      </c>
      <c r="N129" s="86">
        <v>63260</v>
      </c>
      <c r="O129" s="61">
        <f t="shared" si="40"/>
        <v>12019.4</v>
      </c>
      <c r="P129" s="62">
        <f t="shared" si="41"/>
        <v>75279.399999999994</v>
      </c>
      <c r="Q129" s="62"/>
      <c r="R129" s="64"/>
      <c r="S129" s="67">
        <f t="shared" si="42"/>
        <v>60021.723674999994</v>
      </c>
    </row>
    <row r="130" spans="1:19" ht="36.6" customHeight="1" x14ac:dyDescent="0.25">
      <c r="A130" s="32">
        <v>119</v>
      </c>
      <c r="B130" s="32" t="s">
        <v>185</v>
      </c>
      <c r="C130" s="98" t="s">
        <v>186</v>
      </c>
      <c r="D130" s="32">
        <v>1</v>
      </c>
      <c r="E130" s="87">
        <v>847436.97</v>
      </c>
      <c r="F130" s="61">
        <f t="shared" si="34"/>
        <v>161013.02429999999</v>
      </c>
      <c r="G130" s="62">
        <f t="shared" si="35"/>
        <v>1008449.9942999999</v>
      </c>
      <c r="H130" s="87">
        <v>1021008.4033613446</v>
      </c>
      <c r="I130" s="61">
        <f t="shared" si="36"/>
        <v>193991.59663865546</v>
      </c>
      <c r="J130" s="62">
        <f t="shared" si="37"/>
        <v>1215000</v>
      </c>
      <c r="K130" s="86">
        <v>720321.42857142852</v>
      </c>
      <c r="L130" s="61">
        <f t="shared" si="38"/>
        <v>136861.07142857142</v>
      </c>
      <c r="M130" s="62">
        <f t="shared" si="39"/>
        <v>857182.5</v>
      </c>
      <c r="N130" s="99"/>
      <c r="O130" s="63"/>
      <c r="P130" s="64"/>
      <c r="Q130" s="62"/>
      <c r="R130" s="64"/>
      <c r="S130" s="67">
        <f t="shared" si="42"/>
        <v>1026877.4981</v>
      </c>
    </row>
    <row r="131" spans="1:19" ht="36.6" customHeight="1" x14ac:dyDescent="0.25">
      <c r="A131" s="32">
        <v>120</v>
      </c>
      <c r="B131" s="32" t="s">
        <v>185</v>
      </c>
      <c r="C131" s="98" t="s">
        <v>187</v>
      </c>
      <c r="D131" s="32">
        <v>1</v>
      </c>
      <c r="E131" s="87">
        <v>647678.99</v>
      </c>
      <c r="F131" s="61">
        <f t="shared" si="34"/>
        <v>123059.00810000001</v>
      </c>
      <c r="G131" s="62">
        <f t="shared" si="35"/>
        <v>770737.99809999997</v>
      </c>
      <c r="H131" s="87">
        <v>780336.13445378153</v>
      </c>
      <c r="I131" s="61">
        <f t="shared" si="36"/>
        <v>148263.8655462185</v>
      </c>
      <c r="J131" s="62">
        <f t="shared" si="37"/>
        <v>928600</v>
      </c>
      <c r="K131" s="86">
        <v>550527.14285714284</v>
      </c>
      <c r="L131" s="61">
        <f t="shared" si="38"/>
        <v>104600.15714285715</v>
      </c>
      <c r="M131" s="62">
        <f t="shared" si="39"/>
        <v>655127.30000000005</v>
      </c>
      <c r="N131" s="99"/>
      <c r="O131" s="63"/>
      <c r="P131" s="64"/>
      <c r="Q131" s="62"/>
      <c r="R131" s="64"/>
      <c r="S131" s="67">
        <f t="shared" si="42"/>
        <v>784821.76603333338</v>
      </c>
    </row>
    <row r="132" spans="1:19" ht="36.6" customHeight="1" x14ac:dyDescent="0.25">
      <c r="A132" s="32">
        <v>121</v>
      </c>
      <c r="B132" s="32" t="s">
        <v>185</v>
      </c>
      <c r="C132" s="98" t="s">
        <v>188</v>
      </c>
      <c r="D132" s="32">
        <v>1</v>
      </c>
      <c r="E132" s="87">
        <v>597251.26</v>
      </c>
      <c r="F132" s="61">
        <f t="shared" si="34"/>
        <v>113477.73940000001</v>
      </c>
      <c r="G132" s="62">
        <f t="shared" si="35"/>
        <v>710728.99939999997</v>
      </c>
      <c r="H132" s="87">
        <v>719579.83193277312</v>
      </c>
      <c r="I132" s="61">
        <f t="shared" si="36"/>
        <v>136720.16806722688</v>
      </c>
      <c r="J132" s="62">
        <f t="shared" si="37"/>
        <v>856300</v>
      </c>
      <c r="K132" s="86">
        <v>507663.57142857136</v>
      </c>
      <c r="L132" s="61">
        <f t="shared" si="38"/>
        <v>96456.078571428559</v>
      </c>
      <c r="M132" s="62">
        <f t="shared" si="39"/>
        <v>604119.64999999991</v>
      </c>
      <c r="N132" s="99"/>
      <c r="O132" s="63"/>
      <c r="P132" s="64"/>
      <c r="Q132" s="62"/>
      <c r="R132" s="64"/>
      <c r="S132" s="67">
        <f t="shared" si="42"/>
        <v>723716.21646666666</v>
      </c>
    </row>
    <row r="133" spans="1:19" ht="36.6" customHeight="1" x14ac:dyDescent="0.25">
      <c r="A133" s="32">
        <v>122</v>
      </c>
      <c r="B133" s="32" t="s">
        <v>185</v>
      </c>
      <c r="C133" s="98" t="s">
        <v>189</v>
      </c>
      <c r="D133" s="32">
        <v>1</v>
      </c>
      <c r="E133" s="87">
        <v>533710.92000000004</v>
      </c>
      <c r="F133" s="61">
        <f t="shared" si="34"/>
        <v>101405.0748</v>
      </c>
      <c r="G133" s="62">
        <f t="shared" si="35"/>
        <v>635115.99479999999</v>
      </c>
      <c r="H133" s="87">
        <v>643025.21008403366</v>
      </c>
      <c r="I133" s="61">
        <f t="shared" si="36"/>
        <v>122174.78991596639</v>
      </c>
      <c r="J133" s="62">
        <f t="shared" si="37"/>
        <v>765200</v>
      </c>
      <c r="K133" s="86">
        <v>453654.28571428568</v>
      </c>
      <c r="L133" s="61">
        <f t="shared" si="38"/>
        <v>86194.314285714281</v>
      </c>
      <c r="M133" s="62">
        <f t="shared" si="39"/>
        <v>539848.6</v>
      </c>
      <c r="N133" s="99"/>
      <c r="O133" s="63"/>
      <c r="P133" s="64"/>
      <c r="Q133" s="62"/>
      <c r="R133" s="64"/>
      <c r="S133" s="67">
        <f t="shared" si="42"/>
        <v>646721.53159999999</v>
      </c>
    </row>
    <row r="134" spans="1:19" ht="36.6" customHeight="1" x14ac:dyDescent="0.25">
      <c r="A134" s="32">
        <v>123</v>
      </c>
      <c r="B134" s="32" t="s">
        <v>185</v>
      </c>
      <c r="C134" s="98" t="s">
        <v>190</v>
      </c>
      <c r="D134" s="32">
        <v>1</v>
      </c>
      <c r="E134" s="87">
        <v>526457.14</v>
      </c>
      <c r="F134" s="61">
        <f t="shared" si="34"/>
        <v>100026.8566</v>
      </c>
      <c r="G134" s="62">
        <f t="shared" si="35"/>
        <v>626483.99659999995</v>
      </c>
      <c r="H134" s="87">
        <v>634285.71428571432</v>
      </c>
      <c r="I134" s="61">
        <f t="shared" si="36"/>
        <v>120514.28571428572</v>
      </c>
      <c r="J134" s="62">
        <f t="shared" si="37"/>
        <v>754800</v>
      </c>
      <c r="K134" s="86">
        <v>447488.57142857142</v>
      </c>
      <c r="L134" s="61">
        <f t="shared" si="38"/>
        <v>85022.828571428574</v>
      </c>
      <c r="M134" s="62">
        <f t="shared" si="39"/>
        <v>532511.4</v>
      </c>
      <c r="N134" s="99"/>
      <c r="O134" s="63"/>
      <c r="P134" s="64"/>
      <c r="Q134" s="62"/>
      <c r="R134" s="64"/>
      <c r="S134" s="67">
        <f t="shared" si="42"/>
        <v>637931.79886666674</v>
      </c>
    </row>
    <row r="135" spans="1:19" ht="36.6" customHeight="1" x14ac:dyDescent="0.25">
      <c r="A135" s="32">
        <v>124</v>
      </c>
      <c r="B135" s="32" t="s">
        <v>185</v>
      </c>
      <c r="C135" s="98" t="s">
        <v>191</v>
      </c>
      <c r="D135" s="32">
        <v>1</v>
      </c>
      <c r="E135" s="87">
        <v>575838.66</v>
      </c>
      <c r="F135" s="61">
        <f t="shared" si="34"/>
        <v>109409.34540000001</v>
      </c>
      <c r="G135" s="62">
        <f t="shared" si="35"/>
        <v>685248.00540000002</v>
      </c>
      <c r="H135" s="87">
        <v>693781.51260504208</v>
      </c>
      <c r="I135" s="61">
        <f t="shared" si="36"/>
        <v>131818.48739495801</v>
      </c>
      <c r="J135" s="62">
        <f t="shared" si="37"/>
        <v>825600.00000000012</v>
      </c>
      <c r="K135" s="86">
        <v>489462.85714285716</v>
      </c>
      <c r="L135" s="61">
        <f t="shared" si="38"/>
        <v>92997.942857142858</v>
      </c>
      <c r="M135" s="62">
        <f t="shared" si="39"/>
        <v>582460.80000000005</v>
      </c>
      <c r="N135" s="99"/>
      <c r="O135" s="63"/>
      <c r="P135" s="64"/>
      <c r="Q135" s="62"/>
      <c r="R135" s="64"/>
      <c r="S135" s="67">
        <f t="shared" si="42"/>
        <v>697769.60180000006</v>
      </c>
    </row>
    <row r="136" spans="1:19" ht="36.6" customHeight="1" x14ac:dyDescent="0.25">
      <c r="A136" s="32">
        <v>125</v>
      </c>
      <c r="B136" s="32" t="s">
        <v>185</v>
      </c>
      <c r="C136" s="98" t="s">
        <v>192</v>
      </c>
      <c r="D136" s="32">
        <v>1</v>
      </c>
      <c r="E136" s="87">
        <v>87603.36</v>
      </c>
      <c r="F136" s="61">
        <f t="shared" si="34"/>
        <v>16644.6384</v>
      </c>
      <c r="G136" s="62">
        <f t="shared" si="35"/>
        <v>104247.9984</v>
      </c>
      <c r="H136" s="87">
        <v>105546.21848739496</v>
      </c>
      <c r="I136" s="61">
        <f t="shared" si="36"/>
        <v>20053.781512605041</v>
      </c>
      <c r="J136" s="62">
        <f t="shared" si="37"/>
        <v>125600</v>
      </c>
      <c r="K136" s="86">
        <v>74462.857142857145</v>
      </c>
      <c r="L136" s="61">
        <f t="shared" si="38"/>
        <v>14147.942857142858</v>
      </c>
      <c r="M136" s="62">
        <f t="shared" si="39"/>
        <v>88610.8</v>
      </c>
      <c r="N136" s="86">
        <v>160000</v>
      </c>
      <c r="O136" s="61">
        <f t="shared" si="40"/>
        <v>30400</v>
      </c>
      <c r="P136" s="62">
        <f t="shared" si="41"/>
        <v>190400</v>
      </c>
      <c r="Q136" s="62"/>
      <c r="R136" s="64"/>
      <c r="S136" s="67">
        <f t="shared" si="42"/>
        <v>127214.69959999999</v>
      </c>
    </row>
    <row r="137" spans="1:19" ht="36.6" customHeight="1" x14ac:dyDescent="0.25">
      <c r="A137" s="157" t="s">
        <v>1</v>
      </c>
      <c r="B137" s="157"/>
      <c r="C137" s="157"/>
      <c r="D137" s="157"/>
      <c r="E137" s="100"/>
      <c r="F137" s="101"/>
      <c r="G137" s="102">
        <f>SUM(G6:G136)</f>
        <v>116731422.72819996</v>
      </c>
      <c r="H137" s="100"/>
      <c r="I137" s="101"/>
      <c r="J137" s="102">
        <f>SUM(J6:J136)</f>
        <v>128385611.55462185</v>
      </c>
      <c r="K137" s="100"/>
      <c r="L137" s="101"/>
      <c r="M137" s="102">
        <f>SUM(M6:M136)</f>
        <v>98761625.711827844</v>
      </c>
      <c r="N137" s="100"/>
      <c r="O137" s="101"/>
      <c r="P137" s="102">
        <f>SUM(P6:P136)</f>
        <v>72383438.859327748</v>
      </c>
      <c r="Q137" s="103"/>
      <c r="R137" s="102"/>
      <c r="S137" s="104">
        <f>SUM(S6:S136)</f>
        <v>128806185.52130604</v>
      </c>
    </row>
    <row r="140" spans="1:19" x14ac:dyDescent="0.25">
      <c r="S140" s="109"/>
    </row>
    <row r="152" spans="1:18" s="1" customFormat="1" x14ac:dyDescent="0.25">
      <c r="A152" s="54"/>
      <c r="B152" s="105"/>
      <c r="C152" s="110"/>
      <c r="E152" s="106"/>
      <c r="F152" s="106"/>
      <c r="G152" s="106"/>
      <c r="H152" s="106"/>
      <c r="I152" s="106"/>
      <c r="J152" s="106"/>
      <c r="K152" s="107"/>
      <c r="L152" s="107"/>
      <c r="M152" s="107"/>
      <c r="N152" s="107"/>
      <c r="O152" s="107"/>
      <c r="P152" s="107"/>
      <c r="Q152" s="108"/>
      <c r="R152" s="107"/>
    </row>
  </sheetData>
  <mergeCells count="8">
    <mergeCell ref="A3:D3"/>
    <mergeCell ref="A137:D137"/>
    <mergeCell ref="A1:S1"/>
    <mergeCell ref="A2:D2"/>
    <mergeCell ref="E2:G2"/>
    <mergeCell ref="H2:J2"/>
    <mergeCell ref="K2:M2"/>
    <mergeCell ref="N2:P2"/>
  </mergeCells>
  <pageMargins left="0.70866141732283472" right="0.70866141732283472" top="0.55118110236220474" bottom="0.55118110236220474" header="0.31496062992125984" footer="0.31496062992125984"/>
  <pageSetup paperSize="9" scale="1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0D73-E630-45A8-9371-9CB8FDEB7CDD}">
  <sheetPr>
    <pageSetUpPr fitToPage="1"/>
  </sheetPr>
  <dimension ref="A1:AE507"/>
  <sheetViews>
    <sheetView tabSelected="1" view="pageBreakPreview" zoomScale="60" zoomScaleNormal="85" workbookViewId="0">
      <selection activeCell="B15" sqref="B15"/>
    </sheetView>
  </sheetViews>
  <sheetFormatPr baseColWidth="10" defaultColWidth="12.5703125" defaultRowHeight="12" x14ac:dyDescent="0.2"/>
  <cols>
    <col min="1" max="1" width="12.5703125" style="164"/>
    <col min="2" max="2" width="79" style="164" customWidth="1"/>
    <col min="3" max="4" width="12.5703125" style="164"/>
    <col min="5" max="5" width="17.85546875" style="164" bestFit="1" customWidth="1"/>
    <col min="6" max="6" width="19.42578125" style="164" customWidth="1"/>
    <col min="7" max="7" width="17.85546875" style="164" bestFit="1" customWidth="1"/>
    <col min="8" max="8" width="18.7109375" style="269" customWidth="1"/>
    <col min="9" max="9" width="17.85546875" style="164" bestFit="1" customWidth="1"/>
    <col min="10" max="10" width="19.5703125" style="269" customWidth="1"/>
    <col min="11" max="11" width="16.42578125" style="270" customWidth="1"/>
    <col min="12" max="12" width="19.85546875" style="164" customWidth="1"/>
    <col min="13" max="13" width="16.7109375" style="164" customWidth="1"/>
    <col min="14" max="14" width="16.85546875" style="164" customWidth="1"/>
    <col min="15" max="15" width="17.140625" style="164" customWidth="1"/>
    <col min="16" max="16" width="19.140625" style="164" customWidth="1"/>
    <col min="17" max="17" width="21.7109375" style="164" customWidth="1"/>
    <col min="18" max="18" width="22" style="164" customWidth="1"/>
    <col min="19" max="20" width="12.5703125" style="164"/>
    <col min="21" max="21" width="22.5703125" style="164" customWidth="1"/>
    <col min="22" max="22" width="12.5703125" style="164"/>
    <col min="23" max="23" width="20.7109375" style="164" customWidth="1"/>
    <col min="24" max="24" width="16.85546875" style="164" bestFit="1" customWidth="1"/>
    <col min="25" max="25" width="12.5703125" style="164"/>
    <col min="26" max="26" width="16.140625" style="164" customWidth="1"/>
    <col min="27" max="28" width="12.5703125" style="164"/>
    <col min="29" max="29" width="17.42578125" style="164" customWidth="1"/>
    <col min="30" max="30" width="16.140625" style="164" customWidth="1"/>
    <col min="31" max="16384" width="12.5703125" style="164"/>
  </cols>
  <sheetData>
    <row r="1" spans="1:31" ht="34.5" customHeight="1" x14ac:dyDescent="0.2">
      <c r="A1" s="162" t="s">
        <v>193</v>
      </c>
      <c r="B1" s="163"/>
      <c r="C1" s="163"/>
      <c r="D1" s="163"/>
      <c r="E1" s="163"/>
      <c r="F1" s="163"/>
      <c r="G1" s="163"/>
      <c r="H1" s="163"/>
      <c r="I1" s="163"/>
      <c r="J1" s="163"/>
      <c r="K1" s="163"/>
      <c r="L1" s="163"/>
      <c r="M1" s="163"/>
      <c r="N1" s="163"/>
      <c r="O1" s="163"/>
    </row>
    <row r="2" spans="1:31" ht="33" customHeight="1" x14ac:dyDescent="0.2">
      <c r="A2" s="165" t="s">
        <v>194</v>
      </c>
      <c r="B2" s="166"/>
      <c r="C2" s="166"/>
      <c r="D2" s="166"/>
      <c r="E2" s="166" t="s">
        <v>195</v>
      </c>
      <c r="F2" s="167"/>
      <c r="G2" s="166" t="s">
        <v>196</v>
      </c>
      <c r="H2" s="167"/>
      <c r="I2" s="166" t="s">
        <v>197</v>
      </c>
      <c r="J2" s="168"/>
      <c r="K2" s="166" t="s">
        <v>198</v>
      </c>
      <c r="L2" s="169" t="s">
        <v>199</v>
      </c>
      <c r="M2" s="170"/>
      <c r="N2" s="170"/>
      <c r="O2" s="170"/>
    </row>
    <row r="3" spans="1:31" ht="24" x14ac:dyDescent="0.2">
      <c r="A3" s="171" t="s">
        <v>2</v>
      </c>
      <c r="B3" s="172" t="s">
        <v>39</v>
      </c>
      <c r="C3" s="172" t="s">
        <v>200</v>
      </c>
      <c r="D3" s="172" t="s">
        <v>0</v>
      </c>
      <c r="E3" s="172" t="s">
        <v>201</v>
      </c>
      <c r="F3" s="173" t="s">
        <v>202</v>
      </c>
      <c r="G3" s="172" t="s">
        <v>201</v>
      </c>
      <c r="H3" s="174" t="s">
        <v>202</v>
      </c>
      <c r="I3" s="172" t="s">
        <v>201</v>
      </c>
      <c r="J3" s="175" t="s">
        <v>202</v>
      </c>
      <c r="K3" s="166"/>
      <c r="L3" s="169"/>
      <c r="M3" s="170"/>
      <c r="N3" s="170"/>
      <c r="O3" s="170"/>
    </row>
    <row r="4" spans="1:31" ht="12.75" thickBot="1" x14ac:dyDescent="0.25">
      <c r="A4" s="176">
        <v>1</v>
      </c>
      <c r="B4" s="177" t="s">
        <v>203</v>
      </c>
      <c r="C4" s="177"/>
      <c r="D4" s="177"/>
      <c r="E4" s="177"/>
      <c r="F4" s="178"/>
      <c r="G4" s="179"/>
      <c r="H4" s="180"/>
      <c r="I4" s="179"/>
      <c r="J4" s="180"/>
      <c r="K4" s="181"/>
      <c r="L4" s="182" t="s">
        <v>204</v>
      </c>
      <c r="M4" s="182" t="s">
        <v>205</v>
      </c>
      <c r="N4" s="182" t="s">
        <v>206</v>
      </c>
      <c r="O4" s="182" t="s">
        <v>207</v>
      </c>
    </row>
    <row r="5" spans="1:31" x14ac:dyDescent="0.2">
      <c r="A5" s="183" t="s">
        <v>208</v>
      </c>
      <c r="B5" s="184" t="s">
        <v>209</v>
      </c>
      <c r="C5" s="184" t="s">
        <v>3</v>
      </c>
      <c r="D5" s="184">
        <v>1</v>
      </c>
      <c r="E5" s="185">
        <v>5940</v>
      </c>
      <c r="F5" s="186">
        <f>E5*1.19</f>
        <v>7068.5999999999995</v>
      </c>
      <c r="G5" s="187">
        <v>7754.9226761154187</v>
      </c>
      <c r="H5" s="188">
        <f>G5*1.19</f>
        <v>9228.3579845773475</v>
      </c>
      <c r="I5" s="187">
        <v>5791.4705882352946</v>
      </c>
      <c r="J5" s="189">
        <f>I5*1.19</f>
        <v>6891.85</v>
      </c>
      <c r="K5" s="190">
        <v>6980.2250000000004</v>
      </c>
      <c r="L5" s="191">
        <v>7068.5999999999995</v>
      </c>
      <c r="M5" s="192">
        <v>1062.2337405695503</v>
      </c>
      <c r="N5" s="193">
        <v>6006.3662594304496</v>
      </c>
      <c r="O5" s="194">
        <v>8130.8337405695493</v>
      </c>
      <c r="P5" s="195"/>
      <c r="Q5" s="196"/>
      <c r="R5" s="197"/>
    </row>
    <row r="6" spans="1:31" x14ac:dyDescent="0.2">
      <c r="A6" s="198" t="s">
        <v>210</v>
      </c>
      <c r="B6" s="199" t="s">
        <v>211</v>
      </c>
      <c r="C6" s="199" t="s">
        <v>3</v>
      </c>
      <c r="D6" s="199">
        <v>1</v>
      </c>
      <c r="E6" s="200">
        <v>5683.5</v>
      </c>
      <c r="F6" s="186">
        <f t="shared" ref="F6:F69" si="0">E6*1.19</f>
        <v>6763.3649999999998</v>
      </c>
      <c r="G6" s="187">
        <v>8263.9410096477677</v>
      </c>
      <c r="H6" s="188">
        <f t="shared" ref="H6:J69" si="1">G6*1.19</f>
        <v>9834.0898014808427</v>
      </c>
      <c r="I6" s="187">
        <v>6138.7142857142853</v>
      </c>
      <c r="J6" s="189">
        <f t="shared" si="1"/>
        <v>7305.0699999999988</v>
      </c>
      <c r="K6" s="201">
        <v>7034.2174999999988</v>
      </c>
      <c r="L6" s="191">
        <v>7305.0699999999988</v>
      </c>
      <c r="M6" s="192">
        <v>1338.271533223889</v>
      </c>
      <c r="N6" s="193">
        <v>5966.7984667761102</v>
      </c>
      <c r="O6" s="194">
        <v>8643.3415332238874</v>
      </c>
      <c r="P6" s="195"/>
      <c r="Q6" s="196"/>
      <c r="R6" s="197"/>
    </row>
    <row r="7" spans="1:31" x14ac:dyDescent="0.2">
      <c r="A7" s="198" t="s">
        <v>212</v>
      </c>
      <c r="B7" s="199" t="s">
        <v>213</v>
      </c>
      <c r="C7" s="199" t="s">
        <v>3</v>
      </c>
      <c r="D7" s="199">
        <v>1</v>
      </c>
      <c r="E7" s="200">
        <v>105165</v>
      </c>
      <c r="F7" s="186">
        <f t="shared" si="0"/>
        <v>125146.34999999999</v>
      </c>
      <c r="G7" s="187">
        <v>24587.596828255551</v>
      </c>
      <c r="H7" s="188">
        <f t="shared" si="1"/>
        <v>29259.240225624104</v>
      </c>
      <c r="I7" s="187">
        <v>45822.310924369747</v>
      </c>
      <c r="J7" s="189">
        <f t="shared" si="1"/>
        <v>54528.549999999996</v>
      </c>
      <c r="K7" s="201">
        <v>41893.895112812053</v>
      </c>
      <c r="L7" s="191">
        <v>54528.549999999996</v>
      </c>
      <c r="M7" s="192">
        <v>40578.797849501796</v>
      </c>
      <c r="N7" s="193">
        <v>13949.7521504982</v>
      </c>
      <c r="O7" s="194">
        <v>95107.347849501792</v>
      </c>
      <c r="P7" s="195"/>
      <c r="Q7" s="202"/>
      <c r="R7" s="197"/>
    </row>
    <row r="8" spans="1:31" x14ac:dyDescent="0.2">
      <c r="A8" s="198" t="s">
        <v>214</v>
      </c>
      <c r="B8" s="199" t="s">
        <v>215</v>
      </c>
      <c r="C8" s="199" t="s">
        <v>3</v>
      </c>
      <c r="D8" s="199">
        <v>1</v>
      </c>
      <c r="E8" s="200">
        <v>4900.5000000000009</v>
      </c>
      <c r="F8" s="186">
        <f t="shared" si="0"/>
        <v>5831.5950000000012</v>
      </c>
      <c r="G8" s="187">
        <v>2642.5632634445305</v>
      </c>
      <c r="H8" s="188">
        <f t="shared" si="1"/>
        <v>3144.650283498991</v>
      </c>
      <c r="I8" s="187">
        <v>2914.0756302521008</v>
      </c>
      <c r="J8" s="189">
        <f t="shared" si="1"/>
        <v>3467.75</v>
      </c>
      <c r="K8" s="201">
        <v>3306.2001417494957</v>
      </c>
      <c r="L8" s="191">
        <v>3467.75</v>
      </c>
      <c r="M8" s="192">
        <v>1197.7677627041946</v>
      </c>
      <c r="N8" s="193">
        <v>2269.9822372958051</v>
      </c>
      <c r="O8" s="194">
        <v>4665.5177627041949</v>
      </c>
      <c r="P8" s="195"/>
    </row>
    <row r="9" spans="1:31" x14ac:dyDescent="0.2">
      <c r="A9" s="198" t="s">
        <v>216</v>
      </c>
      <c r="B9" s="199" t="s">
        <v>217</v>
      </c>
      <c r="C9" s="199" t="s">
        <v>3</v>
      </c>
      <c r="D9" s="199">
        <v>1</v>
      </c>
      <c r="E9" s="200">
        <v>4954.5</v>
      </c>
      <c r="F9" s="186">
        <f t="shared" si="0"/>
        <v>5895.8549999999996</v>
      </c>
      <c r="G9" s="187">
        <v>2622.9657997421709</v>
      </c>
      <c r="H9" s="188">
        <f t="shared" si="1"/>
        <v>3121.3293016931834</v>
      </c>
      <c r="I9" s="187">
        <v>2940.159663865546</v>
      </c>
      <c r="J9" s="189">
        <f t="shared" si="1"/>
        <v>3498.7899999999995</v>
      </c>
      <c r="K9" s="201">
        <v>3310.0596508465915</v>
      </c>
      <c r="L9" s="191">
        <v>3498.7899999999995</v>
      </c>
      <c r="M9" s="192">
        <v>1228.6573540773961</v>
      </c>
      <c r="N9" s="193">
        <v>2270.1326459226034</v>
      </c>
      <c r="O9" s="194">
        <v>4727.4473540773961</v>
      </c>
      <c r="P9" s="195"/>
    </row>
    <row r="10" spans="1:31" ht="24" x14ac:dyDescent="0.25">
      <c r="A10" s="198" t="s">
        <v>218</v>
      </c>
      <c r="B10" s="199" t="s">
        <v>219</v>
      </c>
      <c r="C10" s="199" t="s">
        <v>220</v>
      </c>
      <c r="D10" s="199">
        <v>1</v>
      </c>
      <c r="E10" s="200">
        <v>1290000</v>
      </c>
      <c r="F10" s="186">
        <f t="shared" si="0"/>
        <v>1535100</v>
      </c>
      <c r="G10" s="187">
        <v>583275.44425287051</v>
      </c>
      <c r="H10" s="188">
        <f t="shared" si="1"/>
        <v>694097.77866091591</v>
      </c>
      <c r="I10" s="187">
        <v>795821.42016806733</v>
      </c>
      <c r="J10" s="189">
        <f t="shared" si="1"/>
        <v>947027.49000000011</v>
      </c>
      <c r="K10" s="201">
        <v>820562.63433045801</v>
      </c>
      <c r="L10" s="191">
        <v>947027.49000000011</v>
      </c>
      <c r="M10" s="192">
        <v>352307.85972136562</v>
      </c>
      <c r="N10" s="193">
        <v>594719.63027863449</v>
      </c>
      <c r="O10" s="194">
        <v>1299335.3497213656</v>
      </c>
      <c r="P10" s="195"/>
      <c r="T10"/>
      <c r="U10"/>
      <c r="V10"/>
      <c r="W10"/>
      <c r="X10"/>
      <c r="Y10"/>
      <c r="Z10"/>
      <c r="AA10"/>
      <c r="AB10"/>
      <c r="AC10"/>
      <c r="AD10"/>
      <c r="AE10"/>
    </row>
    <row r="11" spans="1:31" ht="24" x14ac:dyDescent="0.25">
      <c r="A11" s="198" t="s">
        <v>221</v>
      </c>
      <c r="B11" s="199" t="s">
        <v>222</v>
      </c>
      <c r="C11" s="199" t="s">
        <v>220</v>
      </c>
      <c r="D11" s="199">
        <v>1</v>
      </c>
      <c r="E11" s="200">
        <v>1290000</v>
      </c>
      <c r="F11" s="186">
        <f t="shared" si="0"/>
        <v>1535100</v>
      </c>
      <c r="G11" s="187">
        <v>583275.44425287051</v>
      </c>
      <c r="H11" s="188">
        <f t="shared" si="1"/>
        <v>694097.77866091591</v>
      </c>
      <c r="I11" s="187">
        <v>795544.27731092437</v>
      </c>
      <c r="J11" s="189">
        <f t="shared" si="1"/>
        <v>946697.69</v>
      </c>
      <c r="K11" s="201">
        <v>820397.73433045787</v>
      </c>
      <c r="L11" s="191">
        <v>946697.69</v>
      </c>
      <c r="M11" s="192">
        <v>352342.75135932356</v>
      </c>
      <c r="N11" s="193">
        <v>594354.93864067644</v>
      </c>
      <c r="O11" s="194">
        <v>1299040.4413593234</v>
      </c>
      <c r="P11" s="195"/>
      <c r="T11"/>
      <c r="U11"/>
      <c r="V11"/>
      <c r="W11"/>
      <c r="X11"/>
      <c r="Y11"/>
      <c r="Z11"/>
      <c r="AA11"/>
      <c r="AB11"/>
      <c r="AC11"/>
      <c r="AD11"/>
      <c r="AE11"/>
    </row>
    <row r="12" spans="1:31" ht="24" x14ac:dyDescent="0.25">
      <c r="A12" s="198" t="s">
        <v>223</v>
      </c>
      <c r="B12" s="199" t="s">
        <v>224</v>
      </c>
      <c r="C12" s="199" t="s">
        <v>220</v>
      </c>
      <c r="D12" s="199">
        <v>1</v>
      </c>
      <c r="E12" s="200">
        <v>1290000</v>
      </c>
      <c r="F12" s="186">
        <f t="shared" si="0"/>
        <v>1535100</v>
      </c>
      <c r="G12" s="187">
        <v>583275.44425287051</v>
      </c>
      <c r="H12" s="188">
        <f t="shared" si="1"/>
        <v>694097.77866091591</v>
      </c>
      <c r="I12" s="187">
        <v>795821.42016806733</v>
      </c>
      <c r="J12" s="189">
        <f t="shared" si="1"/>
        <v>947027.49000000011</v>
      </c>
      <c r="K12" s="201">
        <v>820562.63433045801</v>
      </c>
      <c r="L12" s="191">
        <v>947027.49000000011</v>
      </c>
      <c r="M12" s="192">
        <v>352307.85972136562</v>
      </c>
      <c r="N12" s="193">
        <v>594719.63027863449</v>
      </c>
      <c r="O12" s="194">
        <v>1299335.3497213656</v>
      </c>
      <c r="P12" s="195"/>
      <c r="T12"/>
      <c r="U12"/>
      <c r="V12"/>
      <c r="W12"/>
      <c r="X12"/>
      <c r="Y12"/>
      <c r="Z12"/>
      <c r="AA12"/>
      <c r="AB12"/>
      <c r="AC12"/>
      <c r="AD12"/>
      <c r="AE12"/>
    </row>
    <row r="13" spans="1:31" ht="24" x14ac:dyDescent="0.25">
      <c r="A13" s="198" t="s">
        <v>225</v>
      </c>
      <c r="B13" s="199" t="s">
        <v>226</v>
      </c>
      <c r="C13" s="199" t="s">
        <v>220</v>
      </c>
      <c r="D13" s="199">
        <v>1</v>
      </c>
      <c r="E13" s="200">
        <v>1290000</v>
      </c>
      <c r="F13" s="186">
        <f t="shared" si="0"/>
        <v>1535100</v>
      </c>
      <c r="G13" s="187">
        <v>583275.44425287051</v>
      </c>
      <c r="H13" s="188">
        <f t="shared" si="1"/>
        <v>694097.77866091591</v>
      </c>
      <c r="I13" s="187">
        <v>797206.31932773115</v>
      </c>
      <c r="J13" s="189">
        <f t="shared" si="1"/>
        <v>948675.52</v>
      </c>
      <c r="K13" s="201">
        <v>821386.64933045791</v>
      </c>
      <c r="L13" s="191">
        <v>948675.52</v>
      </c>
      <c r="M13" s="192">
        <v>352134.48084911058</v>
      </c>
      <c r="N13" s="193">
        <v>596541.0391508895</v>
      </c>
      <c r="O13" s="194">
        <v>1300810.0008491105</v>
      </c>
      <c r="P13" s="195"/>
      <c r="T13"/>
      <c r="U13"/>
      <c r="V13"/>
      <c r="W13"/>
      <c r="X13"/>
      <c r="Y13"/>
      <c r="Z13"/>
      <c r="AA13"/>
      <c r="AB13"/>
      <c r="AC13"/>
      <c r="AD13"/>
      <c r="AE13"/>
    </row>
    <row r="14" spans="1:31" ht="24" x14ac:dyDescent="0.25">
      <c r="A14" s="198" t="s">
        <v>227</v>
      </c>
      <c r="B14" s="199" t="s">
        <v>228</v>
      </c>
      <c r="C14" s="199" t="s">
        <v>220</v>
      </c>
      <c r="D14" s="199">
        <v>1</v>
      </c>
      <c r="E14" s="200">
        <v>1290000</v>
      </c>
      <c r="F14" s="186">
        <f t="shared" si="0"/>
        <v>1535100</v>
      </c>
      <c r="G14" s="187">
        <v>583275.44425287051</v>
      </c>
      <c r="H14" s="188">
        <f t="shared" si="1"/>
        <v>694097.77866091591</v>
      </c>
      <c r="I14" s="187">
        <v>796652.03361344547</v>
      </c>
      <c r="J14" s="189">
        <f t="shared" si="1"/>
        <v>948015.92</v>
      </c>
      <c r="K14" s="201">
        <v>821056.84933045798</v>
      </c>
      <c r="L14" s="191">
        <v>948015.92</v>
      </c>
      <c r="M14" s="192">
        <v>352203.67778189154</v>
      </c>
      <c r="N14" s="193">
        <v>595812.2422181085</v>
      </c>
      <c r="O14" s="194">
        <v>1300219.5977818915</v>
      </c>
      <c r="P14" s="195"/>
      <c r="T14"/>
      <c r="U14"/>
      <c r="V14"/>
      <c r="W14"/>
      <c r="X14"/>
      <c r="Y14"/>
      <c r="Z14"/>
      <c r="AA14"/>
      <c r="AB14"/>
      <c r="AC14"/>
      <c r="AD14"/>
      <c r="AE14"/>
    </row>
    <row r="15" spans="1:31" ht="24" x14ac:dyDescent="0.2">
      <c r="A15" s="198" t="s">
        <v>229</v>
      </c>
      <c r="B15" s="199" t="s">
        <v>230</v>
      </c>
      <c r="C15" s="199" t="s">
        <v>220</v>
      </c>
      <c r="D15" s="199">
        <v>1</v>
      </c>
      <c r="E15" s="200">
        <v>690000</v>
      </c>
      <c r="F15" s="186">
        <f t="shared" si="0"/>
        <v>821100</v>
      </c>
      <c r="G15" s="187">
        <v>583275.44425287051</v>
      </c>
      <c r="H15" s="188">
        <f t="shared" si="1"/>
        <v>694097.77866091591</v>
      </c>
      <c r="I15" s="187">
        <v>445333.52100840333</v>
      </c>
      <c r="J15" s="189">
        <f t="shared" si="1"/>
        <v>529946.8899999999</v>
      </c>
      <c r="K15" s="201">
        <v>612022.33433045796</v>
      </c>
      <c r="L15" s="191">
        <v>694097.77866091591</v>
      </c>
      <c r="M15" s="192">
        <v>119184.82935522332</v>
      </c>
      <c r="N15" s="193">
        <v>574912.94930569257</v>
      </c>
      <c r="O15" s="194">
        <v>813282.60801613925</v>
      </c>
      <c r="P15" s="195"/>
      <c r="X15" s="203"/>
    </row>
    <row r="16" spans="1:31" ht="24" x14ac:dyDescent="0.2">
      <c r="A16" s="198" t="s">
        <v>231</v>
      </c>
      <c r="B16" s="199" t="s">
        <v>232</v>
      </c>
      <c r="C16" s="199" t="s">
        <v>220</v>
      </c>
      <c r="D16" s="199">
        <v>1</v>
      </c>
      <c r="E16" s="200">
        <v>690000</v>
      </c>
      <c r="F16" s="186">
        <f t="shared" si="0"/>
        <v>821100</v>
      </c>
      <c r="G16" s="187">
        <v>583275.44425287051</v>
      </c>
      <c r="H16" s="188">
        <f t="shared" si="1"/>
        <v>694097.77866091591</v>
      </c>
      <c r="I16" s="187">
        <v>446026.37815126049</v>
      </c>
      <c r="J16" s="189">
        <f t="shared" si="1"/>
        <v>530771.39</v>
      </c>
      <c r="K16" s="201">
        <v>612434.58433045796</v>
      </c>
      <c r="L16" s="191">
        <v>694097.77866091591</v>
      </c>
      <c r="M16" s="192">
        <v>118834.98140166652</v>
      </c>
      <c r="N16" s="193">
        <v>575262.79725924938</v>
      </c>
      <c r="O16" s="194">
        <v>812932.76006258244</v>
      </c>
      <c r="P16" s="195"/>
    </row>
    <row r="17" spans="1:21" ht="24" x14ac:dyDescent="0.2">
      <c r="A17" s="198" t="s">
        <v>233</v>
      </c>
      <c r="B17" s="199" t="s">
        <v>234</v>
      </c>
      <c r="C17" s="199" t="s">
        <v>220</v>
      </c>
      <c r="D17" s="199">
        <v>1</v>
      </c>
      <c r="E17" s="200">
        <v>570000</v>
      </c>
      <c r="F17" s="186">
        <f t="shared" si="0"/>
        <v>678300</v>
      </c>
      <c r="G17" s="187">
        <v>466620.35540229641</v>
      </c>
      <c r="H17" s="188">
        <f t="shared" si="1"/>
        <v>555278.22292873275</v>
      </c>
      <c r="I17" s="187">
        <v>404703.56302521005</v>
      </c>
      <c r="J17" s="189">
        <f t="shared" si="1"/>
        <v>481597.23999999993</v>
      </c>
      <c r="K17" s="201">
        <v>518437.73146436631</v>
      </c>
      <c r="L17" s="191">
        <v>555278.22292873275</v>
      </c>
      <c r="M17" s="192">
        <v>81141.317513701826</v>
      </c>
      <c r="N17" s="193">
        <v>474136.90541503089</v>
      </c>
      <c r="O17" s="194">
        <v>636419.54044243461</v>
      </c>
      <c r="P17" s="195"/>
    </row>
    <row r="18" spans="1:21" ht="24" x14ac:dyDescent="0.2">
      <c r="A18" s="198" t="s">
        <v>235</v>
      </c>
      <c r="B18" s="199" t="s">
        <v>236</v>
      </c>
      <c r="C18" s="199" t="s">
        <v>220</v>
      </c>
      <c r="D18" s="199">
        <v>1</v>
      </c>
      <c r="E18" s="200">
        <v>570000</v>
      </c>
      <c r="F18" s="186">
        <f t="shared" si="0"/>
        <v>678300</v>
      </c>
      <c r="G18" s="187">
        <v>466620.35540229641</v>
      </c>
      <c r="H18" s="188">
        <f t="shared" si="1"/>
        <v>555278.22292873275</v>
      </c>
      <c r="I18" s="187">
        <v>405396.42016806721</v>
      </c>
      <c r="J18" s="189">
        <f t="shared" si="1"/>
        <v>482421.73999999993</v>
      </c>
      <c r="K18" s="201">
        <v>518849.98146436631</v>
      </c>
      <c r="L18" s="191">
        <v>555278.22292873275</v>
      </c>
      <c r="M18" s="192">
        <v>80836.403707422854</v>
      </c>
      <c r="N18" s="193">
        <v>474441.81922130991</v>
      </c>
      <c r="O18" s="194">
        <v>636114.62663615565</v>
      </c>
      <c r="P18" s="195"/>
    </row>
    <row r="19" spans="1:21" ht="24" x14ac:dyDescent="0.2">
      <c r="A19" s="198" t="s">
        <v>237</v>
      </c>
      <c r="B19" s="199" t="s">
        <v>238</v>
      </c>
      <c r="C19" s="199" t="s">
        <v>220</v>
      </c>
      <c r="D19" s="199">
        <v>1</v>
      </c>
      <c r="E19" s="200">
        <v>570000</v>
      </c>
      <c r="F19" s="186">
        <f t="shared" si="0"/>
        <v>678300</v>
      </c>
      <c r="G19" s="187">
        <v>466620.35540229641</v>
      </c>
      <c r="H19" s="188">
        <f t="shared" si="1"/>
        <v>555278.22292873275</v>
      </c>
      <c r="I19" s="187">
        <v>405396.42016806721</v>
      </c>
      <c r="J19" s="189">
        <f t="shared" si="1"/>
        <v>482421.73999999993</v>
      </c>
      <c r="K19" s="201">
        <v>518849.98146436631</v>
      </c>
      <c r="L19" s="191">
        <v>555278.22292873275</v>
      </c>
      <c r="M19" s="192">
        <v>80836.403707422854</v>
      </c>
      <c r="N19" s="193">
        <v>474441.81922130991</v>
      </c>
      <c r="O19" s="194">
        <v>636114.62663615565</v>
      </c>
      <c r="P19" s="195"/>
      <c r="U19" s="204"/>
    </row>
    <row r="20" spans="1:21" ht="24" x14ac:dyDescent="0.2">
      <c r="A20" s="198" t="s">
        <v>239</v>
      </c>
      <c r="B20" s="199" t="s">
        <v>240</v>
      </c>
      <c r="C20" s="199" t="s">
        <v>220</v>
      </c>
      <c r="D20" s="199">
        <v>1</v>
      </c>
      <c r="E20" s="200">
        <v>570000</v>
      </c>
      <c r="F20" s="186">
        <f t="shared" si="0"/>
        <v>678300</v>
      </c>
      <c r="G20" s="187">
        <v>466620.35540229641</v>
      </c>
      <c r="H20" s="188">
        <f t="shared" si="1"/>
        <v>555278.22292873275</v>
      </c>
      <c r="I20" s="187">
        <v>405811.31932773109</v>
      </c>
      <c r="J20" s="189">
        <f t="shared" si="1"/>
        <v>482915.47</v>
      </c>
      <c r="K20" s="201">
        <v>519096.84646436636</v>
      </c>
      <c r="L20" s="191">
        <v>555278.22292873275</v>
      </c>
      <c r="M20" s="192">
        <v>80654.158953534832</v>
      </c>
      <c r="N20" s="193">
        <v>474624.0639751979</v>
      </c>
      <c r="O20" s="194">
        <v>635932.38188226754</v>
      </c>
      <c r="P20" s="195"/>
      <c r="U20" s="204"/>
    </row>
    <row r="21" spans="1:21" ht="24" x14ac:dyDescent="0.2">
      <c r="A21" s="198" t="s">
        <v>241</v>
      </c>
      <c r="B21" s="199" t="s">
        <v>242</v>
      </c>
      <c r="C21" s="199" t="s">
        <v>220</v>
      </c>
      <c r="D21" s="199">
        <v>1</v>
      </c>
      <c r="E21" s="200">
        <v>570000</v>
      </c>
      <c r="F21" s="186">
        <f t="shared" si="0"/>
        <v>678300</v>
      </c>
      <c r="G21" s="187">
        <v>466620.35540229641</v>
      </c>
      <c r="H21" s="188">
        <f t="shared" si="1"/>
        <v>555278.22292873275</v>
      </c>
      <c r="I21" s="187">
        <v>405673.56302521005</v>
      </c>
      <c r="J21" s="189">
        <f t="shared" si="1"/>
        <v>482751.53999999992</v>
      </c>
      <c r="K21" s="201">
        <v>519014.88146436634</v>
      </c>
      <c r="L21" s="191">
        <v>555278.22292873275</v>
      </c>
      <c r="M21" s="192">
        <v>80714.639714923775</v>
      </c>
      <c r="N21" s="193">
        <v>474563.58321380895</v>
      </c>
      <c r="O21" s="194">
        <v>635992.86264365655</v>
      </c>
      <c r="P21" s="195"/>
    </row>
    <row r="22" spans="1:21" ht="24" x14ac:dyDescent="0.2">
      <c r="A22" s="198" t="s">
        <v>243</v>
      </c>
      <c r="B22" s="199" t="s">
        <v>244</v>
      </c>
      <c r="C22" s="199" t="s">
        <v>220</v>
      </c>
      <c r="D22" s="199">
        <v>1</v>
      </c>
      <c r="E22" s="200">
        <v>570000</v>
      </c>
      <c r="F22" s="186">
        <f t="shared" si="0"/>
        <v>678300</v>
      </c>
      <c r="G22" s="187">
        <v>466620.35540229641</v>
      </c>
      <c r="H22" s="188">
        <f t="shared" si="1"/>
        <v>555278.22292873275</v>
      </c>
      <c r="I22" s="187">
        <v>405673.56302521005</v>
      </c>
      <c r="J22" s="189">
        <f t="shared" si="1"/>
        <v>482751.53999999992</v>
      </c>
      <c r="K22" s="201">
        <v>519014.88146436634</v>
      </c>
      <c r="L22" s="191">
        <v>555278.22292873275</v>
      </c>
      <c r="M22" s="192">
        <v>80714.639714923775</v>
      </c>
      <c r="N22" s="193">
        <v>474563.58321380895</v>
      </c>
      <c r="O22" s="194">
        <v>635992.86264365655</v>
      </c>
      <c r="P22" s="195"/>
    </row>
    <row r="23" spans="1:21" ht="24" x14ac:dyDescent="0.2">
      <c r="A23" s="198" t="s">
        <v>245</v>
      </c>
      <c r="B23" s="199" t="s">
        <v>246</v>
      </c>
      <c r="C23" s="199" t="s">
        <v>220</v>
      </c>
      <c r="D23" s="199">
        <v>1</v>
      </c>
      <c r="E23" s="200">
        <v>2670000</v>
      </c>
      <c r="F23" s="186">
        <f t="shared" si="0"/>
        <v>3177300</v>
      </c>
      <c r="G23" s="187">
        <v>758258.07752873166</v>
      </c>
      <c r="H23" s="188">
        <f t="shared" si="1"/>
        <v>902327.11225919065</v>
      </c>
      <c r="I23" s="187">
        <v>979936.38655462186</v>
      </c>
      <c r="J23" s="189">
        <f t="shared" si="1"/>
        <v>1166124.3</v>
      </c>
      <c r="K23" s="201">
        <v>1034225.7061295954</v>
      </c>
      <c r="L23" s="191">
        <v>1166124.3</v>
      </c>
      <c r="M23" s="192">
        <v>1015978.9090377708</v>
      </c>
      <c r="N23" s="193">
        <v>150145.39096222923</v>
      </c>
      <c r="O23" s="194">
        <v>2182103.209037771</v>
      </c>
      <c r="P23" s="195"/>
    </row>
    <row r="24" spans="1:21" ht="24" x14ac:dyDescent="0.2">
      <c r="A24" s="198" t="s">
        <v>247</v>
      </c>
      <c r="B24" s="199" t="s">
        <v>248</v>
      </c>
      <c r="C24" s="199" t="s">
        <v>220</v>
      </c>
      <c r="D24" s="199">
        <v>1</v>
      </c>
      <c r="E24" s="200">
        <v>2670000</v>
      </c>
      <c r="F24" s="186">
        <f t="shared" si="0"/>
        <v>3177300</v>
      </c>
      <c r="G24" s="187">
        <v>758258.07752873166</v>
      </c>
      <c r="H24" s="188">
        <f t="shared" si="1"/>
        <v>902327.11225919065</v>
      </c>
      <c r="I24" s="187">
        <v>978897.91596638656</v>
      </c>
      <c r="J24" s="189">
        <f t="shared" si="1"/>
        <v>1164888.52</v>
      </c>
      <c r="K24" s="201">
        <v>1033607.8161295953</v>
      </c>
      <c r="L24" s="191">
        <v>1164888.52</v>
      </c>
      <c r="M24" s="192">
        <v>1016215.2056433276</v>
      </c>
      <c r="N24" s="193">
        <v>148673.31435667246</v>
      </c>
      <c r="O24" s="194">
        <v>2181103.7256433275</v>
      </c>
      <c r="P24" s="195"/>
    </row>
    <row r="25" spans="1:21" ht="24" x14ac:dyDescent="0.2">
      <c r="A25" s="198" t="s">
        <v>249</v>
      </c>
      <c r="B25" s="199" t="s">
        <v>250</v>
      </c>
      <c r="C25" s="199" t="s">
        <v>220</v>
      </c>
      <c r="D25" s="199">
        <v>1</v>
      </c>
      <c r="E25" s="200">
        <v>2670000</v>
      </c>
      <c r="F25" s="186">
        <f t="shared" si="0"/>
        <v>3177300</v>
      </c>
      <c r="G25" s="187">
        <v>758258.07752873166</v>
      </c>
      <c r="H25" s="188">
        <f t="shared" si="1"/>
        <v>902327.11225919065</v>
      </c>
      <c r="I25" s="187">
        <v>982014.14285714284</v>
      </c>
      <c r="J25" s="189">
        <f t="shared" si="1"/>
        <v>1168596.8299999998</v>
      </c>
      <c r="K25" s="201">
        <v>1035461.9711295953</v>
      </c>
      <c r="L25" s="191">
        <v>1168596.8299999998</v>
      </c>
      <c r="M25" s="192">
        <v>1015506.9685033389</v>
      </c>
      <c r="N25" s="193">
        <v>153089.86149666097</v>
      </c>
      <c r="O25" s="194">
        <v>2184103.7985033388</v>
      </c>
      <c r="P25" s="195"/>
    </row>
    <row r="26" spans="1:21" ht="24" x14ac:dyDescent="0.2">
      <c r="A26" s="198" t="s">
        <v>251</v>
      </c>
      <c r="B26" s="199" t="s">
        <v>252</v>
      </c>
      <c r="C26" s="199" t="s">
        <v>220</v>
      </c>
      <c r="D26" s="199">
        <v>1</v>
      </c>
      <c r="E26" s="200">
        <v>2670000</v>
      </c>
      <c r="F26" s="186">
        <f t="shared" si="0"/>
        <v>3177300</v>
      </c>
      <c r="G26" s="187">
        <v>758258.07752873166</v>
      </c>
      <c r="H26" s="188">
        <f t="shared" si="1"/>
        <v>902327.11225919065</v>
      </c>
      <c r="I26" s="187">
        <v>982014.14285714284</v>
      </c>
      <c r="J26" s="189">
        <f t="shared" si="1"/>
        <v>1168596.8299999998</v>
      </c>
      <c r="K26" s="201">
        <v>1035461.9711295953</v>
      </c>
      <c r="L26" s="191">
        <v>1168596.8299999998</v>
      </c>
      <c r="M26" s="192">
        <v>1015506.9685033389</v>
      </c>
      <c r="N26" s="193">
        <v>153089.86149666097</v>
      </c>
      <c r="O26" s="194">
        <v>2184103.7985033388</v>
      </c>
      <c r="P26" s="195"/>
    </row>
    <row r="27" spans="1:21" ht="24" x14ac:dyDescent="0.2">
      <c r="A27" s="198" t="s">
        <v>253</v>
      </c>
      <c r="B27" s="199" t="s">
        <v>254</v>
      </c>
      <c r="C27" s="199" t="s">
        <v>220</v>
      </c>
      <c r="D27" s="199">
        <v>1</v>
      </c>
      <c r="E27" s="200">
        <v>1290000</v>
      </c>
      <c r="F27" s="186">
        <f t="shared" si="0"/>
        <v>1535100</v>
      </c>
      <c r="G27" s="187">
        <v>796170.98140516866</v>
      </c>
      <c r="H27" s="188">
        <f t="shared" si="1"/>
        <v>947443.46787215071</v>
      </c>
      <c r="I27" s="187">
        <v>817429.59663865552</v>
      </c>
      <c r="J27" s="189">
        <f t="shared" si="1"/>
        <v>972741.22</v>
      </c>
      <c r="K27" s="201">
        <v>960092.34393607534</v>
      </c>
      <c r="L27" s="191">
        <v>972741.22</v>
      </c>
      <c r="M27" s="192">
        <v>271257.88743439497</v>
      </c>
      <c r="N27" s="193">
        <v>701483.33256560494</v>
      </c>
      <c r="O27" s="194">
        <v>1243999.107434395</v>
      </c>
      <c r="P27" s="195"/>
    </row>
    <row r="28" spans="1:21" ht="24" x14ac:dyDescent="0.2">
      <c r="A28" s="198" t="s">
        <v>255</v>
      </c>
      <c r="B28" s="199" t="s">
        <v>256</v>
      </c>
      <c r="C28" s="199" t="s">
        <v>220</v>
      </c>
      <c r="D28" s="199">
        <v>1</v>
      </c>
      <c r="E28" s="200">
        <v>1290000</v>
      </c>
      <c r="F28" s="186">
        <f t="shared" si="0"/>
        <v>1535100</v>
      </c>
      <c r="G28" s="187">
        <v>796170.98140516866</v>
      </c>
      <c r="H28" s="188">
        <f t="shared" si="1"/>
        <v>947443.46787215071</v>
      </c>
      <c r="I28" s="187">
        <v>817706.73949579825</v>
      </c>
      <c r="J28" s="189">
        <f t="shared" si="1"/>
        <v>973071.0199999999</v>
      </c>
      <c r="K28" s="201">
        <v>960257.24393607536</v>
      </c>
      <c r="L28" s="191">
        <v>973071.0199999999</v>
      </c>
      <c r="M28" s="192">
        <v>271185.37029133487</v>
      </c>
      <c r="N28" s="193">
        <v>701885.64970866498</v>
      </c>
      <c r="O28" s="194">
        <v>1244256.3902913348</v>
      </c>
      <c r="P28" s="195"/>
    </row>
    <row r="29" spans="1:21" ht="24" x14ac:dyDescent="0.2">
      <c r="A29" s="198" t="s">
        <v>257</v>
      </c>
      <c r="B29" s="199" t="s">
        <v>258</v>
      </c>
      <c r="C29" s="199" t="s">
        <v>220</v>
      </c>
      <c r="D29" s="199">
        <v>1</v>
      </c>
      <c r="E29" s="200">
        <v>690000</v>
      </c>
      <c r="F29" s="186">
        <f t="shared" si="0"/>
        <v>821100</v>
      </c>
      <c r="G29" s="187">
        <v>557319.68698361807</v>
      </c>
      <c r="H29" s="188">
        <f t="shared" si="1"/>
        <v>663210.42751050543</v>
      </c>
      <c r="I29" s="187">
        <v>486363.70588235295</v>
      </c>
      <c r="J29" s="189">
        <f t="shared" si="1"/>
        <v>578772.80999999994</v>
      </c>
      <c r="K29" s="201">
        <v>620991.61875525268</v>
      </c>
      <c r="L29" s="191">
        <v>663210.42751050543</v>
      </c>
      <c r="M29" s="192">
        <v>100433.11503741131</v>
      </c>
      <c r="N29" s="193">
        <v>562777.31247309409</v>
      </c>
      <c r="O29" s="194">
        <v>763643.54254791676</v>
      </c>
      <c r="P29" s="195"/>
    </row>
    <row r="30" spans="1:21" ht="24" x14ac:dyDescent="0.2">
      <c r="A30" s="198" t="s">
        <v>259</v>
      </c>
      <c r="B30" s="199" t="s">
        <v>260</v>
      </c>
      <c r="C30" s="199" t="s">
        <v>220</v>
      </c>
      <c r="D30" s="199">
        <v>1</v>
      </c>
      <c r="E30" s="200">
        <v>690000</v>
      </c>
      <c r="F30" s="186">
        <f t="shared" si="0"/>
        <v>821100</v>
      </c>
      <c r="G30" s="187">
        <v>557319.68698361807</v>
      </c>
      <c r="H30" s="188">
        <f t="shared" si="1"/>
        <v>663210.42751050543</v>
      </c>
      <c r="I30" s="187">
        <v>486363.70588235295</v>
      </c>
      <c r="J30" s="189">
        <f t="shared" si="1"/>
        <v>578772.80999999994</v>
      </c>
      <c r="K30" s="201">
        <v>620991.61875525268</v>
      </c>
      <c r="L30" s="191">
        <v>663210.42751050543</v>
      </c>
      <c r="M30" s="192">
        <v>100433.11503741131</v>
      </c>
      <c r="N30" s="193">
        <v>562777.31247309409</v>
      </c>
      <c r="O30" s="194">
        <v>763643.54254791676</v>
      </c>
      <c r="P30" s="195"/>
    </row>
    <row r="31" spans="1:21" ht="24" x14ac:dyDescent="0.2">
      <c r="A31" s="198" t="s">
        <v>261</v>
      </c>
      <c r="B31" s="199" t="s">
        <v>262</v>
      </c>
      <c r="C31" s="199" t="s">
        <v>220</v>
      </c>
      <c r="D31" s="199">
        <v>1</v>
      </c>
      <c r="E31" s="200">
        <v>690000</v>
      </c>
      <c r="F31" s="186">
        <f t="shared" si="0"/>
        <v>821100</v>
      </c>
      <c r="G31" s="187">
        <v>557319.68698361807</v>
      </c>
      <c r="H31" s="188">
        <f t="shared" si="1"/>
        <v>663210.42751050543</v>
      </c>
      <c r="I31" s="187">
        <v>487887.17647058825</v>
      </c>
      <c r="J31" s="189">
        <f t="shared" si="1"/>
        <v>580585.74</v>
      </c>
      <c r="K31" s="201">
        <v>621898.08375525265</v>
      </c>
      <c r="L31" s="191">
        <v>663210.42751050543</v>
      </c>
      <c r="M31" s="192">
        <v>99779.237068903312</v>
      </c>
      <c r="N31" s="193">
        <v>563431.19044160214</v>
      </c>
      <c r="O31" s="194">
        <v>762989.66457940871</v>
      </c>
      <c r="P31" s="195"/>
    </row>
    <row r="32" spans="1:21" ht="24" x14ac:dyDescent="0.2">
      <c r="A32" s="198" t="s">
        <v>263</v>
      </c>
      <c r="B32" s="199" t="s">
        <v>264</v>
      </c>
      <c r="C32" s="199" t="s">
        <v>220</v>
      </c>
      <c r="D32" s="199">
        <v>1</v>
      </c>
      <c r="E32" s="200">
        <v>690000</v>
      </c>
      <c r="F32" s="186">
        <f t="shared" si="0"/>
        <v>821100</v>
      </c>
      <c r="G32" s="187">
        <v>557319.68698361807</v>
      </c>
      <c r="H32" s="188">
        <f t="shared" si="1"/>
        <v>663210.42751050543</v>
      </c>
      <c r="I32" s="187">
        <v>489410.64705882355</v>
      </c>
      <c r="J32" s="189">
        <f t="shared" si="1"/>
        <v>582398.67000000004</v>
      </c>
      <c r="K32" s="201">
        <v>622804.54875525273</v>
      </c>
      <c r="L32" s="191">
        <v>663210.42751050543</v>
      </c>
      <c r="M32" s="192">
        <v>99128.414020861281</v>
      </c>
      <c r="N32" s="193">
        <v>564082.01348964416</v>
      </c>
      <c r="O32" s="194">
        <v>762338.84153136669</v>
      </c>
      <c r="P32" s="195"/>
    </row>
    <row r="33" spans="1:16" ht="24" x14ac:dyDescent="0.2">
      <c r="A33" s="198" t="s">
        <v>265</v>
      </c>
      <c r="B33" s="199" t="s">
        <v>266</v>
      </c>
      <c r="C33" s="199" t="s">
        <v>220</v>
      </c>
      <c r="D33" s="199">
        <v>1</v>
      </c>
      <c r="E33" s="200">
        <v>690000</v>
      </c>
      <c r="F33" s="186">
        <f t="shared" si="0"/>
        <v>821100</v>
      </c>
      <c r="G33" s="187">
        <v>557319.68698361807</v>
      </c>
      <c r="H33" s="188">
        <f t="shared" si="1"/>
        <v>663210.42751050543</v>
      </c>
      <c r="I33" s="187">
        <v>487887.17647058825</v>
      </c>
      <c r="J33" s="189">
        <f t="shared" si="1"/>
        <v>580585.74</v>
      </c>
      <c r="K33" s="201">
        <v>621898.08375525265</v>
      </c>
      <c r="L33" s="191">
        <v>663210.42751050543</v>
      </c>
      <c r="M33" s="192">
        <v>99779.237068903312</v>
      </c>
      <c r="N33" s="193">
        <v>563431.19044160214</v>
      </c>
      <c r="O33" s="194">
        <v>762989.66457940871</v>
      </c>
      <c r="P33" s="195"/>
    </row>
    <row r="34" spans="1:16" ht="24" x14ac:dyDescent="0.2">
      <c r="A34" s="198" t="s">
        <v>267</v>
      </c>
      <c r="B34" s="199" t="s">
        <v>268</v>
      </c>
      <c r="C34" s="199" t="s">
        <v>220</v>
      </c>
      <c r="D34" s="199">
        <v>1</v>
      </c>
      <c r="E34" s="200">
        <v>30000</v>
      </c>
      <c r="F34" s="186">
        <f t="shared" si="0"/>
        <v>35700</v>
      </c>
      <c r="G34" s="187">
        <v>1205420</v>
      </c>
      <c r="H34" s="188">
        <f t="shared" si="1"/>
        <v>1434449.8</v>
      </c>
      <c r="I34" s="187">
        <v>575448.01680672274</v>
      </c>
      <c r="J34" s="189">
        <f t="shared" si="1"/>
        <v>684783.14</v>
      </c>
      <c r="K34" s="201">
        <v>360241.57</v>
      </c>
      <c r="L34" s="191">
        <v>684783.14</v>
      </c>
      <c r="M34" s="192">
        <v>571529.14057599858</v>
      </c>
      <c r="N34" s="193">
        <v>113253.99942400143</v>
      </c>
      <c r="O34" s="194">
        <v>1256312.2805759986</v>
      </c>
      <c r="P34" s="195"/>
    </row>
    <row r="35" spans="1:16" ht="24" x14ac:dyDescent="0.2">
      <c r="A35" s="198" t="s">
        <v>269</v>
      </c>
      <c r="B35" s="199" t="s">
        <v>270</v>
      </c>
      <c r="C35" s="199" t="s">
        <v>220</v>
      </c>
      <c r="D35" s="199">
        <v>1</v>
      </c>
      <c r="E35" s="200">
        <v>54000</v>
      </c>
      <c r="F35" s="186">
        <f t="shared" si="0"/>
        <v>64260</v>
      </c>
      <c r="G35" s="187">
        <v>843794</v>
      </c>
      <c r="H35" s="188">
        <f t="shared" si="1"/>
        <v>1004114.86</v>
      </c>
      <c r="I35" s="187">
        <v>347382.26890756306</v>
      </c>
      <c r="J35" s="189">
        <f t="shared" si="1"/>
        <v>413384.9</v>
      </c>
      <c r="K35" s="201">
        <v>238822.45</v>
      </c>
      <c r="L35" s="191">
        <v>413384.9</v>
      </c>
      <c r="M35" s="192">
        <v>387897.07101343723</v>
      </c>
      <c r="N35" s="193">
        <v>25487.828986562788</v>
      </c>
      <c r="O35" s="194">
        <v>801281.97101343726</v>
      </c>
      <c r="P35" s="195"/>
    </row>
    <row r="36" spans="1:16" x14ac:dyDescent="0.2">
      <c r="A36" s="198" t="s">
        <v>271</v>
      </c>
      <c r="B36" s="199" t="s">
        <v>272</v>
      </c>
      <c r="C36" s="199" t="s">
        <v>273</v>
      </c>
      <c r="D36" s="199">
        <v>1</v>
      </c>
      <c r="E36" s="200">
        <v>31827</v>
      </c>
      <c r="F36" s="186">
        <f t="shared" si="0"/>
        <v>37874.129999999997</v>
      </c>
      <c r="G36" s="187">
        <v>12054.2</v>
      </c>
      <c r="H36" s="188">
        <f t="shared" si="1"/>
        <v>14344.498</v>
      </c>
      <c r="I36" s="187">
        <v>35978.033613445383</v>
      </c>
      <c r="J36" s="189">
        <f t="shared" si="1"/>
        <v>42813.86</v>
      </c>
      <c r="K36" s="201">
        <v>31677.495999999999</v>
      </c>
      <c r="L36" s="191">
        <v>37874.129999999997</v>
      </c>
      <c r="M36" s="192">
        <v>12421.080142758065</v>
      </c>
      <c r="N36" s="193">
        <v>25453.049857241931</v>
      </c>
      <c r="O36" s="194">
        <v>50295.210142758064</v>
      </c>
      <c r="P36" s="195"/>
    </row>
    <row r="37" spans="1:16" ht="36" x14ac:dyDescent="0.2">
      <c r="A37" s="198" t="s">
        <v>274</v>
      </c>
      <c r="B37" s="199" t="s">
        <v>275</v>
      </c>
      <c r="C37" s="199" t="s">
        <v>273</v>
      </c>
      <c r="D37" s="199">
        <v>1</v>
      </c>
      <c r="E37" s="200">
        <v>16500</v>
      </c>
      <c r="F37" s="186">
        <f t="shared" si="0"/>
        <v>19635</v>
      </c>
      <c r="G37" s="187">
        <v>17000</v>
      </c>
      <c r="H37" s="188">
        <f t="shared" si="1"/>
        <v>20230</v>
      </c>
      <c r="I37" s="187">
        <v>10757.218487394959</v>
      </c>
      <c r="J37" s="189">
        <f t="shared" si="1"/>
        <v>12801.09</v>
      </c>
      <c r="K37" s="201">
        <v>17555.363333333331</v>
      </c>
      <c r="L37" s="191">
        <v>19635</v>
      </c>
      <c r="M37" s="192">
        <v>3370.5432248658276</v>
      </c>
      <c r="N37" s="193">
        <v>16264.456775134173</v>
      </c>
      <c r="O37" s="194">
        <v>23005.543224865829</v>
      </c>
      <c r="P37" s="195"/>
    </row>
    <row r="38" spans="1:16" ht="36" x14ac:dyDescent="0.2">
      <c r="A38" s="198" t="s">
        <v>276</v>
      </c>
      <c r="B38" s="199" t="s">
        <v>277</v>
      </c>
      <c r="C38" s="199" t="s">
        <v>273</v>
      </c>
      <c r="D38" s="199">
        <v>1</v>
      </c>
      <c r="E38" s="200">
        <v>60000</v>
      </c>
      <c r="F38" s="186">
        <f t="shared" si="0"/>
        <v>71400</v>
      </c>
      <c r="G38" s="187">
        <v>19850</v>
      </c>
      <c r="H38" s="188">
        <f t="shared" si="1"/>
        <v>23621.5</v>
      </c>
      <c r="I38" s="187">
        <v>52183.554621848736</v>
      </c>
      <c r="J38" s="189">
        <f t="shared" si="1"/>
        <v>62098.429999999993</v>
      </c>
      <c r="K38" s="201">
        <v>52373.31</v>
      </c>
      <c r="L38" s="191">
        <v>62098.429999999993</v>
      </c>
      <c r="M38" s="192">
        <v>20682.194190870239</v>
      </c>
      <c r="N38" s="193">
        <v>41416.23580912975</v>
      </c>
      <c r="O38" s="194">
        <v>82780.624190870236</v>
      </c>
      <c r="P38" s="195"/>
    </row>
    <row r="39" spans="1:16" ht="36" x14ac:dyDescent="0.2">
      <c r="A39" s="198" t="s">
        <v>278</v>
      </c>
      <c r="B39" s="199" t="s">
        <v>279</v>
      </c>
      <c r="C39" s="199" t="s">
        <v>273</v>
      </c>
      <c r="D39" s="199">
        <v>1</v>
      </c>
      <c r="E39" s="200">
        <v>48000</v>
      </c>
      <c r="F39" s="186">
        <f t="shared" si="0"/>
        <v>57120</v>
      </c>
      <c r="G39" s="187">
        <v>19850</v>
      </c>
      <c r="H39" s="188">
        <f t="shared" si="1"/>
        <v>23621.5</v>
      </c>
      <c r="I39" s="187">
        <v>31283.722689075628</v>
      </c>
      <c r="J39" s="189">
        <f t="shared" si="1"/>
        <v>37227.629999999997</v>
      </c>
      <c r="K39" s="201">
        <v>30424.564999999999</v>
      </c>
      <c r="L39" s="191">
        <v>37227.629999999997</v>
      </c>
      <c r="M39" s="192">
        <v>13755.736823610061</v>
      </c>
      <c r="N39" s="193">
        <v>23471.893176389938</v>
      </c>
      <c r="O39" s="194">
        <v>50983.366823610057</v>
      </c>
      <c r="P39" s="195"/>
    </row>
    <row r="40" spans="1:16" ht="36" x14ac:dyDescent="0.2">
      <c r="A40" s="198" t="s">
        <v>280</v>
      </c>
      <c r="B40" s="199" t="s">
        <v>281</v>
      </c>
      <c r="C40" s="199" t="s">
        <v>273</v>
      </c>
      <c r="D40" s="199">
        <v>1</v>
      </c>
      <c r="E40" s="200">
        <v>32214</v>
      </c>
      <c r="F40" s="186">
        <f t="shared" si="0"/>
        <v>38334.659999999996</v>
      </c>
      <c r="G40" s="187">
        <v>19850</v>
      </c>
      <c r="H40" s="188">
        <f t="shared" si="1"/>
        <v>23621.5</v>
      </c>
      <c r="I40" s="187">
        <v>18668.016806722691</v>
      </c>
      <c r="J40" s="189">
        <f t="shared" si="1"/>
        <v>22214.940000000002</v>
      </c>
      <c r="K40" s="201">
        <v>22918.22</v>
      </c>
      <c r="L40" s="191">
        <v>23621.5</v>
      </c>
      <c r="M40" s="192">
        <v>7290.0301866285472</v>
      </c>
      <c r="N40" s="193">
        <v>16331.469813371452</v>
      </c>
      <c r="O40" s="194">
        <v>30911.530186628548</v>
      </c>
      <c r="P40" s="195"/>
    </row>
    <row r="41" spans="1:16" x14ac:dyDescent="0.2">
      <c r="A41" s="198" t="s">
        <v>282</v>
      </c>
      <c r="B41" s="199" t="s">
        <v>283</v>
      </c>
      <c r="C41" s="199" t="s">
        <v>273</v>
      </c>
      <c r="D41" s="199">
        <v>1</v>
      </c>
      <c r="E41" s="200">
        <v>28500</v>
      </c>
      <c r="F41" s="186">
        <f t="shared" si="0"/>
        <v>33915</v>
      </c>
      <c r="G41" s="187">
        <v>12000</v>
      </c>
      <c r="H41" s="188">
        <f t="shared" si="1"/>
        <v>14280</v>
      </c>
      <c r="I41" s="187">
        <v>14512.504201680673</v>
      </c>
      <c r="J41" s="189">
        <f t="shared" si="1"/>
        <v>17269.88</v>
      </c>
      <c r="K41" s="201">
        <v>15774.94</v>
      </c>
      <c r="L41" s="191">
        <v>17269.88</v>
      </c>
      <c r="M41" s="192">
        <v>8637.9821925467913</v>
      </c>
      <c r="N41" s="193">
        <v>8631.8978074532097</v>
      </c>
      <c r="O41" s="194">
        <v>25907.862192546792</v>
      </c>
      <c r="P41" s="195"/>
    </row>
    <row r="42" spans="1:16" x14ac:dyDescent="0.2">
      <c r="A42" s="198" t="s">
        <v>284</v>
      </c>
      <c r="B42" s="199" t="s">
        <v>285</v>
      </c>
      <c r="C42" s="199" t="s">
        <v>273</v>
      </c>
      <c r="D42" s="199">
        <v>1</v>
      </c>
      <c r="E42" s="200">
        <v>52245</v>
      </c>
      <c r="F42" s="186">
        <f t="shared" si="0"/>
        <v>62171.549999999996</v>
      </c>
      <c r="G42" s="187">
        <v>7000</v>
      </c>
      <c r="H42" s="188">
        <f t="shared" si="1"/>
        <v>8330</v>
      </c>
      <c r="I42" s="187">
        <v>33533.470588235294</v>
      </c>
      <c r="J42" s="189">
        <f t="shared" si="1"/>
        <v>39904.829999999994</v>
      </c>
      <c r="K42" s="201">
        <v>24117.414999999997</v>
      </c>
      <c r="L42" s="191">
        <v>39904.829999999994</v>
      </c>
      <c r="M42" s="192">
        <v>22089.940434228334</v>
      </c>
      <c r="N42" s="193">
        <v>17814.88956577166</v>
      </c>
      <c r="O42" s="194">
        <v>61994.770434228325</v>
      </c>
      <c r="P42" s="195"/>
    </row>
    <row r="43" spans="1:16" x14ac:dyDescent="0.2">
      <c r="A43" s="198" t="s">
        <v>286</v>
      </c>
      <c r="B43" s="199" t="s">
        <v>287</v>
      </c>
      <c r="C43" s="199" t="s">
        <v>3</v>
      </c>
      <c r="D43" s="199">
        <v>1</v>
      </c>
      <c r="E43" s="200">
        <v>2656.8000000000006</v>
      </c>
      <c r="F43" s="186">
        <f t="shared" si="0"/>
        <v>3161.5920000000006</v>
      </c>
      <c r="G43" s="187">
        <v>3393.4555568823212</v>
      </c>
      <c r="H43" s="188">
        <f t="shared" si="1"/>
        <v>4038.2121126899619</v>
      </c>
      <c r="I43" s="187">
        <v>2570.9075630252105</v>
      </c>
      <c r="J43" s="189">
        <f t="shared" si="1"/>
        <v>3059.3800000000006</v>
      </c>
      <c r="K43" s="201">
        <v>3110.4860000000008</v>
      </c>
      <c r="L43" s="191">
        <v>3161.5920000000006</v>
      </c>
      <c r="M43" s="192">
        <v>439.32048789385425</v>
      </c>
      <c r="N43" s="193">
        <v>2722.2715121061465</v>
      </c>
      <c r="O43" s="194">
        <v>3600.9124878938546</v>
      </c>
      <c r="P43" s="195"/>
    </row>
    <row r="44" spans="1:16" x14ac:dyDescent="0.2">
      <c r="A44" s="198" t="s">
        <v>288</v>
      </c>
      <c r="B44" s="199" t="s">
        <v>289</v>
      </c>
      <c r="C44" s="199" t="s">
        <v>3</v>
      </c>
      <c r="D44" s="199">
        <v>1</v>
      </c>
      <c r="E44" s="200">
        <v>6000</v>
      </c>
      <c r="F44" s="186">
        <f t="shared" si="0"/>
        <v>7140</v>
      </c>
      <c r="G44" s="187">
        <v>6160.3079980181346</v>
      </c>
      <c r="H44" s="188">
        <f t="shared" si="1"/>
        <v>7330.7665176415803</v>
      </c>
      <c r="I44" s="187">
        <v>3912.6050420168067</v>
      </c>
      <c r="J44" s="189">
        <f t="shared" si="1"/>
        <v>4656</v>
      </c>
      <c r="K44" s="201">
        <v>6375.5888392138595</v>
      </c>
      <c r="L44" s="191">
        <v>7140</v>
      </c>
      <c r="M44" s="192">
        <v>1218.4244739347976</v>
      </c>
      <c r="N44" s="193">
        <v>5921.5755260652022</v>
      </c>
      <c r="O44" s="194">
        <v>8358.4244739347978</v>
      </c>
      <c r="P44" s="195"/>
    </row>
    <row r="45" spans="1:16" x14ac:dyDescent="0.2">
      <c r="A45" s="198" t="s">
        <v>290</v>
      </c>
      <c r="B45" s="199" t="s">
        <v>291</v>
      </c>
      <c r="C45" s="199" t="s">
        <v>3</v>
      </c>
      <c r="D45" s="199">
        <v>1</v>
      </c>
      <c r="E45" s="200">
        <v>120000</v>
      </c>
      <c r="F45" s="186">
        <f t="shared" si="0"/>
        <v>142800</v>
      </c>
      <c r="G45" s="187">
        <v>52000</v>
      </c>
      <c r="H45" s="188">
        <f t="shared" si="1"/>
        <v>61880</v>
      </c>
      <c r="I45" s="187">
        <v>63658.899159663873</v>
      </c>
      <c r="J45" s="189">
        <f t="shared" si="1"/>
        <v>75754.090000000011</v>
      </c>
      <c r="K45" s="201">
        <v>68817.045000000013</v>
      </c>
      <c r="L45" s="191">
        <v>75754.090000000011</v>
      </c>
      <c r="M45" s="192">
        <v>35332.847199574317</v>
      </c>
      <c r="N45" s="193">
        <v>40421.242800425694</v>
      </c>
      <c r="O45" s="194">
        <v>111086.93719957433</v>
      </c>
      <c r="P45" s="195"/>
    </row>
    <row r="46" spans="1:16" x14ac:dyDescent="0.2">
      <c r="A46" s="198" t="s">
        <v>292</v>
      </c>
      <c r="B46" s="199" t="s">
        <v>293</v>
      </c>
      <c r="C46" s="199" t="s">
        <v>3</v>
      </c>
      <c r="D46" s="199">
        <v>1</v>
      </c>
      <c r="E46" s="200">
        <v>120000</v>
      </c>
      <c r="F46" s="186">
        <f t="shared" si="0"/>
        <v>142800</v>
      </c>
      <c r="G46" s="187">
        <v>60000</v>
      </c>
      <c r="H46" s="188">
        <f t="shared" si="1"/>
        <v>71400</v>
      </c>
      <c r="I46" s="187">
        <v>82050.588235294112</v>
      </c>
      <c r="J46" s="189">
        <f t="shared" si="1"/>
        <v>97640.199999999983</v>
      </c>
      <c r="K46" s="201">
        <v>84520.099999999991</v>
      </c>
      <c r="L46" s="191">
        <v>97640.199999999983</v>
      </c>
      <c r="M46" s="192">
        <v>29488.068457296798</v>
      </c>
      <c r="N46" s="193">
        <v>68152.13154270318</v>
      </c>
      <c r="O46" s="194">
        <v>127128.26845729678</v>
      </c>
      <c r="P46" s="195"/>
    </row>
    <row r="47" spans="1:16" x14ac:dyDescent="0.2">
      <c r="A47" s="198" t="s">
        <v>294</v>
      </c>
      <c r="B47" s="199" t="s">
        <v>295</v>
      </c>
      <c r="C47" s="199" t="s">
        <v>3</v>
      </c>
      <c r="D47" s="199">
        <v>1</v>
      </c>
      <c r="E47" s="200">
        <v>120000</v>
      </c>
      <c r="F47" s="186">
        <f t="shared" si="0"/>
        <v>142800</v>
      </c>
      <c r="G47" s="187">
        <v>60000</v>
      </c>
      <c r="H47" s="188">
        <f t="shared" si="1"/>
        <v>71400</v>
      </c>
      <c r="I47" s="187">
        <v>81773.445378151257</v>
      </c>
      <c r="J47" s="189">
        <f t="shared" si="1"/>
        <v>97310.399999999994</v>
      </c>
      <c r="K47" s="201">
        <v>84355.199999999997</v>
      </c>
      <c r="L47" s="191">
        <v>97310.399999999994</v>
      </c>
      <c r="M47" s="192">
        <v>29511.979745181376</v>
      </c>
      <c r="N47" s="193">
        <v>67798.420254818615</v>
      </c>
      <c r="O47" s="194">
        <v>126822.37974518137</v>
      </c>
      <c r="P47" s="195"/>
    </row>
    <row r="48" spans="1:16" x14ac:dyDescent="0.2">
      <c r="A48" s="198" t="s">
        <v>296</v>
      </c>
      <c r="B48" s="199" t="s">
        <v>297</v>
      </c>
      <c r="C48" s="199" t="s">
        <v>3</v>
      </c>
      <c r="D48" s="199">
        <v>1</v>
      </c>
      <c r="E48" s="200">
        <v>120000</v>
      </c>
      <c r="F48" s="186">
        <f t="shared" si="0"/>
        <v>142800</v>
      </c>
      <c r="G48" s="187">
        <v>60000</v>
      </c>
      <c r="H48" s="188">
        <f t="shared" si="1"/>
        <v>71400</v>
      </c>
      <c r="I48" s="187">
        <v>81911.201680672268</v>
      </c>
      <c r="J48" s="189">
        <f t="shared" si="1"/>
        <v>97474.329999999987</v>
      </c>
      <c r="K48" s="201">
        <v>84437.164999999994</v>
      </c>
      <c r="L48" s="191">
        <v>97474.329999999987</v>
      </c>
      <c r="M48" s="192">
        <v>29499.994436718549</v>
      </c>
      <c r="N48" s="193">
        <v>67974.335563281435</v>
      </c>
      <c r="O48" s="194">
        <v>126974.32443671854</v>
      </c>
      <c r="P48" s="195"/>
    </row>
    <row r="49" spans="1:16" x14ac:dyDescent="0.2">
      <c r="A49" s="198" t="s">
        <v>298</v>
      </c>
      <c r="B49" s="199" t="s">
        <v>299</v>
      </c>
      <c r="C49" s="199" t="s">
        <v>3</v>
      </c>
      <c r="D49" s="199">
        <v>1</v>
      </c>
      <c r="E49" s="200">
        <v>120000</v>
      </c>
      <c r="F49" s="186">
        <f t="shared" si="0"/>
        <v>142800</v>
      </c>
      <c r="G49" s="187">
        <v>60000</v>
      </c>
      <c r="H49" s="188">
        <f t="shared" si="1"/>
        <v>71400</v>
      </c>
      <c r="I49" s="187">
        <v>81911.201680672268</v>
      </c>
      <c r="J49" s="189">
        <f t="shared" si="1"/>
        <v>97474.329999999987</v>
      </c>
      <c r="K49" s="201">
        <v>84437.164999999994</v>
      </c>
      <c r="L49" s="191">
        <v>97474.329999999987</v>
      </c>
      <c r="M49" s="192">
        <v>29499.994436718549</v>
      </c>
      <c r="N49" s="193">
        <v>67974.335563281435</v>
      </c>
      <c r="O49" s="194">
        <v>126974.32443671854</v>
      </c>
      <c r="P49" s="195"/>
    </row>
    <row r="50" spans="1:16" x14ac:dyDescent="0.2">
      <c r="A50" s="198" t="s">
        <v>300</v>
      </c>
      <c r="B50" s="199" t="s">
        <v>301</v>
      </c>
      <c r="C50" s="199" t="s">
        <v>3</v>
      </c>
      <c r="D50" s="199">
        <v>1</v>
      </c>
      <c r="E50" s="200">
        <v>180000</v>
      </c>
      <c r="F50" s="186">
        <f t="shared" si="0"/>
        <v>214200</v>
      </c>
      <c r="G50" s="187">
        <v>72541</v>
      </c>
      <c r="H50" s="188">
        <f t="shared" si="1"/>
        <v>86323.79</v>
      </c>
      <c r="I50" s="187">
        <v>70403.252100840342</v>
      </c>
      <c r="J50" s="189">
        <f t="shared" si="1"/>
        <v>83779.87000000001</v>
      </c>
      <c r="K50" s="201">
        <v>85051.83</v>
      </c>
      <c r="L50" s="191">
        <v>86323.79</v>
      </c>
      <c r="M50" s="192">
        <v>60889.888708268059</v>
      </c>
      <c r="N50" s="193">
        <v>25433.901291731934</v>
      </c>
      <c r="O50" s="194">
        <v>147213.67870826804</v>
      </c>
      <c r="P50" s="195"/>
    </row>
    <row r="51" spans="1:16" ht="24" x14ac:dyDescent="0.2">
      <c r="A51" s="198" t="s">
        <v>302</v>
      </c>
      <c r="B51" s="199" t="s">
        <v>303</v>
      </c>
      <c r="C51" s="199" t="s">
        <v>3</v>
      </c>
      <c r="D51" s="199">
        <v>1</v>
      </c>
      <c r="E51" s="200">
        <v>285000</v>
      </c>
      <c r="F51" s="186">
        <f t="shared" si="0"/>
        <v>339150</v>
      </c>
      <c r="G51" s="187">
        <v>135000</v>
      </c>
      <c r="H51" s="188">
        <f t="shared" si="1"/>
        <v>160650</v>
      </c>
      <c r="I51" s="187">
        <v>147420.43697478992</v>
      </c>
      <c r="J51" s="189">
        <f t="shared" si="1"/>
        <v>175430.32</v>
      </c>
      <c r="K51" s="201">
        <v>168040.16</v>
      </c>
      <c r="L51" s="191">
        <v>175430.32</v>
      </c>
      <c r="M51" s="192">
        <v>80887.330060334018</v>
      </c>
      <c r="N51" s="193">
        <v>94542.989939665989</v>
      </c>
      <c r="O51" s="194">
        <v>256317.65006033401</v>
      </c>
      <c r="P51" s="195"/>
    </row>
    <row r="52" spans="1:16" x14ac:dyDescent="0.2">
      <c r="A52" s="198" t="s">
        <v>304</v>
      </c>
      <c r="B52" s="199" t="s">
        <v>305</v>
      </c>
      <c r="C52" s="199" t="s">
        <v>3</v>
      </c>
      <c r="D52" s="199">
        <v>1</v>
      </c>
      <c r="E52" s="200">
        <v>11400</v>
      </c>
      <c r="F52" s="186">
        <f t="shared" si="0"/>
        <v>13566</v>
      </c>
      <c r="G52" s="187">
        <v>30120</v>
      </c>
      <c r="H52" s="188">
        <f t="shared" si="1"/>
        <v>35842.799999999996</v>
      </c>
      <c r="I52" s="187">
        <v>20718.058823529413</v>
      </c>
      <c r="J52" s="189">
        <f t="shared" si="1"/>
        <v>24654.49</v>
      </c>
      <c r="K52" s="201">
        <v>19110.245000000003</v>
      </c>
      <c r="L52" s="191">
        <v>24654.49</v>
      </c>
      <c r="M52" s="192">
        <v>9094.4959507031308</v>
      </c>
      <c r="N52" s="193">
        <v>15559.994049296871</v>
      </c>
      <c r="O52" s="194">
        <v>33748.985950703136</v>
      </c>
      <c r="P52" s="195"/>
    </row>
    <row r="53" spans="1:16" x14ac:dyDescent="0.2">
      <c r="A53" s="198" t="s">
        <v>306</v>
      </c>
      <c r="B53" s="199" t="s">
        <v>307</v>
      </c>
      <c r="C53" s="199" t="s">
        <v>3</v>
      </c>
      <c r="D53" s="199">
        <v>1</v>
      </c>
      <c r="E53" s="200">
        <v>33900</v>
      </c>
      <c r="F53" s="186">
        <f t="shared" si="0"/>
        <v>40341</v>
      </c>
      <c r="G53" s="187">
        <v>34487.410334321365</v>
      </c>
      <c r="H53" s="188">
        <f t="shared" si="1"/>
        <v>41040.01829784242</v>
      </c>
      <c r="I53" s="187">
        <v>32821.050420168067</v>
      </c>
      <c r="J53" s="189">
        <f t="shared" si="1"/>
        <v>39057.049999999996</v>
      </c>
      <c r="K53" s="201">
        <v>40146.022765947469</v>
      </c>
      <c r="L53" s="191">
        <v>40341</v>
      </c>
      <c r="M53" s="192">
        <v>821.19949217028511</v>
      </c>
      <c r="N53" s="193">
        <v>39519.800507829714</v>
      </c>
      <c r="O53" s="194">
        <v>41162.199492170286</v>
      </c>
      <c r="P53" s="195"/>
    </row>
    <row r="54" spans="1:16" x14ac:dyDescent="0.2">
      <c r="A54" s="198" t="s">
        <v>308</v>
      </c>
      <c r="B54" s="199" t="s">
        <v>309</v>
      </c>
      <c r="C54" s="199" t="s">
        <v>3</v>
      </c>
      <c r="D54" s="199">
        <v>1</v>
      </c>
      <c r="E54" s="200">
        <v>17400</v>
      </c>
      <c r="F54" s="186">
        <f t="shared" si="0"/>
        <v>20706</v>
      </c>
      <c r="G54" s="187">
        <v>35710.403809273244</v>
      </c>
      <c r="H54" s="188">
        <f t="shared" si="1"/>
        <v>42495.380533035161</v>
      </c>
      <c r="I54" s="187">
        <v>27016.537815126052</v>
      </c>
      <c r="J54" s="189">
        <f t="shared" si="1"/>
        <v>32149.68</v>
      </c>
      <c r="K54" s="201">
        <v>26427.84</v>
      </c>
      <c r="L54" s="191">
        <v>32149.68</v>
      </c>
      <c r="M54" s="192">
        <v>8899.2411379039368</v>
      </c>
      <c r="N54" s="193">
        <v>23250.438862096064</v>
      </c>
      <c r="O54" s="194">
        <v>41048.921137903933</v>
      </c>
      <c r="P54" s="195"/>
    </row>
    <row r="55" spans="1:16" x14ac:dyDescent="0.2">
      <c r="A55" s="198" t="s">
        <v>310</v>
      </c>
      <c r="B55" s="199" t="s">
        <v>311</v>
      </c>
      <c r="C55" s="199" t="s">
        <v>3</v>
      </c>
      <c r="D55" s="199">
        <v>1</v>
      </c>
      <c r="E55" s="200">
        <v>96750</v>
      </c>
      <c r="F55" s="186">
        <f t="shared" si="0"/>
        <v>115132.5</v>
      </c>
      <c r="G55" s="187">
        <v>50507.004627283983</v>
      </c>
      <c r="H55" s="188">
        <f t="shared" si="1"/>
        <v>60103.335506467934</v>
      </c>
      <c r="I55" s="187">
        <v>60310.361344537814</v>
      </c>
      <c r="J55" s="189">
        <f t="shared" si="1"/>
        <v>71769.33</v>
      </c>
      <c r="K55" s="201">
        <v>65936.332753233961</v>
      </c>
      <c r="L55" s="191">
        <v>71769.33</v>
      </c>
      <c r="M55" s="192">
        <v>23675.277505890288</v>
      </c>
      <c r="N55" s="193">
        <v>48094.05249410971</v>
      </c>
      <c r="O55" s="194">
        <v>95444.607505890293</v>
      </c>
      <c r="P55" s="195"/>
    </row>
    <row r="56" spans="1:16" x14ac:dyDescent="0.2">
      <c r="A56" s="198" t="s">
        <v>312</v>
      </c>
      <c r="B56" s="199" t="s">
        <v>313</v>
      </c>
      <c r="C56" s="199" t="s">
        <v>3</v>
      </c>
      <c r="D56" s="199">
        <v>1</v>
      </c>
      <c r="E56" s="200">
        <v>105000</v>
      </c>
      <c r="F56" s="186">
        <f t="shared" si="0"/>
        <v>124950</v>
      </c>
      <c r="G56" s="187">
        <v>89848.397287042491</v>
      </c>
      <c r="H56" s="188">
        <f t="shared" si="1"/>
        <v>106919.59277158056</v>
      </c>
      <c r="I56" s="187">
        <v>78406.159663865546</v>
      </c>
      <c r="J56" s="189">
        <f t="shared" si="1"/>
        <v>93303.33</v>
      </c>
      <c r="K56" s="201">
        <v>100111.46138579029</v>
      </c>
      <c r="L56" s="191">
        <v>106919.59277158056</v>
      </c>
      <c r="M56" s="192">
        <v>12961.523910646121</v>
      </c>
      <c r="N56" s="193">
        <v>93958.068860934436</v>
      </c>
      <c r="O56" s="194">
        <v>119881.11668222668</v>
      </c>
      <c r="P56" s="195"/>
    </row>
    <row r="57" spans="1:16" x14ac:dyDescent="0.2">
      <c r="A57" s="198" t="s">
        <v>314</v>
      </c>
      <c r="B57" s="199" t="s">
        <v>315</v>
      </c>
      <c r="C57" s="199" t="s">
        <v>3</v>
      </c>
      <c r="D57" s="199">
        <v>1</v>
      </c>
      <c r="E57" s="200">
        <v>4711.5</v>
      </c>
      <c r="F57" s="186">
        <f t="shared" si="0"/>
        <v>5606.6849999999995</v>
      </c>
      <c r="G57" s="187">
        <v>3172.8551595485201</v>
      </c>
      <c r="H57" s="188">
        <f t="shared" si="1"/>
        <v>3775.6976398627389</v>
      </c>
      <c r="I57" s="187">
        <v>4013.6806722689075</v>
      </c>
      <c r="J57" s="189">
        <f t="shared" si="1"/>
        <v>4776.28</v>
      </c>
      <c r="K57" s="201">
        <v>4275.9888199313691</v>
      </c>
      <c r="L57" s="191">
        <v>4776.28</v>
      </c>
      <c r="M57" s="192">
        <v>748.57288195793308</v>
      </c>
      <c r="N57" s="193">
        <v>4027.7071180420667</v>
      </c>
      <c r="O57" s="194">
        <v>5524.8528819579333</v>
      </c>
      <c r="P57" s="195"/>
    </row>
    <row r="58" spans="1:16" x14ac:dyDescent="0.2">
      <c r="A58" s="198" t="s">
        <v>316</v>
      </c>
      <c r="B58" s="199" t="s">
        <v>317</v>
      </c>
      <c r="C58" s="199" t="s">
        <v>3</v>
      </c>
      <c r="D58" s="199">
        <v>1</v>
      </c>
      <c r="E58" s="200">
        <v>134865</v>
      </c>
      <c r="F58" s="186">
        <f t="shared" si="0"/>
        <v>160489.35</v>
      </c>
      <c r="G58" s="187">
        <v>28333.333985945428</v>
      </c>
      <c r="H58" s="188">
        <f t="shared" si="1"/>
        <v>33716.667443275059</v>
      </c>
      <c r="I58" s="187">
        <v>69841.630252100833</v>
      </c>
      <c r="J58" s="189">
        <f t="shared" si="1"/>
        <v>83111.539999999994</v>
      </c>
      <c r="K58" s="201">
        <v>58414.103721637526</v>
      </c>
      <c r="L58" s="191">
        <v>83111.539999999994</v>
      </c>
      <c r="M58" s="192">
        <v>52173.313695710742</v>
      </c>
      <c r="N58" s="193">
        <v>30938.226304289252</v>
      </c>
      <c r="O58" s="194">
        <v>135284.85369571074</v>
      </c>
      <c r="P58" s="195"/>
    </row>
    <row r="59" spans="1:16" x14ac:dyDescent="0.2">
      <c r="A59" s="198" t="s">
        <v>318</v>
      </c>
      <c r="B59" s="199" t="s">
        <v>319</v>
      </c>
      <c r="C59" s="199" t="s">
        <v>3</v>
      </c>
      <c r="D59" s="199">
        <v>1</v>
      </c>
      <c r="E59" s="200">
        <v>105000</v>
      </c>
      <c r="F59" s="186">
        <f t="shared" si="0"/>
        <v>124950</v>
      </c>
      <c r="G59" s="187">
        <v>37235.653780318753</v>
      </c>
      <c r="H59" s="188">
        <f t="shared" si="1"/>
        <v>44310.427998579311</v>
      </c>
      <c r="I59" s="187">
        <v>60885.840336134454</v>
      </c>
      <c r="J59" s="189">
        <f t="shared" si="1"/>
        <v>72454.149999999994</v>
      </c>
      <c r="K59" s="201">
        <v>58382.288999289653</v>
      </c>
      <c r="L59" s="191">
        <v>72454.149999999994</v>
      </c>
      <c r="M59" s="192">
        <v>33417.600033329181</v>
      </c>
      <c r="N59" s="193">
        <v>39036.549966670813</v>
      </c>
      <c r="O59" s="194">
        <v>105871.75003332918</v>
      </c>
      <c r="P59" s="195"/>
    </row>
    <row r="60" spans="1:16" x14ac:dyDescent="0.2">
      <c r="A60" s="198" t="s">
        <v>320</v>
      </c>
      <c r="B60" s="199" t="s">
        <v>321</v>
      </c>
      <c r="C60" s="199" t="s">
        <v>3</v>
      </c>
      <c r="D60" s="199">
        <v>1</v>
      </c>
      <c r="E60" s="200">
        <v>13884.75</v>
      </c>
      <c r="F60" s="186">
        <f t="shared" si="0"/>
        <v>16522.852500000001</v>
      </c>
      <c r="G60" s="187">
        <v>6250.731383171129</v>
      </c>
      <c r="H60" s="188">
        <f t="shared" si="1"/>
        <v>7438.3703459736435</v>
      </c>
      <c r="I60" s="187">
        <v>8795.2100840336134</v>
      </c>
      <c r="J60" s="189">
        <f t="shared" si="1"/>
        <v>10466.299999999999</v>
      </c>
      <c r="K60" s="201">
        <v>8952.3351729868209</v>
      </c>
      <c r="L60" s="191">
        <v>10466.299999999999</v>
      </c>
      <c r="M60" s="192">
        <v>3776.8005592890104</v>
      </c>
      <c r="N60" s="193">
        <v>6689.4994407109889</v>
      </c>
      <c r="O60" s="194">
        <v>14243.100559289011</v>
      </c>
      <c r="P60" s="195"/>
    </row>
    <row r="61" spans="1:16" x14ac:dyDescent="0.2">
      <c r="A61" s="198" t="s">
        <v>322</v>
      </c>
      <c r="B61" s="199" t="s">
        <v>323</v>
      </c>
      <c r="C61" s="199" t="s">
        <v>3</v>
      </c>
      <c r="D61" s="199">
        <v>1</v>
      </c>
      <c r="E61" s="200">
        <v>15302.25</v>
      </c>
      <c r="F61" s="186">
        <f t="shared" si="0"/>
        <v>18209.677499999998</v>
      </c>
      <c r="G61" s="187">
        <v>5515.4826791799596</v>
      </c>
      <c r="H61" s="188">
        <f t="shared" si="1"/>
        <v>6563.4243882241517</v>
      </c>
      <c r="I61" s="187">
        <v>8538.445378151262</v>
      </c>
      <c r="J61" s="189">
        <f t="shared" si="1"/>
        <v>10160.750000000002</v>
      </c>
      <c r="K61" s="201">
        <v>8362.0871941120768</v>
      </c>
      <c r="L61" s="191">
        <v>10160.750000000002</v>
      </c>
      <c r="M61" s="192">
        <v>4868.9628943720127</v>
      </c>
      <c r="N61" s="193">
        <v>5291.7871056279891</v>
      </c>
      <c r="O61" s="194">
        <v>15029.712894372014</v>
      </c>
      <c r="P61" s="195"/>
    </row>
    <row r="62" spans="1:16" x14ac:dyDescent="0.2">
      <c r="A62" s="198" t="s">
        <v>324</v>
      </c>
      <c r="B62" s="199" t="s">
        <v>325</v>
      </c>
      <c r="C62" s="199" t="s">
        <v>3</v>
      </c>
      <c r="D62" s="199">
        <v>1</v>
      </c>
      <c r="E62" s="200">
        <v>11562.75</v>
      </c>
      <c r="F62" s="186">
        <f t="shared" si="0"/>
        <v>13759.672499999999</v>
      </c>
      <c r="G62" s="187">
        <v>3205.8184373110421</v>
      </c>
      <c r="H62" s="188">
        <f t="shared" si="1"/>
        <v>3814.9239404001401</v>
      </c>
      <c r="I62" s="187">
        <v>5777.6134453781515</v>
      </c>
      <c r="J62" s="189">
        <f t="shared" si="1"/>
        <v>6875.36</v>
      </c>
      <c r="K62" s="201">
        <v>5345.1419702000694</v>
      </c>
      <c r="L62" s="191">
        <v>6875.36</v>
      </c>
      <c r="M62" s="192">
        <v>4158.7665290219402</v>
      </c>
      <c r="N62" s="193">
        <v>2716.5934709780595</v>
      </c>
      <c r="O62" s="194">
        <v>11034.12652902194</v>
      </c>
      <c r="P62" s="195"/>
    </row>
    <row r="63" spans="1:16" x14ac:dyDescent="0.2">
      <c r="A63" s="198" t="s">
        <v>326</v>
      </c>
      <c r="B63" s="199" t="s">
        <v>327</v>
      </c>
      <c r="C63" s="199" t="s">
        <v>3</v>
      </c>
      <c r="D63" s="199">
        <v>1</v>
      </c>
      <c r="E63" s="200">
        <v>5980.5</v>
      </c>
      <c r="F63" s="186">
        <f t="shared" si="0"/>
        <v>7116.7950000000001</v>
      </c>
      <c r="G63" s="187">
        <v>1998.4685518057854</v>
      </c>
      <c r="H63" s="188">
        <f t="shared" si="1"/>
        <v>2378.1775766488845</v>
      </c>
      <c r="I63" s="187">
        <v>3148.8319327731092</v>
      </c>
      <c r="J63" s="189">
        <f t="shared" si="1"/>
        <v>3747.1099999999997</v>
      </c>
      <c r="K63" s="201">
        <v>3062.6437883244421</v>
      </c>
      <c r="L63" s="191">
        <v>3747.1099999999997</v>
      </c>
      <c r="M63" s="192">
        <v>1991.1818953635918</v>
      </c>
      <c r="N63" s="193">
        <v>1755.9281046364079</v>
      </c>
      <c r="O63" s="194">
        <v>5738.2918953635917</v>
      </c>
      <c r="P63" s="195"/>
    </row>
    <row r="64" spans="1:16" x14ac:dyDescent="0.2">
      <c r="A64" s="198" t="s">
        <v>328</v>
      </c>
      <c r="B64" s="199" t="s">
        <v>329</v>
      </c>
      <c r="C64" s="199" t="s">
        <v>3</v>
      </c>
      <c r="D64" s="199">
        <v>1</v>
      </c>
      <c r="E64" s="200">
        <v>8667</v>
      </c>
      <c r="F64" s="186">
        <f t="shared" si="0"/>
        <v>10313.73</v>
      </c>
      <c r="G64" s="187">
        <v>159569.08195251517</v>
      </c>
      <c r="H64" s="188">
        <f t="shared" si="1"/>
        <v>189887.20752349304</v>
      </c>
      <c r="I64" s="187">
        <v>73762.386554621844</v>
      </c>
      <c r="J64" s="189">
        <f t="shared" si="1"/>
        <v>87777.239999999991</v>
      </c>
      <c r="K64" s="201">
        <v>49045.484999999993</v>
      </c>
      <c r="L64" s="191">
        <v>87777.239999999991</v>
      </c>
      <c r="M64" s="192">
        <v>73540.37037879214</v>
      </c>
      <c r="N64" s="193">
        <v>14236.86962120785</v>
      </c>
      <c r="O64" s="194">
        <v>161317.61037879213</v>
      </c>
      <c r="P64" s="195"/>
    </row>
    <row r="65" spans="1:16" x14ac:dyDescent="0.2">
      <c r="A65" s="198" t="s">
        <v>330</v>
      </c>
      <c r="B65" s="199" t="s">
        <v>331</v>
      </c>
      <c r="C65" s="199" t="s">
        <v>3</v>
      </c>
      <c r="D65" s="199">
        <v>1</v>
      </c>
      <c r="E65" s="200">
        <v>2250000</v>
      </c>
      <c r="F65" s="186">
        <f t="shared" si="0"/>
        <v>2677500</v>
      </c>
      <c r="G65" s="187">
        <v>725962.55755573092</v>
      </c>
      <c r="H65" s="188">
        <f t="shared" si="1"/>
        <v>863895.44349131978</v>
      </c>
      <c r="I65" s="187">
        <v>579530.98319327738</v>
      </c>
      <c r="J65" s="189">
        <f t="shared" si="1"/>
        <v>689641.87</v>
      </c>
      <c r="K65" s="201">
        <v>776768.65674565989</v>
      </c>
      <c r="L65" s="191">
        <v>863895.44349131978</v>
      </c>
      <c r="M65" s="192">
        <v>898832.93097652437</v>
      </c>
      <c r="N65" s="193">
        <v>-34937.48748520459</v>
      </c>
      <c r="O65" s="194">
        <v>1762728.3744678441</v>
      </c>
      <c r="P65" s="195"/>
    </row>
    <row r="66" spans="1:16" x14ac:dyDescent="0.2">
      <c r="A66" s="198" t="s">
        <v>332</v>
      </c>
      <c r="B66" s="199" t="s">
        <v>333</v>
      </c>
      <c r="C66" s="199" t="s">
        <v>3</v>
      </c>
      <c r="D66" s="199">
        <v>1</v>
      </c>
      <c r="E66" s="200">
        <v>32049</v>
      </c>
      <c r="F66" s="186">
        <f t="shared" si="0"/>
        <v>38138.31</v>
      </c>
      <c r="G66" s="187">
        <v>14448.530952823432</v>
      </c>
      <c r="H66" s="188">
        <f t="shared" si="1"/>
        <v>17193.751833859882</v>
      </c>
      <c r="I66" s="187">
        <v>19257.352941176468</v>
      </c>
      <c r="J66" s="189">
        <f t="shared" si="1"/>
        <v>22916.249999999996</v>
      </c>
      <c r="K66" s="201">
        <v>20055.000916929937</v>
      </c>
      <c r="L66" s="191">
        <v>22916.249999999996</v>
      </c>
      <c r="M66" s="192">
        <v>8838.8826133919592</v>
      </c>
      <c r="N66" s="193">
        <v>14077.367386608037</v>
      </c>
      <c r="O66" s="194">
        <v>31755.132613391957</v>
      </c>
      <c r="P66" s="195"/>
    </row>
    <row r="67" spans="1:16" x14ac:dyDescent="0.2">
      <c r="A67" s="198" t="s">
        <v>334</v>
      </c>
      <c r="B67" s="199" t="s">
        <v>335</v>
      </c>
      <c r="C67" s="199" t="s">
        <v>3</v>
      </c>
      <c r="D67" s="199">
        <v>1</v>
      </c>
      <c r="E67" s="200">
        <v>25866</v>
      </c>
      <c r="F67" s="186">
        <f t="shared" si="0"/>
        <v>30780.539999999997</v>
      </c>
      <c r="G67" s="187">
        <v>11916.504260963264</v>
      </c>
      <c r="H67" s="188">
        <f t="shared" si="1"/>
        <v>14180.640070546284</v>
      </c>
      <c r="I67" s="187">
        <v>16040.865546218487</v>
      </c>
      <c r="J67" s="189">
        <f t="shared" si="1"/>
        <v>19088.629999999997</v>
      </c>
      <c r="K67" s="201">
        <v>16634.635035273139</v>
      </c>
      <c r="L67" s="191">
        <v>19088.629999999997</v>
      </c>
      <c r="M67" s="192">
        <v>6962.9639463505255</v>
      </c>
      <c r="N67" s="193">
        <v>12125.666053649471</v>
      </c>
      <c r="O67" s="194">
        <v>26051.593946350524</v>
      </c>
      <c r="P67" s="195"/>
    </row>
    <row r="68" spans="1:16" x14ac:dyDescent="0.2">
      <c r="A68" s="198" t="s">
        <v>336</v>
      </c>
      <c r="B68" s="199" t="s">
        <v>337</v>
      </c>
      <c r="C68" s="199" t="s">
        <v>3</v>
      </c>
      <c r="D68" s="199">
        <v>1</v>
      </c>
      <c r="E68" s="200">
        <v>96120</v>
      </c>
      <c r="F68" s="186">
        <f t="shared" si="0"/>
        <v>114382.79999999999</v>
      </c>
      <c r="G68" s="187">
        <v>21138.400239746126</v>
      </c>
      <c r="H68" s="188">
        <f t="shared" si="1"/>
        <v>25154.69628529789</v>
      </c>
      <c r="I68" s="187">
        <v>42055.613445378156</v>
      </c>
      <c r="J68" s="189">
        <f t="shared" si="1"/>
        <v>50046.18</v>
      </c>
      <c r="K68" s="201">
        <v>37600.438142648942</v>
      </c>
      <c r="L68" s="191">
        <v>50046.18</v>
      </c>
      <c r="M68" s="192">
        <v>37594.977689203406</v>
      </c>
      <c r="N68" s="193">
        <v>12451.202310796594</v>
      </c>
      <c r="O68" s="194">
        <v>87641.157689203406</v>
      </c>
      <c r="P68" s="195"/>
    </row>
    <row r="69" spans="1:16" x14ac:dyDescent="0.2">
      <c r="A69" s="198" t="s">
        <v>338</v>
      </c>
      <c r="B69" s="199" t="s">
        <v>339</v>
      </c>
      <c r="C69" s="199" t="s">
        <v>3</v>
      </c>
      <c r="D69" s="199">
        <v>1</v>
      </c>
      <c r="E69" s="200">
        <v>31455.000000000007</v>
      </c>
      <c r="F69" s="186">
        <f t="shared" si="0"/>
        <v>37431.450000000004</v>
      </c>
      <c r="G69" s="187">
        <v>7554.1776038484832</v>
      </c>
      <c r="H69" s="188">
        <f t="shared" si="1"/>
        <v>8989.4713485796947</v>
      </c>
      <c r="I69" s="187">
        <v>13824.537815126052</v>
      </c>
      <c r="J69" s="189">
        <f t="shared" si="1"/>
        <v>16451.2</v>
      </c>
      <c r="K69" s="201">
        <v>12720.335674289847</v>
      </c>
      <c r="L69" s="191">
        <v>16451.2</v>
      </c>
      <c r="M69" s="192">
        <v>12040.646135014587</v>
      </c>
      <c r="N69" s="193">
        <v>4410.5538649854134</v>
      </c>
      <c r="O69" s="194">
        <v>28491.846135014588</v>
      </c>
      <c r="P69" s="195"/>
    </row>
    <row r="70" spans="1:16" x14ac:dyDescent="0.2">
      <c r="A70" s="198" t="s">
        <v>340</v>
      </c>
      <c r="B70" s="199" t="s">
        <v>341</v>
      </c>
      <c r="C70" s="199" t="s">
        <v>3</v>
      </c>
      <c r="D70" s="199">
        <v>1</v>
      </c>
      <c r="E70" s="200">
        <v>52110.000000000015</v>
      </c>
      <c r="F70" s="186">
        <f t="shared" ref="F70:F133" si="2">E70*1.19</f>
        <v>62010.900000000016</v>
      </c>
      <c r="G70" s="187">
        <v>12169.595190224663</v>
      </c>
      <c r="H70" s="188">
        <f t="shared" ref="H70:J133" si="3">G70*1.19</f>
        <v>14481.818276367349</v>
      </c>
      <c r="I70" s="187">
        <v>22786.848739495799</v>
      </c>
      <c r="J70" s="189">
        <f t="shared" si="3"/>
        <v>27116.35</v>
      </c>
      <c r="K70" s="201">
        <v>20799.084138183673</v>
      </c>
      <c r="L70" s="191">
        <v>27116.35</v>
      </c>
      <c r="M70" s="192">
        <v>20100.510278403202</v>
      </c>
      <c r="N70" s="193">
        <v>7015.8397215967962</v>
      </c>
      <c r="O70" s="194">
        <v>47216.860278403197</v>
      </c>
      <c r="P70" s="195"/>
    </row>
    <row r="71" spans="1:16" x14ac:dyDescent="0.2">
      <c r="A71" s="198" t="s">
        <v>342</v>
      </c>
      <c r="B71" s="199" t="s">
        <v>343</v>
      </c>
      <c r="C71" s="199" t="s">
        <v>3</v>
      </c>
      <c r="D71" s="199">
        <v>1</v>
      </c>
      <c r="E71" s="200">
        <v>24030</v>
      </c>
      <c r="F71" s="186">
        <f t="shared" si="2"/>
        <v>28595.699999999997</v>
      </c>
      <c r="G71" s="187">
        <v>8296.1307033167759</v>
      </c>
      <c r="H71" s="188">
        <f t="shared" si="3"/>
        <v>9872.3955369469622</v>
      </c>
      <c r="I71" s="187">
        <v>13678.630252100842</v>
      </c>
      <c r="J71" s="189">
        <f t="shared" si="3"/>
        <v>16277.570000000002</v>
      </c>
      <c r="K71" s="201">
        <v>13074.982768473481</v>
      </c>
      <c r="L71" s="191">
        <v>16277.570000000002</v>
      </c>
      <c r="M71" s="192">
        <v>7769.77560533428</v>
      </c>
      <c r="N71" s="193">
        <v>8507.7943946657215</v>
      </c>
      <c r="O71" s="194">
        <v>24047.345605334282</v>
      </c>
      <c r="P71" s="195"/>
    </row>
    <row r="72" spans="1:16" x14ac:dyDescent="0.2">
      <c r="A72" s="198" t="s">
        <v>344</v>
      </c>
      <c r="B72" s="199" t="s">
        <v>345</v>
      </c>
      <c r="C72" s="199" t="s">
        <v>3</v>
      </c>
      <c r="D72" s="199">
        <v>1</v>
      </c>
      <c r="E72" s="200">
        <v>49680</v>
      </c>
      <c r="F72" s="186">
        <f t="shared" si="2"/>
        <v>59119.199999999997</v>
      </c>
      <c r="G72" s="187">
        <v>16262.628629008332</v>
      </c>
      <c r="H72" s="188">
        <f t="shared" si="3"/>
        <v>19352.528068519914</v>
      </c>
      <c r="I72" s="187">
        <v>23530.243697478993</v>
      </c>
      <c r="J72" s="189">
        <f t="shared" si="3"/>
        <v>28000.99</v>
      </c>
      <c r="K72" s="201">
        <v>23676.759034259958</v>
      </c>
      <c r="L72" s="191">
        <v>28000.99</v>
      </c>
      <c r="M72" s="192">
        <v>17076.712811084526</v>
      </c>
      <c r="N72" s="193">
        <v>10924.277188915476</v>
      </c>
      <c r="O72" s="194">
        <v>45077.702811084528</v>
      </c>
      <c r="P72" s="195"/>
    </row>
    <row r="73" spans="1:16" x14ac:dyDescent="0.2">
      <c r="A73" s="198" t="s">
        <v>346</v>
      </c>
      <c r="B73" s="199" t="s">
        <v>347</v>
      </c>
      <c r="C73" s="199" t="s">
        <v>3</v>
      </c>
      <c r="D73" s="199">
        <v>1</v>
      </c>
      <c r="E73" s="200">
        <v>33480.000000000007</v>
      </c>
      <c r="F73" s="186">
        <f t="shared" si="2"/>
        <v>39841.200000000004</v>
      </c>
      <c r="G73" s="187">
        <v>12900.932996854177</v>
      </c>
      <c r="H73" s="188">
        <f t="shared" si="3"/>
        <v>15352.11026625647</v>
      </c>
      <c r="I73" s="187">
        <v>19924.941176470591</v>
      </c>
      <c r="J73" s="189">
        <f t="shared" si="3"/>
        <v>23710.680000000004</v>
      </c>
      <c r="K73" s="201">
        <v>19531.395133128237</v>
      </c>
      <c r="L73" s="191">
        <v>23710.680000000004</v>
      </c>
      <c r="M73" s="192">
        <v>10164.07004792205</v>
      </c>
      <c r="N73" s="193">
        <v>13546.609952077953</v>
      </c>
      <c r="O73" s="194">
        <v>33874.750047922054</v>
      </c>
      <c r="P73" s="195"/>
    </row>
    <row r="74" spans="1:16" x14ac:dyDescent="0.2">
      <c r="A74" s="198" t="s">
        <v>348</v>
      </c>
      <c r="B74" s="199" t="s">
        <v>349</v>
      </c>
      <c r="C74" s="199" t="s">
        <v>3</v>
      </c>
      <c r="D74" s="199">
        <v>1</v>
      </c>
      <c r="E74" s="200">
        <v>29430</v>
      </c>
      <c r="F74" s="186">
        <f t="shared" si="2"/>
        <v>35021.699999999997</v>
      </c>
      <c r="G74" s="187">
        <v>9092.8363658482413</v>
      </c>
      <c r="H74" s="188">
        <f t="shared" si="3"/>
        <v>10820.475275359406</v>
      </c>
      <c r="I74" s="187">
        <v>14291.605042016807</v>
      </c>
      <c r="J74" s="189">
        <f t="shared" si="3"/>
        <v>17007.009999999998</v>
      </c>
      <c r="K74" s="201">
        <v>13913.742637679701</v>
      </c>
      <c r="L74" s="191">
        <v>17007.009999999998</v>
      </c>
      <c r="M74" s="192">
        <v>10265.917428655963</v>
      </c>
      <c r="N74" s="193">
        <v>6741.0925713440356</v>
      </c>
      <c r="O74" s="194">
        <v>27272.927428655959</v>
      </c>
      <c r="P74" s="195"/>
    </row>
    <row r="75" spans="1:16" x14ac:dyDescent="0.2">
      <c r="A75" s="198" t="s">
        <v>350</v>
      </c>
      <c r="B75" s="199" t="s">
        <v>351</v>
      </c>
      <c r="C75" s="199" t="s">
        <v>3</v>
      </c>
      <c r="D75" s="199">
        <v>1</v>
      </c>
      <c r="E75" s="200">
        <v>6588.0000000000018</v>
      </c>
      <c r="F75" s="186">
        <f t="shared" si="2"/>
        <v>7839.7200000000021</v>
      </c>
      <c r="G75" s="187">
        <v>7835.2035142645618</v>
      </c>
      <c r="H75" s="188">
        <f t="shared" si="3"/>
        <v>9323.8921819748284</v>
      </c>
      <c r="I75" s="187">
        <v>6282.176470588236</v>
      </c>
      <c r="J75" s="189">
        <f t="shared" si="3"/>
        <v>7475.7900000000009</v>
      </c>
      <c r="K75" s="201">
        <v>7657.755000000001</v>
      </c>
      <c r="L75" s="191">
        <v>7839.7200000000021</v>
      </c>
      <c r="M75" s="192">
        <v>799.35347386831154</v>
      </c>
      <c r="N75" s="193">
        <v>7040.366526131691</v>
      </c>
      <c r="O75" s="194">
        <v>8639.0734738683132</v>
      </c>
      <c r="P75" s="195"/>
    </row>
    <row r="76" spans="1:16" x14ac:dyDescent="0.2">
      <c r="A76" s="198" t="s">
        <v>352</v>
      </c>
      <c r="B76" s="199" t="s">
        <v>353</v>
      </c>
      <c r="C76" s="199" t="s">
        <v>3</v>
      </c>
      <c r="D76" s="199">
        <v>1</v>
      </c>
      <c r="E76" s="200">
        <v>543780</v>
      </c>
      <c r="F76" s="186">
        <f t="shared" si="2"/>
        <v>647098.19999999995</v>
      </c>
      <c r="G76" s="187">
        <v>152244.85651815319</v>
      </c>
      <c r="H76" s="188">
        <f t="shared" si="3"/>
        <v>181171.37925660229</v>
      </c>
      <c r="I76" s="187">
        <v>305705.68907563027</v>
      </c>
      <c r="J76" s="189">
        <f t="shared" si="3"/>
        <v>363789.77</v>
      </c>
      <c r="K76" s="201">
        <v>272480.57462830114</v>
      </c>
      <c r="L76" s="191">
        <v>363789.77</v>
      </c>
      <c r="M76" s="192">
        <v>191688.67857220519</v>
      </c>
      <c r="N76" s="193">
        <v>172101.09142779483</v>
      </c>
      <c r="O76" s="194">
        <v>555478.44857220515</v>
      </c>
      <c r="P76" s="195"/>
    </row>
    <row r="77" spans="1:16" x14ac:dyDescent="0.2">
      <c r="A77" s="198" t="s">
        <v>354</v>
      </c>
      <c r="B77" s="199" t="s">
        <v>355</v>
      </c>
      <c r="C77" s="199" t="s">
        <v>3</v>
      </c>
      <c r="D77" s="199">
        <v>1</v>
      </c>
      <c r="E77" s="200">
        <v>36000</v>
      </c>
      <c r="F77" s="186">
        <f t="shared" si="2"/>
        <v>42840</v>
      </c>
      <c r="G77" s="187">
        <v>15070.260488780801</v>
      </c>
      <c r="H77" s="188">
        <f t="shared" si="3"/>
        <v>17933.609981649151</v>
      </c>
      <c r="I77" s="187">
        <v>20177.63025210084</v>
      </c>
      <c r="J77" s="189">
        <f t="shared" si="3"/>
        <v>24011.379999999997</v>
      </c>
      <c r="K77" s="201">
        <v>20972.494990824576</v>
      </c>
      <c r="L77" s="191">
        <v>24011.379999999997</v>
      </c>
      <c r="M77" s="192">
        <v>10602.85330175363</v>
      </c>
      <c r="N77" s="193">
        <v>13408.526698246367</v>
      </c>
      <c r="O77" s="194">
        <v>34614.233301753629</v>
      </c>
      <c r="P77" s="195"/>
    </row>
    <row r="78" spans="1:16" x14ac:dyDescent="0.2">
      <c r="A78" s="198" t="s">
        <v>356</v>
      </c>
      <c r="B78" s="199" t="s">
        <v>357</v>
      </c>
      <c r="C78" s="199" t="s">
        <v>3</v>
      </c>
      <c r="D78" s="199">
        <v>1</v>
      </c>
      <c r="E78" s="200">
        <v>20560.5</v>
      </c>
      <c r="F78" s="186">
        <f t="shared" si="2"/>
        <v>24466.994999999999</v>
      </c>
      <c r="G78" s="187">
        <v>9906.328803208964</v>
      </c>
      <c r="H78" s="188">
        <f t="shared" si="3"/>
        <v>11788.531275818666</v>
      </c>
      <c r="I78" s="187">
        <v>14677.159663865546</v>
      </c>
      <c r="J78" s="189">
        <f t="shared" si="3"/>
        <v>17465.82</v>
      </c>
      <c r="K78" s="201">
        <v>14627.175637909333</v>
      </c>
      <c r="L78" s="191">
        <v>17465.82</v>
      </c>
      <c r="M78" s="192">
        <v>5185.3586723016306</v>
      </c>
      <c r="N78" s="193">
        <v>12280.461327698369</v>
      </c>
      <c r="O78" s="194">
        <v>22651.17867230163</v>
      </c>
      <c r="P78" s="195"/>
    </row>
    <row r="79" spans="1:16" x14ac:dyDescent="0.2">
      <c r="A79" s="198" t="s">
        <v>358</v>
      </c>
      <c r="B79" s="199" t="s">
        <v>359</v>
      </c>
      <c r="C79" s="199" t="s">
        <v>3</v>
      </c>
      <c r="D79" s="199">
        <v>1</v>
      </c>
      <c r="E79" s="200">
        <v>21910.5</v>
      </c>
      <c r="F79" s="186">
        <f t="shared" si="2"/>
        <v>26073.494999999999</v>
      </c>
      <c r="G79" s="187">
        <v>9364.8887007795547</v>
      </c>
      <c r="H79" s="188">
        <f t="shared" si="3"/>
        <v>11144.21755392767</v>
      </c>
      <c r="I79" s="187">
        <v>13256.394957983193</v>
      </c>
      <c r="J79" s="189">
        <f t="shared" si="3"/>
        <v>15775.109999999999</v>
      </c>
      <c r="K79" s="201">
        <v>13459.663776963835</v>
      </c>
      <c r="L79" s="191">
        <v>15775.109999999999</v>
      </c>
      <c r="M79" s="192">
        <v>6239.5265446908797</v>
      </c>
      <c r="N79" s="193">
        <v>9535.583455309119</v>
      </c>
      <c r="O79" s="194">
        <v>22014.636544690879</v>
      </c>
      <c r="P79" s="195"/>
    </row>
    <row r="80" spans="1:16" x14ac:dyDescent="0.2">
      <c r="A80" s="198" t="s">
        <v>360</v>
      </c>
      <c r="B80" s="199" t="s">
        <v>361</v>
      </c>
      <c r="C80" s="199" t="s">
        <v>3</v>
      </c>
      <c r="D80" s="199">
        <v>1</v>
      </c>
      <c r="E80" s="200">
        <v>89775</v>
      </c>
      <c r="F80" s="186">
        <f t="shared" si="2"/>
        <v>106832.25</v>
      </c>
      <c r="G80" s="187">
        <v>27951.845287918302</v>
      </c>
      <c r="H80" s="188">
        <f t="shared" si="3"/>
        <v>33262.695892622782</v>
      </c>
      <c r="I80" s="187">
        <v>48589.663865546216</v>
      </c>
      <c r="J80" s="189">
        <f t="shared" si="3"/>
        <v>57821.7</v>
      </c>
      <c r="K80" s="201">
        <v>45542.197946311389</v>
      </c>
      <c r="L80" s="191">
        <v>57821.7</v>
      </c>
      <c r="M80" s="192">
        <v>30582.598511802571</v>
      </c>
      <c r="N80" s="193">
        <v>27239.101488197426</v>
      </c>
      <c r="O80" s="194">
        <v>88404.298511802568</v>
      </c>
      <c r="P80" s="195"/>
    </row>
    <row r="81" spans="1:16" x14ac:dyDescent="0.2">
      <c r="A81" s="198" t="s">
        <v>362</v>
      </c>
      <c r="B81" s="199" t="s">
        <v>363</v>
      </c>
      <c r="C81" s="199" t="s">
        <v>3</v>
      </c>
      <c r="D81" s="199">
        <v>1</v>
      </c>
      <c r="E81" s="200">
        <v>220800</v>
      </c>
      <c r="F81" s="186">
        <f t="shared" si="2"/>
        <v>262752</v>
      </c>
      <c r="G81" s="187">
        <v>88540.91123832122</v>
      </c>
      <c r="H81" s="188">
        <f t="shared" si="3"/>
        <v>105363.68437360224</v>
      </c>
      <c r="I81" s="187">
        <v>180383.31932773109</v>
      </c>
      <c r="J81" s="189">
        <f t="shared" si="3"/>
        <v>214656.15</v>
      </c>
      <c r="K81" s="201">
        <v>194257.27812453409</v>
      </c>
      <c r="L81" s="191">
        <v>214656.15</v>
      </c>
      <c r="M81" s="192">
        <v>65852.643349994687</v>
      </c>
      <c r="N81" s="193">
        <v>148803.50665000529</v>
      </c>
      <c r="O81" s="194">
        <v>280508.7933499947</v>
      </c>
      <c r="P81" s="195"/>
    </row>
    <row r="82" spans="1:16" x14ac:dyDescent="0.2">
      <c r="A82" s="198" t="s">
        <v>364</v>
      </c>
      <c r="B82" s="199" t="s">
        <v>365</v>
      </c>
      <c r="C82" s="199" t="s">
        <v>3</v>
      </c>
      <c r="D82" s="199">
        <v>1</v>
      </c>
      <c r="E82" s="200">
        <v>220800</v>
      </c>
      <c r="F82" s="186">
        <f t="shared" si="2"/>
        <v>262752</v>
      </c>
      <c r="G82" s="187">
        <v>87519.316084426362</v>
      </c>
      <c r="H82" s="188">
        <f t="shared" si="3"/>
        <v>104147.98614046737</v>
      </c>
      <c r="I82" s="187">
        <v>207110.48739495798</v>
      </c>
      <c r="J82" s="189">
        <f t="shared" si="3"/>
        <v>246461.47999999998</v>
      </c>
      <c r="K82" s="201">
        <v>204453.82204682243</v>
      </c>
      <c r="L82" s="191">
        <v>246461.47999999998</v>
      </c>
      <c r="M82" s="192">
        <v>71238.055364260144</v>
      </c>
      <c r="N82" s="193">
        <v>175223.42463573982</v>
      </c>
      <c r="O82" s="194">
        <v>317699.53536426014</v>
      </c>
      <c r="P82" s="195"/>
    </row>
    <row r="83" spans="1:16" x14ac:dyDescent="0.2">
      <c r="A83" s="198" t="s">
        <v>366</v>
      </c>
      <c r="B83" s="199" t="s">
        <v>367</v>
      </c>
      <c r="C83" s="199" t="s">
        <v>3</v>
      </c>
      <c r="D83" s="199">
        <v>1</v>
      </c>
      <c r="E83" s="200">
        <v>238800</v>
      </c>
      <c r="F83" s="186">
        <f t="shared" si="2"/>
        <v>284172</v>
      </c>
      <c r="G83" s="187">
        <v>71668.870251200031</v>
      </c>
      <c r="H83" s="188">
        <f t="shared" si="3"/>
        <v>85285.955598928034</v>
      </c>
      <c r="I83" s="187">
        <v>214453.95798319328</v>
      </c>
      <c r="J83" s="189">
        <f t="shared" si="3"/>
        <v>255200.21</v>
      </c>
      <c r="K83" s="201">
        <v>208219.38853297601</v>
      </c>
      <c r="L83" s="191">
        <v>255200.21</v>
      </c>
      <c r="M83" s="192">
        <v>87728.037531390524</v>
      </c>
      <c r="N83" s="193">
        <v>167472.17246860947</v>
      </c>
      <c r="O83" s="194">
        <v>342928.24753139052</v>
      </c>
      <c r="P83" s="195"/>
    </row>
    <row r="84" spans="1:16" x14ac:dyDescent="0.2">
      <c r="A84" s="198" t="s">
        <v>368</v>
      </c>
      <c r="B84" s="199" t="s">
        <v>369</v>
      </c>
      <c r="C84" s="199" t="s">
        <v>3</v>
      </c>
      <c r="D84" s="199">
        <v>1</v>
      </c>
      <c r="E84" s="200">
        <v>34803</v>
      </c>
      <c r="F84" s="186">
        <f t="shared" si="2"/>
        <v>41415.57</v>
      </c>
      <c r="G84" s="187">
        <v>18381.784894781151</v>
      </c>
      <c r="H84" s="188">
        <f t="shared" si="3"/>
        <v>21874.32402478957</v>
      </c>
      <c r="I84" s="187">
        <v>21811.142857142859</v>
      </c>
      <c r="J84" s="189">
        <f t="shared" si="3"/>
        <v>25955.260000000002</v>
      </c>
      <c r="K84" s="201">
        <v>23914.792012394784</v>
      </c>
      <c r="L84" s="191">
        <v>25955.260000000002</v>
      </c>
      <c r="M84" s="192">
        <v>8416.4885657297964</v>
      </c>
      <c r="N84" s="193">
        <v>17538.771434270206</v>
      </c>
      <c r="O84" s="194">
        <v>34371.748565729795</v>
      </c>
      <c r="P84" s="195"/>
    </row>
    <row r="85" spans="1:16" x14ac:dyDescent="0.2">
      <c r="A85" s="198" t="s">
        <v>370</v>
      </c>
      <c r="B85" s="199" t="s">
        <v>371</v>
      </c>
      <c r="C85" s="199" t="s">
        <v>3</v>
      </c>
      <c r="D85" s="199">
        <v>1</v>
      </c>
      <c r="E85" s="200">
        <v>119542.5</v>
      </c>
      <c r="F85" s="186">
        <f t="shared" si="2"/>
        <v>142255.57499999998</v>
      </c>
      <c r="G85" s="187">
        <v>58320.453237763162</v>
      </c>
      <c r="H85" s="188">
        <f t="shared" si="3"/>
        <v>69401.339352938157</v>
      </c>
      <c r="I85" s="187">
        <v>82105.201680672268</v>
      </c>
      <c r="J85" s="189">
        <f t="shared" si="3"/>
        <v>97705.189999999988</v>
      </c>
      <c r="K85" s="201">
        <v>83553.264676469073</v>
      </c>
      <c r="L85" s="191">
        <v>97705.189999999988</v>
      </c>
      <c r="M85" s="192">
        <v>29988.116936948758</v>
      </c>
      <c r="N85" s="193">
        <v>67717.073063051226</v>
      </c>
      <c r="O85" s="194">
        <v>127693.30693694875</v>
      </c>
      <c r="P85" s="195"/>
    </row>
    <row r="86" spans="1:16" x14ac:dyDescent="0.2">
      <c r="A86" s="198" t="s">
        <v>372</v>
      </c>
      <c r="B86" s="199" t="s">
        <v>373</v>
      </c>
      <c r="C86" s="199" t="s">
        <v>3</v>
      </c>
      <c r="D86" s="199">
        <v>1</v>
      </c>
      <c r="E86" s="200">
        <v>41512.500000000007</v>
      </c>
      <c r="F86" s="186">
        <f t="shared" si="2"/>
        <v>49399.875000000007</v>
      </c>
      <c r="G86" s="187">
        <v>19884.600927114749</v>
      </c>
      <c r="H86" s="188">
        <f t="shared" si="3"/>
        <v>23662.675103266549</v>
      </c>
      <c r="I86" s="187">
        <v>25380.579831932777</v>
      </c>
      <c r="J86" s="189">
        <f t="shared" si="3"/>
        <v>30202.890000000003</v>
      </c>
      <c r="K86" s="201">
        <v>26932.782551633274</v>
      </c>
      <c r="L86" s="191">
        <v>30202.890000000003</v>
      </c>
      <c r="M86" s="192">
        <v>10922.464630852932</v>
      </c>
      <c r="N86" s="193">
        <v>19280.425369147073</v>
      </c>
      <c r="O86" s="194">
        <v>41125.354630852933</v>
      </c>
      <c r="P86" s="195"/>
    </row>
    <row r="87" spans="1:16" x14ac:dyDescent="0.2">
      <c r="A87" s="198" t="s">
        <v>374</v>
      </c>
      <c r="B87" s="199" t="s">
        <v>375</v>
      </c>
      <c r="C87" s="199" t="s">
        <v>3</v>
      </c>
      <c r="D87" s="199">
        <v>1</v>
      </c>
      <c r="E87" s="200">
        <v>28593</v>
      </c>
      <c r="F87" s="186">
        <f t="shared" si="2"/>
        <v>34025.67</v>
      </c>
      <c r="G87" s="187">
        <v>16523.515566856589</v>
      </c>
      <c r="H87" s="188">
        <f t="shared" si="3"/>
        <v>19662.983524559342</v>
      </c>
      <c r="I87" s="187">
        <v>19512.487394957985</v>
      </c>
      <c r="J87" s="189">
        <f t="shared" si="3"/>
        <v>23219.86</v>
      </c>
      <c r="K87" s="201">
        <v>21441.421762279671</v>
      </c>
      <c r="L87" s="191">
        <v>23219.86</v>
      </c>
      <c r="M87" s="192">
        <v>6107.4059124007536</v>
      </c>
      <c r="N87" s="193">
        <v>17112.454087599246</v>
      </c>
      <c r="O87" s="194">
        <v>29327.265912400755</v>
      </c>
      <c r="P87" s="195"/>
    </row>
    <row r="88" spans="1:16" ht="36" x14ac:dyDescent="0.2">
      <c r="A88" s="198" t="s">
        <v>376</v>
      </c>
      <c r="B88" s="199" t="s">
        <v>377</v>
      </c>
      <c r="C88" s="199" t="s">
        <v>3</v>
      </c>
      <c r="D88" s="199">
        <v>1</v>
      </c>
      <c r="E88" s="200">
        <v>15052.500000000004</v>
      </c>
      <c r="F88" s="186">
        <f t="shared" si="2"/>
        <v>17912.475000000002</v>
      </c>
      <c r="G88" s="187">
        <v>9573.7907875436558</v>
      </c>
      <c r="H88" s="188">
        <f t="shared" si="3"/>
        <v>11392.811037176951</v>
      </c>
      <c r="I88" s="187">
        <v>14932.294117647058</v>
      </c>
      <c r="J88" s="189">
        <f t="shared" si="3"/>
        <v>17769.429999999997</v>
      </c>
      <c r="K88" s="201">
        <v>15691.572012392317</v>
      </c>
      <c r="L88" s="191">
        <v>17769.429999999997</v>
      </c>
      <c r="M88" s="192">
        <v>3040.2439495904741</v>
      </c>
      <c r="N88" s="193">
        <v>14729.186050409522</v>
      </c>
      <c r="O88" s="194">
        <v>20809.673949590469</v>
      </c>
      <c r="P88" s="195"/>
    </row>
    <row r="89" spans="1:16" x14ac:dyDescent="0.2">
      <c r="A89" s="198" t="s">
        <v>378</v>
      </c>
      <c r="B89" s="199" t="s">
        <v>379</v>
      </c>
      <c r="C89" s="199" t="s">
        <v>3</v>
      </c>
      <c r="D89" s="199">
        <v>1</v>
      </c>
      <c r="E89" s="200">
        <v>166441.5</v>
      </c>
      <c r="F89" s="186">
        <f t="shared" si="2"/>
        <v>198065.38499999998</v>
      </c>
      <c r="G89" s="187">
        <v>78987.904076756648</v>
      </c>
      <c r="H89" s="188">
        <f t="shared" si="3"/>
        <v>93995.605851340413</v>
      </c>
      <c r="I89" s="187">
        <v>111390.23529411765</v>
      </c>
      <c r="J89" s="189">
        <f t="shared" si="3"/>
        <v>132554.38</v>
      </c>
      <c r="K89" s="201">
        <v>113274.9929256702</v>
      </c>
      <c r="L89" s="191">
        <v>132554.38</v>
      </c>
      <c r="M89" s="192">
        <v>42958.623208861165</v>
      </c>
      <c r="N89" s="193">
        <v>89595.756791138847</v>
      </c>
      <c r="O89" s="194">
        <v>175513.00320886116</v>
      </c>
      <c r="P89" s="195"/>
    </row>
    <row r="90" spans="1:16" x14ac:dyDescent="0.2">
      <c r="A90" s="198" t="s">
        <v>380</v>
      </c>
      <c r="B90" s="199" t="s">
        <v>381</v>
      </c>
      <c r="C90" s="199" t="s">
        <v>3</v>
      </c>
      <c r="D90" s="199">
        <v>1</v>
      </c>
      <c r="E90" s="200">
        <v>140939.99999999997</v>
      </c>
      <c r="F90" s="186">
        <f t="shared" si="2"/>
        <v>167718.59999999995</v>
      </c>
      <c r="G90" s="187">
        <v>62044.98559591193</v>
      </c>
      <c r="H90" s="188">
        <f t="shared" si="3"/>
        <v>73833.532859135201</v>
      </c>
      <c r="I90" s="187">
        <v>90034.747899159673</v>
      </c>
      <c r="J90" s="189">
        <f t="shared" si="3"/>
        <v>107141.35</v>
      </c>
      <c r="K90" s="201">
        <v>90487.441429567611</v>
      </c>
      <c r="L90" s="191">
        <v>107141.35</v>
      </c>
      <c r="M90" s="192">
        <v>38863.607272809408</v>
      </c>
      <c r="N90" s="193">
        <v>68277.742727190605</v>
      </c>
      <c r="O90" s="194">
        <v>146004.95727280941</v>
      </c>
      <c r="P90" s="195"/>
    </row>
    <row r="91" spans="1:16" x14ac:dyDescent="0.2">
      <c r="A91" s="198" t="s">
        <v>382</v>
      </c>
      <c r="B91" s="199" t="s">
        <v>383</v>
      </c>
      <c r="C91" s="199" t="s">
        <v>3</v>
      </c>
      <c r="D91" s="199">
        <v>1</v>
      </c>
      <c r="E91" s="200">
        <v>184059</v>
      </c>
      <c r="F91" s="186">
        <f t="shared" si="2"/>
        <v>219030.21</v>
      </c>
      <c r="G91" s="187">
        <v>76968.694875865869</v>
      </c>
      <c r="H91" s="188">
        <f t="shared" si="3"/>
        <v>91592.746902280385</v>
      </c>
      <c r="I91" s="187">
        <v>129818.01</v>
      </c>
      <c r="J91" s="189">
        <f t="shared" si="3"/>
        <v>154483.4319</v>
      </c>
      <c r="K91" s="201">
        <v>123038.0894011402</v>
      </c>
      <c r="L91" s="191">
        <v>154483.4319</v>
      </c>
      <c r="M91" s="192">
        <v>52027.590782152045</v>
      </c>
      <c r="N91" s="193">
        <v>102455.84111784794</v>
      </c>
      <c r="O91" s="194">
        <v>206511.02268215205</v>
      </c>
      <c r="P91" s="195"/>
    </row>
    <row r="92" spans="1:16" x14ac:dyDescent="0.2">
      <c r="A92" s="198" t="s">
        <v>384</v>
      </c>
      <c r="B92" s="199" t="s">
        <v>385</v>
      </c>
      <c r="C92" s="199" t="s">
        <v>3</v>
      </c>
      <c r="D92" s="199">
        <v>1</v>
      </c>
      <c r="E92" s="200">
        <v>450000</v>
      </c>
      <c r="F92" s="186">
        <f t="shared" si="2"/>
        <v>535500</v>
      </c>
      <c r="G92" s="187">
        <v>195791.34916570914</v>
      </c>
      <c r="H92" s="188">
        <f t="shared" si="3"/>
        <v>232991.70550719387</v>
      </c>
      <c r="I92" s="187">
        <v>263846.52100840333</v>
      </c>
      <c r="J92" s="189">
        <f t="shared" si="3"/>
        <v>313977.35999999993</v>
      </c>
      <c r="K92" s="201">
        <v>273484.5327535969</v>
      </c>
      <c r="L92" s="191">
        <v>313977.35999999993</v>
      </c>
      <c r="M92" s="192">
        <v>127863.74019206889</v>
      </c>
      <c r="N92" s="193">
        <v>186113.61980793104</v>
      </c>
      <c r="O92" s="194">
        <v>441841.10019206884</v>
      </c>
      <c r="P92" s="195"/>
    </row>
    <row r="93" spans="1:16" x14ac:dyDescent="0.2">
      <c r="A93" s="198" t="s">
        <v>386</v>
      </c>
      <c r="B93" s="199" t="s">
        <v>387</v>
      </c>
      <c r="C93" s="199" t="s">
        <v>3</v>
      </c>
      <c r="D93" s="199">
        <v>1</v>
      </c>
      <c r="E93" s="200">
        <v>211875</v>
      </c>
      <c r="F93" s="186">
        <f t="shared" si="2"/>
        <v>252131.25</v>
      </c>
      <c r="G93" s="187">
        <v>81811.279728991896</v>
      </c>
      <c r="H93" s="188">
        <f t="shared" si="3"/>
        <v>97355.422877500358</v>
      </c>
      <c r="I93" s="187">
        <v>129147.75630252103</v>
      </c>
      <c r="J93" s="189">
        <f t="shared" si="3"/>
        <v>153685.83000000002</v>
      </c>
      <c r="K93" s="201">
        <v>125520.62643875019</v>
      </c>
      <c r="L93" s="191">
        <v>153685.83000000002</v>
      </c>
      <c r="M93" s="192">
        <v>63961.943674011614</v>
      </c>
      <c r="N93" s="193">
        <v>89723.886325988395</v>
      </c>
      <c r="O93" s="194">
        <v>217647.77367401164</v>
      </c>
      <c r="P93" s="195"/>
    </row>
    <row r="94" spans="1:16" x14ac:dyDescent="0.2">
      <c r="A94" s="198" t="s">
        <v>388</v>
      </c>
      <c r="B94" s="199" t="s">
        <v>389</v>
      </c>
      <c r="C94" s="199" t="s">
        <v>3</v>
      </c>
      <c r="D94" s="199">
        <v>1</v>
      </c>
      <c r="E94" s="200">
        <v>300000</v>
      </c>
      <c r="F94" s="186">
        <f t="shared" si="2"/>
        <v>357000</v>
      </c>
      <c r="G94" s="187">
        <v>111226.50545123222</v>
      </c>
      <c r="H94" s="188">
        <f t="shared" si="3"/>
        <v>132359.54148696634</v>
      </c>
      <c r="I94" s="187">
        <v>190276.50420168068</v>
      </c>
      <c r="J94" s="189">
        <f t="shared" si="3"/>
        <v>226429.04</v>
      </c>
      <c r="K94" s="201">
        <v>179394.29074348317</v>
      </c>
      <c r="L94" s="191">
        <v>226429.04</v>
      </c>
      <c r="M94" s="192">
        <v>92111.756848081728</v>
      </c>
      <c r="N94" s="193">
        <v>134317.28315191827</v>
      </c>
      <c r="O94" s="194">
        <v>318540.79684808175</v>
      </c>
      <c r="P94" s="195"/>
    </row>
    <row r="95" spans="1:16" x14ac:dyDescent="0.2">
      <c r="A95" s="198" t="s">
        <v>390</v>
      </c>
      <c r="B95" s="199" t="s">
        <v>391</v>
      </c>
      <c r="C95" s="199" t="s">
        <v>3</v>
      </c>
      <c r="D95" s="199">
        <v>1</v>
      </c>
      <c r="E95" s="200">
        <v>900000</v>
      </c>
      <c r="F95" s="186">
        <f t="shared" si="2"/>
        <v>1071000</v>
      </c>
      <c r="G95" s="187">
        <v>288835.37936616474</v>
      </c>
      <c r="H95" s="188">
        <f t="shared" si="3"/>
        <v>343714.10144573601</v>
      </c>
      <c r="I95" s="187">
        <v>293998.84873949579</v>
      </c>
      <c r="J95" s="189">
        <f t="shared" si="3"/>
        <v>349858.63</v>
      </c>
      <c r="K95" s="201">
        <v>346786.36572286801</v>
      </c>
      <c r="L95" s="191">
        <v>349858.63</v>
      </c>
      <c r="M95" s="192">
        <v>341406.79694342392</v>
      </c>
      <c r="N95" s="193">
        <v>8451.8330565760843</v>
      </c>
      <c r="O95" s="194">
        <v>691265.42694342392</v>
      </c>
      <c r="P95" s="195"/>
    </row>
    <row r="96" spans="1:16" x14ac:dyDescent="0.2">
      <c r="A96" s="198" t="s">
        <v>392</v>
      </c>
      <c r="B96" s="199" t="s">
        <v>393</v>
      </c>
      <c r="C96" s="199" t="s">
        <v>3</v>
      </c>
      <c r="D96" s="199">
        <v>1</v>
      </c>
      <c r="E96" s="200">
        <v>66015</v>
      </c>
      <c r="F96" s="186">
        <f t="shared" si="2"/>
        <v>78557.849999999991</v>
      </c>
      <c r="G96" s="187">
        <v>17909.090632128704</v>
      </c>
      <c r="H96" s="188">
        <f t="shared" si="3"/>
        <v>21311.817852233158</v>
      </c>
      <c r="I96" s="187">
        <v>38785.327731092439</v>
      </c>
      <c r="J96" s="189">
        <f t="shared" si="3"/>
        <v>46154.54</v>
      </c>
      <c r="K96" s="201">
        <v>33733.178926116583</v>
      </c>
      <c r="L96" s="191">
        <v>46154.54</v>
      </c>
      <c r="M96" s="192">
        <v>23438.43837073907</v>
      </c>
      <c r="N96" s="193">
        <v>22716.101629260931</v>
      </c>
      <c r="O96" s="194">
        <v>69592.978370739074</v>
      </c>
      <c r="P96" s="195"/>
    </row>
    <row r="97" spans="1:16" x14ac:dyDescent="0.2">
      <c r="A97" s="198" t="s">
        <v>394</v>
      </c>
      <c r="B97" s="199" t="s">
        <v>319</v>
      </c>
      <c r="C97" s="199" t="s">
        <v>3</v>
      </c>
      <c r="D97" s="199">
        <v>1</v>
      </c>
      <c r="E97" s="200">
        <v>105000</v>
      </c>
      <c r="F97" s="186">
        <f t="shared" si="2"/>
        <v>124950</v>
      </c>
      <c r="G97" s="187">
        <v>39032.182502202064</v>
      </c>
      <c r="H97" s="188">
        <f t="shared" si="3"/>
        <v>46448.29717762045</v>
      </c>
      <c r="I97" s="187">
        <v>62506.310924369747</v>
      </c>
      <c r="J97" s="189">
        <f t="shared" si="3"/>
        <v>74382.509999999995</v>
      </c>
      <c r="K97" s="201">
        <v>60415.403588810223</v>
      </c>
      <c r="L97" s="191">
        <v>74382.509999999995</v>
      </c>
      <c r="M97" s="192">
        <v>32489.158254749225</v>
      </c>
      <c r="N97" s="193">
        <v>41893.351745250766</v>
      </c>
      <c r="O97" s="194">
        <v>106871.66825474922</v>
      </c>
      <c r="P97" s="195"/>
    </row>
    <row r="98" spans="1:16" x14ac:dyDescent="0.2">
      <c r="A98" s="198" t="s">
        <v>395</v>
      </c>
      <c r="B98" s="199" t="s">
        <v>396</v>
      </c>
      <c r="C98" s="199" t="s">
        <v>3</v>
      </c>
      <c r="D98" s="199">
        <v>1</v>
      </c>
      <c r="E98" s="200">
        <v>28500</v>
      </c>
      <c r="F98" s="186">
        <f t="shared" si="2"/>
        <v>33915</v>
      </c>
      <c r="G98" s="187">
        <v>12627.385066008737</v>
      </c>
      <c r="H98" s="188">
        <f t="shared" si="3"/>
        <v>15026.588228550398</v>
      </c>
      <c r="I98" s="187">
        <v>18180.571428571431</v>
      </c>
      <c r="J98" s="189">
        <f t="shared" si="3"/>
        <v>21634.880000000001</v>
      </c>
      <c r="K98" s="201">
        <v>18330.734114275197</v>
      </c>
      <c r="L98" s="191">
        <v>21634.880000000001</v>
      </c>
      <c r="M98" s="192">
        <v>7826.1879935881125</v>
      </c>
      <c r="N98" s="193">
        <v>13808.692006411889</v>
      </c>
      <c r="O98" s="194">
        <v>29461.067993588113</v>
      </c>
      <c r="P98" s="195"/>
    </row>
    <row r="99" spans="1:16" x14ac:dyDescent="0.2">
      <c r="A99" s="198" t="s">
        <v>397</v>
      </c>
      <c r="B99" s="199" t="s">
        <v>398</v>
      </c>
      <c r="C99" s="199" t="s">
        <v>3</v>
      </c>
      <c r="D99" s="199">
        <v>1</v>
      </c>
      <c r="E99" s="200">
        <v>17494.650000000001</v>
      </c>
      <c r="F99" s="186">
        <f t="shared" si="2"/>
        <v>20818.6335</v>
      </c>
      <c r="G99" s="187">
        <v>9578.0540954368007</v>
      </c>
      <c r="H99" s="188">
        <f t="shared" si="3"/>
        <v>11397.884373569792</v>
      </c>
      <c r="I99" s="187">
        <v>12147.823529411764</v>
      </c>
      <c r="J99" s="189">
        <f t="shared" si="3"/>
        <v>14455.909999999998</v>
      </c>
      <c r="K99" s="201">
        <v>12926.897186784896</v>
      </c>
      <c r="L99" s="191">
        <v>14455.909999999998</v>
      </c>
      <c r="M99" s="192">
        <v>3924.0892102852144</v>
      </c>
      <c r="N99" s="193">
        <v>10531.820789714784</v>
      </c>
      <c r="O99" s="194">
        <v>18379.999210285212</v>
      </c>
      <c r="P99" s="195"/>
    </row>
    <row r="100" spans="1:16" x14ac:dyDescent="0.2">
      <c r="A100" s="198" t="s">
        <v>399</v>
      </c>
      <c r="B100" s="199" t="s">
        <v>400</v>
      </c>
      <c r="C100" s="199" t="s">
        <v>3</v>
      </c>
      <c r="D100" s="199">
        <v>1</v>
      </c>
      <c r="E100" s="200">
        <v>17462.250000000004</v>
      </c>
      <c r="F100" s="186">
        <f t="shared" si="2"/>
        <v>20780.077500000003</v>
      </c>
      <c r="G100" s="187">
        <v>9128.2751127100073</v>
      </c>
      <c r="H100" s="188">
        <f t="shared" si="3"/>
        <v>10862.647384124908</v>
      </c>
      <c r="I100" s="187">
        <v>11758.193277310926</v>
      </c>
      <c r="J100" s="189">
        <f t="shared" si="3"/>
        <v>13992.25</v>
      </c>
      <c r="K100" s="201">
        <v>12427.448692062455</v>
      </c>
      <c r="L100" s="191">
        <v>13992.25</v>
      </c>
      <c r="M100" s="192">
        <v>4139.5710299272287</v>
      </c>
      <c r="N100" s="193">
        <v>9852.6789700727713</v>
      </c>
      <c r="O100" s="194">
        <v>18131.821029927229</v>
      </c>
      <c r="P100" s="195"/>
    </row>
    <row r="101" spans="1:16" x14ac:dyDescent="0.2">
      <c r="A101" s="198" t="s">
        <v>401</v>
      </c>
      <c r="B101" s="199" t="s">
        <v>402</v>
      </c>
      <c r="C101" s="199" t="s">
        <v>3</v>
      </c>
      <c r="D101" s="199">
        <v>1</v>
      </c>
      <c r="E101" s="200">
        <v>9942.75</v>
      </c>
      <c r="F101" s="186">
        <f t="shared" si="2"/>
        <v>11831.872499999999</v>
      </c>
      <c r="G101" s="187">
        <v>4295.8156158301927</v>
      </c>
      <c r="H101" s="188">
        <f t="shared" si="3"/>
        <v>5112.0205828379294</v>
      </c>
      <c r="I101" s="187">
        <v>5725.4453781512602</v>
      </c>
      <c r="J101" s="189">
        <f t="shared" si="3"/>
        <v>6813.28</v>
      </c>
      <c r="K101" s="201">
        <v>5962.6502914189641</v>
      </c>
      <c r="L101" s="191">
        <v>6813.28</v>
      </c>
      <c r="M101" s="192">
        <v>2852.6199278348718</v>
      </c>
      <c r="N101" s="193">
        <v>3960.660072165128</v>
      </c>
      <c r="O101" s="194">
        <v>9665.8999278348711</v>
      </c>
      <c r="P101" s="195"/>
    </row>
    <row r="102" spans="1:16" x14ac:dyDescent="0.2">
      <c r="A102" s="198" t="s">
        <v>403</v>
      </c>
      <c r="B102" s="199" t="s">
        <v>404</v>
      </c>
      <c r="C102" s="199" t="s">
        <v>3</v>
      </c>
      <c r="D102" s="199">
        <v>1</v>
      </c>
      <c r="E102" s="200">
        <v>3888</v>
      </c>
      <c r="F102" s="186">
        <f t="shared" si="2"/>
        <v>4626.7199999999993</v>
      </c>
      <c r="G102" s="187">
        <v>2885.1936166858536</v>
      </c>
      <c r="H102" s="188">
        <f t="shared" si="3"/>
        <v>3433.3804038561657</v>
      </c>
      <c r="I102" s="187">
        <v>2782.0252100840339</v>
      </c>
      <c r="J102" s="189">
        <f t="shared" si="3"/>
        <v>3310.61</v>
      </c>
      <c r="K102" s="201">
        <v>3371.9952019280827</v>
      </c>
      <c r="L102" s="191">
        <v>3433.3804038561657</v>
      </c>
      <c r="M102" s="192">
        <v>593.60270064222868</v>
      </c>
      <c r="N102" s="193">
        <v>2839.777703213937</v>
      </c>
      <c r="O102" s="194">
        <v>4026.9831044983944</v>
      </c>
      <c r="P102" s="195"/>
    </row>
    <row r="103" spans="1:16" x14ac:dyDescent="0.2">
      <c r="A103" s="198" t="s">
        <v>405</v>
      </c>
      <c r="B103" s="199" t="s">
        <v>406</v>
      </c>
      <c r="C103" s="199" t="s">
        <v>3</v>
      </c>
      <c r="D103" s="199">
        <v>1</v>
      </c>
      <c r="E103" s="200">
        <v>5636.25</v>
      </c>
      <c r="F103" s="186">
        <f t="shared" si="2"/>
        <v>6707.1374999999998</v>
      </c>
      <c r="G103" s="187">
        <v>3489.5175105391522</v>
      </c>
      <c r="H103" s="188">
        <f t="shared" si="3"/>
        <v>4152.5258375415906</v>
      </c>
      <c r="I103" s="187">
        <v>3660.7310924369749</v>
      </c>
      <c r="J103" s="189">
        <f t="shared" si="3"/>
        <v>4356.2699999999995</v>
      </c>
      <c r="K103" s="201">
        <v>4254.3979187707955</v>
      </c>
      <c r="L103" s="191">
        <v>4356.2699999999995</v>
      </c>
      <c r="M103" s="192">
        <v>1159.220544267215</v>
      </c>
      <c r="N103" s="193">
        <v>3197.0494557327847</v>
      </c>
      <c r="O103" s="194">
        <v>5515.4905442672143</v>
      </c>
      <c r="P103" s="195"/>
    </row>
    <row r="104" spans="1:16" x14ac:dyDescent="0.2">
      <c r="A104" s="205">
        <v>1100</v>
      </c>
      <c r="B104" s="199" t="s">
        <v>407</v>
      </c>
      <c r="C104" s="199" t="s">
        <v>3</v>
      </c>
      <c r="D104" s="199">
        <v>1</v>
      </c>
      <c r="E104" s="200">
        <v>33547.5</v>
      </c>
      <c r="F104" s="186">
        <f t="shared" si="2"/>
        <v>39921.525000000001</v>
      </c>
      <c r="G104" s="187">
        <v>12943.402763588107</v>
      </c>
      <c r="H104" s="188">
        <f t="shared" si="3"/>
        <v>15402.649288669847</v>
      </c>
      <c r="I104" s="187">
        <v>19746.428571428572</v>
      </c>
      <c r="J104" s="189">
        <f t="shared" si="3"/>
        <v>23498.25</v>
      </c>
      <c r="K104" s="201">
        <v>19450.449644334924</v>
      </c>
      <c r="L104" s="191">
        <v>23498.25</v>
      </c>
      <c r="M104" s="192">
        <v>10200.424712021497</v>
      </c>
      <c r="N104" s="193">
        <v>13297.825287978503</v>
      </c>
      <c r="O104" s="194">
        <v>33698.6747120215</v>
      </c>
      <c r="P104" s="195"/>
    </row>
    <row r="105" spans="1:16" x14ac:dyDescent="0.2">
      <c r="A105" s="205">
        <v>1101</v>
      </c>
      <c r="B105" s="199" t="s">
        <v>408</v>
      </c>
      <c r="C105" s="199" t="s">
        <v>3</v>
      </c>
      <c r="D105" s="199">
        <v>1</v>
      </c>
      <c r="E105" s="200">
        <v>45472.05</v>
      </c>
      <c r="F105" s="186">
        <f t="shared" si="2"/>
        <v>54111.739500000003</v>
      </c>
      <c r="G105" s="187">
        <v>14989.790552297689</v>
      </c>
      <c r="H105" s="188">
        <f t="shared" si="3"/>
        <v>17837.85075723425</v>
      </c>
      <c r="I105" s="187">
        <v>22902.596638655461</v>
      </c>
      <c r="J105" s="189">
        <f t="shared" si="3"/>
        <v>27254.089999999997</v>
      </c>
      <c r="K105" s="201">
        <v>22545.970378617123</v>
      </c>
      <c r="L105" s="191">
        <v>27254.089999999997</v>
      </c>
      <c r="M105" s="192">
        <v>15368.777521919772</v>
      </c>
      <c r="N105" s="193">
        <v>11885.312478080225</v>
      </c>
      <c r="O105" s="194">
        <v>42622.867521919768</v>
      </c>
      <c r="P105" s="195"/>
    </row>
    <row r="106" spans="1:16" x14ac:dyDescent="0.2">
      <c r="A106" s="205">
        <v>1102</v>
      </c>
      <c r="B106" s="199" t="s">
        <v>409</v>
      </c>
      <c r="C106" s="199" t="s">
        <v>3</v>
      </c>
      <c r="D106" s="199">
        <v>1</v>
      </c>
      <c r="E106" s="200">
        <v>25380</v>
      </c>
      <c r="F106" s="186">
        <f t="shared" si="2"/>
        <v>30202.199999999997</v>
      </c>
      <c r="G106" s="187">
        <v>7968.1224522879356</v>
      </c>
      <c r="H106" s="188">
        <f t="shared" si="3"/>
        <v>9482.0657182226423</v>
      </c>
      <c r="I106" s="187">
        <v>12816.226890756303</v>
      </c>
      <c r="J106" s="189">
        <f t="shared" si="3"/>
        <v>15251.31</v>
      </c>
      <c r="K106" s="201">
        <v>12366.68785911132</v>
      </c>
      <c r="L106" s="191">
        <v>15251.31</v>
      </c>
      <c r="M106" s="192">
        <v>8731.4072687168064</v>
      </c>
      <c r="N106" s="193">
        <v>6519.9027312831931</v>
      </c>
      <c r="O106" s="194">
        <v>23982.717268716806</v>
      </c>
      <c r="P106" s="195"/>
    </row>
    <row r="107" spans="1:16" x14ac:dyDescent="0.2">
      <c r="A107" s="205">
        <v>1103</v>
      </c>
      <c r="B107" s="199" t="s">
        <v>410</v>
      </c>
      <c r="C107" s="199" t="s">
        <v>3</v>
      </c>
      <c r="D107" s="199">
        <v>1</v>
      </c>
      <c r="E107" s="200">
        <v>7425</v>
      </c>
      <c r="F107" s="186">
        <f t="shared" si="2"/>
        <v>8835.75</v>
      </c>
      <c r="G107" s="187">
        <v>3616.3509203602143</v>
      </c>
      <c r="H107" s="188">
        <f t="shared" si="3"/>
        <v>4303.457595228655</v>
      </c>
      <c r="I107" s="187">
        <v>5374.9411764705883</v>
      </c>
      <c r="J107" s="189">
        <f t="shared" si="3"/>
        <v>6396.1799999999994</v>
      </c>
      <c r="K107" s="201">
        <v>5349.8187976143272</v>
      </c>
      <c r="L107" s="191">
        <v>6396.1799999999994</v>
      </c>
      <c r="M107" s="192">
        <v>1852.1058072331232</v>
      </c>
      <c r="N107" s="193">
        <v>4544.074192766876</v>
      </c>
      <c r="O107" s="194">
        <v>8248.2858072331219</v>
      </c>
      <c r="P107" s="195"/>
    </row>
    <row r="108" spans="1:16" x14ac:dyDescent="0.2">
      <c r="A108" s="205">
        <v>1104</v>
      </c>
      <c r="B108" s="199" t="s">
        <v>411</v>
      </c>
      <c r="C108" s="199" t="s">
        <v>3</v>
      </c>
      <c r="D108" s="199">
        <v>1</v>
      </c>
      <c r="E108" s="200">
        <v>82252.800000000003</v>
      </c>
      <c r="F108" s="186">
        <f t="shared" si="2"/>
        <v>97880.831999999995</v>
      </c>
      <c r="G108" s="187">
        <v>17832.351090052092</v>
      </c>
      <c r="H108" s="188">
        <f t="shared" si="3"/>
        <v>21220.497797161988</v>
      </c>
      <c r="I108" s="187">
        <v>36123.126050420171</v>
      </c>
      <c r="J108" s="189">
        <f t="shared" si="3"/>
        <v>42986.520000000004</v>
      </c>
      <c r="K108" s="201">
        <v>32103.508898580996</v>
      </c>
      <c r="L108" s="191">
        <v>42986.520000000004</v>
      </c>
      <c r="M108" s="192">
        <v>32255.838494033553</v>
      </c>
      <c r="N108" s="193">
        <v>10730.681505966451</v>
      </c>
      <c r="O108" s="194">
        <v>75242.358494033557</v>
      </c>
      <c r="P108" s="195"/>
    </row>
    <row r="109" spans="1:16" x14ac:dyDescent="0.2">
      <c r="A109" s="205">
        <v>1105</v>
      </c>
      <c r="B109" s="199" t="s">
        <v>412</v>
      </c>
      <c r="C109" s="199" t="s">
        <v>3</v>
      </c>
      <c r="D109" s="199">
        <v>1</v>
      </c>
      <c r="E109" s="200">
        <v>12825.000000000004</v>
      </c>
      <c r="F109" s="186">
        <f t="shared" si="2"/>
        <v>15261.750000000004</v>
      </c>
      <c r="G109" s="187">
        <v>5498.6013551837159</v>
      </c>
      <c r="H109" s="188">
        <f t="shared" si="3"/>
        <v>6543.3356126686213</v>
      </c>
      <c r="I109" s="187">
        <v>8588.9831932773104</v>
      </c>
      <c r="J109" s="189">
        <f t="shared" si="3"/>
        <v>10220.89</v>
      </c>
      <c r="K109" s="201">
        <v>8382.1128063343094</v>
      </c>
      <c r="L109" s="191">
        <v>10220.89</v>
      </c>
      <c r="M109" s="192">
        <v>3573.7534771753658</v>
      </c>
      <c r="N109" s="193">
        <v>6647.1365228246341</v>
      </c>
      <c r="O109" s="194">
        <v>13794.643477175365</v>
      </c>
      <c r="P109" s="195"/>
    </row>
    <row r="110" spans="1:16" x14ac:dyDescent="0.2">
      <c r="A110" s="205">
        <v>1106</v>
      </c>
      <c r="B110" s="199" t="s">
        <v>413</v>
      </c>
      <c r="C110" s="199" t="s">
        <v>3</v>
      </c>
      <c r="D110" s="199">
        <v>1</v>
      </c>
      <c r="E110" s="200">
        <v>68647.500000000015</v>
      </c>
      <c r="F110" s="186">
        <f t="shared" si="2"/>
        <v>81690.525000000009</v>
      </c>
      <c r="G110" s="187">
        <v>23230.231796260257</v>
      </c>
      <c r="H110" s="188">
        <f t="shared" si="3"/>
        <v>27643.975837549704</v>
      </c>
      <c r="I110" s="187">
        <v>45233.789915966387</v>
      </c>
      <c r="J110" s="189">
        <f t="shared" si="3"/>
        <v>53828.21</v>
      </c>
      <c r="K110" s="201">
        <v>40736.092918774855</v>
      </c>
      <c r="L110" s="191">
        <v>53828.21</v>
      </c>
      <c r="M110" s="192">
        <v>22067.956136046905</v>
      </c>
      <c r="N110" s="193">
        <v>31760.253863953094</v>
      </c>
      <c r="O110" s="194">
        <v>75896.166136046901</v>
      </c>
      <c r="P110" s="195"/>
    </row>
    <row r="111" spans="1:16" x14ac:dyDescent="0.2">
      <c r="A111" s="205">
        <v>1107</v>
      </c>
      <c r="B111" s="199" t="s">
        <v>414</v>
      </c>
      <c r="C111" s="199" t="s">
        <v>3</v>
      </c>
      <c r="D111" s="199">
        <v>1</v>
      </c>
      <c r="E111" s="200">
        <v>21633.75</v>
      </c>
      <c r="F111" s="186">
        <f t="shared" si="2"/>
        <v>25744.162499999999</v>
      </c>
      <c r="G111" s="187">
        <v>9854.6361950045812</v>
      </c>
      <c r="H111" s="188">
        <f t="shared" si="3"/>
        <v>11727.017072055451</v>
      </c>
      <c r="I111" s="187">
        <v>14876.050420168067</v>
      </c>
      <c r="J111" s="189">
        <f t="shared" si="3"/>
        <v>17702.5</v>
      </c>
      <c r="K111" s="201">
        <v>14714.758536027726</v>
      </c>
      <c r="L111" s="191">
        <v>17702.5</v>
      </c>
      <c r="M111" s="192">
        <v>5743.1611304635844</v>
      </c>
      <c r="N111" s="193">
        <v>11959.338869536416</v>
      </c>
      <c r="O111" s="194">
        <v>23445.661130463584</v>
      </c>
      <c r="P111" s="195"/>
    </row>
    <row r="112" spans="1:16" x14ac:dyDescent="0.2">
      <c r="A112" s="205">
        <v>1108</v>
      </c>
      <c r="B112" s="199" t="s">
        <v>415</v>
      </c>
      <c r="C112" s="199" t="s">
        <v>3</v>
      </c>
      <c r="D112" s="199">
        <v>1</v>
      </c>
      <c r="E112" s="200">
        <v>7816.5000000000018</v>
      </c>
      <c r="F112" s="186">
        <f t="shared" si="2"/>
        <v>9301.635000000002</v>
      </c>
      <c r="G112" s="187">
        <v>114160.1941952026</v>
      </c>
      <c r="H112" s="188">
        <f t="shared" si="3"/>
        <v>135850.63109229109</v>
      </c>
      <c r="I112" s="187">
        <v>58019.857142857145</v>
      </c>
      <c r="J112" s="189">
        <f t="shared" si="3"/>
        <v>69043.63</v>
      </c>
      <c r="K112" s="201">
        <v>39172.632500000007</v>
      </c>
      <c r="L112" s="191">
        <v>69043.63</v>
      </c>
      <c r="M112" s="192">
        <v>51690.241689738381</v>
      </c>
      <c r="N112" s="193">
        <v>17353.388310261624</v>
      </c>
      <c r="O112" s="194">
        <v>120733.87168973839</v>
      </c>
      <c r="P112" s="195"/>
    </row>
    <row r="113" spans="1:16" x14ac:dyDescent="0.2">
      <c r="A113" s="205">
        <v>1109</v>
      </c>
      <c r="B113" s="199" t="s">
        <v>416</v>
      </c>
      <c r="C113" s="199" t="s">
        <v>3</v>
      </c>
      <c r="D113" s="199">
        <v>1</v>
      </c>
      <c r="E113" s="200">
        <v>259065</v>
      </c>
      <c r="F113" s="186">
        <f t="shared" si="2"/>
        <v>308287.34999999998</v>
      </c>
      <c r="G113" s="187">
        <v>124463.01063247405</v>
      </c>
      <c r="H113" s="188">
        <f t="shared" si="3"/>
        <v>148110.9826526441</v>
      </c>
      <c r="I113" s="187">
        <v>163716.43697478992</v>
      </c>
      <c r="J113" s="189">
        <f t="shared" si="3"/>
        <v>194822.56</v>
      </c>
      <c r="K113" s="201">
        <v>171466.77132632205</v>
      </c>
      <c r="L113" s="191">
        <v>194822.56</v>
      </c>
      <c r="M113" s="192">
        <v>67257.96002838391</v>
      </c>
      <c r="N113" s="193">
        <v>127564.59997161609</v>
      </c>
      <c r="O113" s="194">
        <v>262080.52002838391</v>
      </c>
      <c r="P113" s="195"/>
    </row>
    <row r="114" spans="1:16" x14ac:dyDescent="0.2">
      <c r="A114" s="205">
        <v>1110</v>
      </c>
      <c r="B114" s="199" t="s">
        <v>417</v>
      </c>
      <c r="C114" s="199" t="s">
        <v>3</v>
      </c>
      <c r="D114" s="199">
        <v>1</v>
      </c>
      <c r="E114" s="200">
        <v>13756.5</v>
      </c>
      <c r="F114" s="186">
        <f t="shared" si="2"/>
        <v>16370.234999999999</v>
      </c>
      <c r="G114" s="187">
        <v>31946.564783795133</v>
      </c>
      <c r="H114" s="188">
        <f t="shared" si="3"/>
        <v>38016.412092716208</v>
      </c>
      <c r="I114" s="187">
        <v>20730.285714285714</v>
      </c>
      <c r="J114" s="189">
        <f t="shared" si="3"/>
        <v>24669.039999999997</v>
      </c>
      <c r="K114" s="201">
        <v>20519.637499999997</v>
      </c>
      <c r="L114" s="191">
        <v>24669.039999999997</v>
      </c>
      <c r="M114" s="192">
        <v>8916.7725161236067</v>
      </c>
      <c r="N114" s="193">
        <v>15752.267483876391</v>
      </c>
      <c r="O114" s="194">
        <v>33585.812516123602</v>
      </c>
      <c r="P114" s="195"/>
    </row>
    <row r="115" spans="1:16" x14ac:dyDescent="0.2">
      <c r="A115" s="205">
        <v>1111</v>
      </c>
      <c r="B115" s="199" t="s">
        <v>418</v>
      </c>
      <c r="C115" s="199" t="s">
        <v>419</v>
      </c>
      <c r="D115" s="199">
        <v>1</v>
      </c>
      <c r="E115" s="200">
        <v>44982</v>
      </c>
      <c r="F115" s="186">
        <f t="shared" si="2"/>
        <v>53528.579999999994</v>
      </c>
      <c r="G115" s="187">
        <v>23647.503056301819</v>
      </c>
      <c r="H115" s="188">
        <f t="shared" si="3"/>
        <v>28140.528636999163</v>
      </c>
      <c r="I115" s="187">
        <v>27936.81512605042</v>
      </c>
      <c r="J115" s="189">
        <f t="shared" si="3"/>
        <v>33244.81</v>
      </c>
      <c r="K115" s="201">
        <v>30692.669318499582</v>
      </c>
      <c r="L115" s="191">
        <v>33244.81</v>
      </c>
      <c r="M115" s="192">
        <v>10964.78284557705</v>
      </c>
      <c r="N115" s="193">
        <v>22280.027154422947</v>
      </c>
      <c r="O115" s="194">
        <v>44209.592845577048</v>
      </c>
      <c r="P115" s="195"/>
    </row>
    <row r="116" spans="1:16" ht="48" x14ac:dyDescent="0.2">
      <c r="A116" s="205">
        <v>1112</v>
      </c>
      <c r="B116" s="199" t="s">
        <v>420</v>
      </c>
      <c r="C116" s="199" t="s">
        <v>3</v>
      </c>
      <c r="D116" s="199">
        <v>1</v>
      </c>
      <c r="E116" s="200">
        <v>13709.25</v>
      </c>
      <c r="F116" s="186">
        <f t="shared" si="2"/>
        <v>16314.0075</v>
      </c>
      <c r="G116" s="187">
        <v>6594.8043972086143</v>
      </c>
      <c r="H116" s="188">
        <f t="shared" si="3"/>
        <v>7847.8172326782505</v>
      </c>
      <c r="I116" s="187">
        <v>8956.6050420168067</v>
      </c>
      <c r="J116" s="189">
        <f t="shared" si="3"/>
        <v>10658.359999999999</v>
      </c>
      <c r="K116" s="201">
        <v>9253.0886163391242</v>
      </c>
      <c r="L116" s="191">
        <v>10658.359999999999</v>
      </c>
      <c r="M116" s="192">
        <v>3520.7618641060903</v>
      </c>
      <c r="N116" s="193">
        <v>7137.598135893908</v>
      </c>
      <c r="O116" s="194">
        <v>14179.12186410609</v>
      </c>
      <c r="P116" s="195"/>
    </row>
    <row r="117" spans="1:16" ht="48" x14ac:dyDescent="0.2">
      <c r="A117" s="205">
        <v>1113</v>
      </c>
      <c r="B117" s="199" t="s">
        <v>421</v>
      </c>
      <c r="C117" s="199" t="s">
        <v>3</v>
      </c>
      <c r="D117" s="199">
        <v>1</v>
      </c>
      <c r="E117" s="200">
        <v>79380</v>
      </c>
      <c r="F117" s="186">
        <f t="shared" si="2"/>
        <v>94462.2</v>
      </c>
      <c r="G117" s="187">
        <v>32919.131896918829</v>
      </c>
      <c r="H117" s="188">
        <f t="shared" si="3"/>
        <v>39173.766957333406</v>
      </c>
      <c r="I117" s="187">
        <v>45081.361344537814</v>
      </c>
      <c r="J117" s="189">
        <f t="shared" si="3"/>
        <v>53646.82</v>
      </c>
      <c r="K117" s="201">
        <v>46410.293478666703</v>
      </c>
      <c r="L117" s="191">
        <v>53646.82</v>
      </c>
      <c r="M117" s="192">
        <v>23409.815930819525</v>
      </c>
      <c r="N117" s="193">
        <v>30237.004069180475</v>
      </c>
      <c r="O117" s="194">
        <v>77056.635930819524</v>
      </c>
      <c r="P117" s="195"/>
    </row>
    <row r="118" spans="1:16" ht="48" x14ac:dyDescent="0.2">
      <c r="A118" s="205">
        <v>1114</v>
      </c>
      <c r="B118" s="199" t="s">
        <v>422</v>
      </c>
      <c r="C118" s="199" t="s">
        <v>3</v>
      </c>
      <c r="D118" s="199">
        <v>1</v>
      </c>
      <c r="E118" s="200">
        <v>28728</v>
      </c>
      <c r="F118" s="186">
        <f t="shared" si="2"/>
        <v>34186.32</v>
      </c>
      <c r="G118" s="187">
        <v>15714.552894132334</v>
      </c>
      <c r="H118" s="188">
        <f t="shared" si="3"/>
        <v>18700.317944017475</v>
      </c>
      <c r="I118" s="187">
        <v>18405.546218487394</v>
      </c>
      <c r="J118" s="189">
        <f t="shared" si="3"/>
        <v>21902.6</v>
      </c>
      <c r="K118" s="201">
        <v>20301.458972008739</v>
      </c>
      <c r="L118" s="191">
        <v>21902.6</v>
      </c>
      <c r="M118" s="192">
        <v>6674.6672583096788</v>
      </c>
      <c r="N118" s="193">
        <v>15227.93274169032</v>
      </c>
      <c r="O118" s="194">
        <v>28577.267258309679</v>
      </c>
      <c r="P118" s="195"/>
    </row>
    <row r="119" spans="1:16" x14ac:dyDescent="0.2">
      <c r="A119" s="205">
        <v>1115</v>
      </c>
      <c r="B119" s="199" t="s">
        <v>423</v>
      </c>
      <c r="C119" s="199" t="s">
        <v>3</v>
      </c>
      <c r="D119" s="199">
        <v>1</v>
      </c>
      <c r="E119" s="200">
        <v>104692.50000000003</v>
      </c>
      <c r="F119" s="186">
        <f t="shared" si="2"/>
        <v>124584.07500000003</v>
      </c>
      <c r="G119" s="187">
        <v>43291.760000940521</v>
      </c>
      <c r="H119" s="188">
        <f t="shared" si="3"/>
        <v>51517.194401119217</v>
      </c>
      <c r="I119" s="187">
        <v>62127.277310924372</v>
      </c>
      <c r="J119" s="189">
        <f t="shared" si="3"/>
        <v>73931.459999999992</v>
      </c>
      <c r="K119" s="201">
        <v>62724.327200559608</v>
      </c>
      <c r="L119" s="191">
        <v>73931.459999999992</v>
      </c>
      <c r="M119" s="192">
        <v>30562.969149548891</v>
      </c>
      <c r="N119" s="193">
        <v>43368.490850451097</v>
      </c>
      <c r="O119" s="194">
        <v>104494.42914954889</v>
      </c>
      <c r="P119" s="195"/>
    </row>
    <row r="120" spans="1:16" x14ac:dyDescent="0.2">
      <c r="A120" s="205">
        <v>1116</v>
      </c>
      <c r="B120" s="199" t="s">
        <v>424</v>
      </c>
      <c r="C120" s="199" t="s">
        <v>3</v>
      </c>
      <c r="D120" s="199">
        <v>1</v>
      </c>
      <c r="E120" s="200">
        <v>89167.5</v>
      </c>
      <c r="F120" s="186">
        <f t="shared" si="2"/>
        <v>106109.325</v>
      </c>
      <c r="G120" s="187">
        <v>37305.542805478355</v>
      </c>
      <c r="H120" s="188">
        <f t="shared" si="3"/>
        <v>44393.59593851924</v>
      </c>
      <c r="I120" s="187">
        <v>53535.848739495799</v>
      </c>
      <c r="J120" s="189">
        <f t="shared" si="3"/>
        <v>63707.659999999996</v>
      </c>
      <c r="K120" s="201">
        <v>54050.627969259614</v>
      </c>
      <c r="L120" s="191">
        <v>63707.659999999996</v>
      </c>
      <c r="M120" s="192">
        <v>25776.314448503766</v>
      </c>
      <c r="N120" s="193">
        <v>37931.345551496226</v>
      </c>
      <c r="O120" s="194">
        <v>89483.974448503766</v>
      </c>
      <c r="P120" s="195"/>
    </row>
    <row r="121" spans="1:16" x14ac:dyDescent="0.2">
      <c r="A121" s="205">
        <v>1117</v>
      </c>
      <c r="B121" s="199" t="s">
        <v>425</v>
      </c>
      <c r="C121" s="199" t="s">
        <v>3</v>
      </c>
      <c r="D121" s="199">
        <v>1</v>
      </c>
      <c r="E121" s="200">
        <v>101385</v>
      </c>
      <c r="F121" s="186">
        <f t="shared" si="2"/>
        <v>120648.15</v>
      </c>
      <c r="G121" s="187">
        <v>33075.808461991903</v>
      </c>
      <c r="H121" s="188">
        <f t="shared" si="3"/>
        <v>39360.212069770365</v>
      </c>
      <c r="I121" s="187">
        <v>53222.025210084037</v>
      </c>
      <c r="J121" s="189">
        <f t="shared" si="3"/>
        <v>63334.21</v>
      </c>
      <c r="K121" s="201">
        <v>51347.211034885186</v>
      </c>
      <c r="L121" s="191">
        <v>63334.21</v>
      </c>
      <c r="M121" s="192">
        <v>34103.387169721187</v>
      </c>
      <c r="N121" s="193">
        <v>29230.822830278812</v>
      </c>
      <c r="O121" s="194">
        <v>97437.597169721179</v>
      </c>
      <c r="P121" s="195"/>
    </row>
    <row r="122" spans="1:16" x14ac:dyDescent="0.2">
      <c r="A122" s="205">
        <v>1118</v>
      </c>
      <c r="B122" s="199" t="s">
        <v>426</v>
      </c>
      <c r="C122" s="199" t="s">
        <v>3</v>
      </c>
      <c r="D122" s="199">
        <v>1</v>
      </c>
      <c r="E122" s="200">
        <v>43335</v>
      </c>
      <c r="F122" s="186">
        <f t="shared" si="2"/>
        <v>51568.649999999994</v>
      </c>
      <c r="G122" s="187">
        <v>19957.077161298213</v>
      </c>
      <c r="H122" s="188">
        <f t="shared" si="3"/>
        <v>23748.921821944874</v>
      </c>
      <c r="I122" s="187">
        <v>25967.470588235294</v>
      </c>
      <c r="J122" s="189">
        <f t="shared" si="3"/>
        <v>30901.289999999997</v>
      </c>
      <c r="K122" s="201">
        <v>27325.105910972437</v>
      </c>
      <c r="L122" s="191">
        <v>30901.289999999997</v>
      </c>
      <c r="M122" s="192">
        <v>11795.636744269883</v>
      </c>
      <c r="N122" s="193">
        <v>19105.653255730114</v>
      </c>
      <c r="O122" s="194">
        <v>42696.926744269877</v>
      </c>
      <c r="P122" s="195"/>
    </row>
    <row r="123" spans="1:16" x14ac:dyDescent="0.2">
      <c r="A123" s="205">
        <v>1119</v>
      </c>
      <c r="B123" s="199" t="s">
        <v>427</v>
      </c>
      <c r="C123" s="199" t="s">
        <v>3</v>
      </c>
      <c r="D123" s="199">
        <v>1</v>
      </c>
      <c r="E123" s="200">
        <v>131490</v>
      </c>
      <c r="F123" s="186">
        <f t="shared" si="2"/>
        <v>156473.1</v>
      </c>
      <c r="G123" s="187">
        <v>67057.036937790472</v>
      </c>
      <c r="H123" s="188">
        <f t="shared" si="3"/>
        <v>79797.873955970659</v>
      </c>
      <c r="I123" s="187">
        <v>85474.932773109249</v>
      </c>
      <c r="J123" s="189">
        <f t="shared" si="3"/>
        <v>101715.17</v>
      </c>
      <c r="K123" s="201">
        <v>90756.521977985336</v>
      </c>
      <c r="L123" s="191">
        <v>101715.17</v>
      </c>
      <c r="M123" s="192">
        <v>32245.394249359302</v>
      </c>
      <c r="N123" s="193">
        <v>69469.775750640692</v>
      </c>
      <c r="O123" s="194">
        <v>133960.5642493593</v>
      </c>
      <c r="P123" s="195"/>
    </row>
    <row r="124" spans="1:16" x14ac:dyDescent="0.2">
      <c r="A124" s="205">
        <v>1120</v>
      </c>
      <c r="B124" s="199" t="s">
        <v>428</v>
      </c>
      <c r="C124" s="199" t="s">
        <v>3</v>
      </c>
      <c r="D124" s="199">
        <v>1</v>
      </c>
      <c r="E124" s="200">
        <v>61492.5</v>
      </c>
      <c r="F124" s="186">
        <f t="shared" si="2"/>
        <v>73176.074999999997</v>
      </c>
      <c r="G124" s="187">
        <v>30835.973077630872</v>
      </c>
      <c r="H124" s="188">
        <f t="shared" si="3"/>
        <v>36694.807962380735</v>
      </c>
      <c r="I124" s="187">
        <v>37737.075630252097</v>
      </c>
      <c r="J124" s="189">
        <f t="shared" si="3"/>
        <v>44907.119999999995</v>
      </c>
      <c r="K124" s="201">
        <v>40800.963981190362</v>
      </c>
      <c r="L124" s="191">
        <v>44907.119999999995</v>
      </c>
      <c r="M124" s="192">
        <v>15625.686582125443</v>
      </c>
      <c r="N124" s="193">
        <v>29281.433417874552</v>
      </c>
      <c r="O124" s="194">
        <v>60532.806582125442</v>
      </c>
      <c r="P124" s="195"/>
    </row>
    <row r="125" spans="1:16" x14ac:dyDescent="0.2">
      <c r="A125" s="205">
        <v>1121</v>
      </c>
      <c r="B125" s="199" t="s">
        <v>429</v>
      </c>
      <c r="C125" s="199" t="s">
        <v>3</v>
      </c>
      <c r="D125" s="199">
        <v>1</v>
      </c>
      <c r="E125" s="200">
        <v>271552.5</v>
      </c>
      <c r="F125" s="186">
        <f t="shared" si="2"/>
        <v>323147.47499999998</v>
      </c>
      <c r="G125" s="187">
        <v>109338.92588154228</v>
      </c>
      <c r="H125" s="188">
        <f t="shared" si="3"/>
        <v>130113.3217990353</v>
      </c>
      <c r="I125" s="187">
        <v>98186.823529411777</v>
      </c>
      <c r="J125" s="189">
        <f t="shared" si="3"/>
        <v>116842.32</v>
      </c>
      <c r="K125" s="201">
        <v>123477.82089951765</v>
      </c>
      <c r="L125" s="191">
        <v>130113.3217990353</v>
      </c>
      <c r="M125" s="192">
        <v>94280.975322783299</v>
      </c>
      <c r="N125" s="193">
        <v>35832.346476252002</v>
      </c>
      <c r="O125" s="194">
        <v>224394.29712181858</v>
      </c>
      <c r="P125" s="195"/>
    </row>
    <row r="126" spans="1:16" x14ac:dyDescent="0.2">
      <c r="A126" s="205">
        <v>1122</v>
      </c>
      <c r="B126" s="199" t="s">
        <v>430</v>
      </c>
      <c r="C126" s="199" t="s">
        <v>3</v>
      </c>
      <c r="D126" s="199">
        <v>1</v>
      </c>
      <c r="E126" s="200">
        <v>224572.5</v>
      </c>
      <c r="F126" s="186">
        <f t="shared" si="2"/>
        <v>267241.27499999997</v>
      </c>
      <c r="G126" s="187">
        <v>91898.266204172891</v>
      </c>
      <c r="H126" s="188">
        <f t="shared" si="3"/>
        <v>109358.93678296574</v>
      </c>
      <c r="I126" s="187">
        <v>127488.15966386556</v>
      </c>
      <c r="J126" s="189">
        <f t="shared" si="3"/>
        <v>151710.91</v>
      </c>
      <c r="K126" s="201">
        <v>130534.92339148288</v>
      </c>
      <c r="L126" s="191">
        <v>151710.91</v>
      </c>
      <c r="M126" s="192">
        <v>66723.132414884254</v>
      </c>
      <c r="N126" s="193">
        <v>84987.777585115749</v>
      </c>
      <c r="O126" s="194">
        <v>218434.04241488426</v>
      </c>
      <c r="P126" s="195"/>
    </row>
    <row r="127" spans="1:16" x14ac:dyDescent="0.2">
      <c r="A127" s="205">
        <v>1123</v>
      </c>
      <c r="B127" s="199" t="s">
        <v>431</v>
      </c>
      <c r="C127" s="199" t="s">
        <v>3</v>
      </c>
      <c r="D127" s="199">
        <v>1</v>
      </c>
      <c r="E127" s="200">
        <v>144517.50000000003</v>
      </c>
      <c r="F127" s="186">
        <f t="shared" si="2"/>
        <v>171975.82500000004</v>
      </c>
      <c r="G127" s="187">
        <v>62667.961461797735</v>
      </c>
      <c r="H127" s="188">
        <f t="shared" si="3"/>
        <v>74574.874139539301</v>
      </c>
      <c r="I127" s="187">
        <v>84024.008403361353</v>
      </c>
      <c r="J127" s="189">
        <f t="shared" si="3"/>
        <v>99988.57</v>
      </c>
      <c r="K127" s="201">
        <v>87281.722069769661</v>
      </c>
      <c r="L127" s="191">
        <v>99988.57</v>
      </c>
      <c r="M127" s="192">
        <v>41251.21688204402</v>
      </c>
      <c r="N127" s="193">
        <v>58737.353117955987</v>
      </c>
      <c r="O127" s="194">
        <v>141239.78688204402</v>
      </c>
      <c r="P127" s="195"/>
    </row>
    <row r="128" spans="1:16" x14ac:dyDescent="0.2">
      <c r="A128" s="205">
        <v>1124</v>
      </c>
      <c r="B128" s="199" t="s">
        <v>432</v>
      </c>
      <c r="C128" s="199" t="s">
        <v>3</v>
      </c>
      <c r="D128" s="199">
        <v>1</v>
      </c>
      <c r="E128" s="200">
        <v>68310</v>
      </c>
      <c r="F128" s="186">
        <f t="shared" si="2"/>
        <v>81288.899999999994</v>
      </c>
      <c r="G128" s="187">
        <v>33971.103119552346</v>
      </c>
      <c r="H128" s="188">
        <f t="shared" si="3"/>
        <v>40425.612712267291</v>
      </c>
      <c r="I128" s="187">
        <v>41423.075630252097</v>
      </c>
      <c r="J128" s="189">
        <f t="shared" si="3"/>
        <v>49293.459999999992</v>
      </c>
      <c r="K128" s="201">
        <v>44859.536356133642</v>
      </c>
      <c r="L128" s="191">
        <v>49293.459999999992</v>
      </c>
      <c r="M128" s="192">
        <v>17550.419888208839</v>
      </c>
      <c r="N128" s="193">
        <v>31743.040111791153</v>
      </c>
      <c r="O128" s="194">
        <v>66843.87988820883</v>
      </c>
      <c r="P128" s="195"/>
    </row>
    <row r="129" spans="1:16" x14ac:dyDescent="0.2">
      <c r="A129" s="205">
        <v>1125</v>
      </c>
      <c r="B129" s="199" t="s">
        <v>433</v>
      </c>
      <c r="C129" s="199" t="s">
        <v>3</v>
      </c>
      <c r="D129" s="199">
        <v>1</v>
      </c>
      <c r="E129" s="200">
        <v>143505</v>
      </c>
      <c r="F129" s="186">
        <f t="shared" si="2"/>
        <v>170770.94999999998</v>
      </c>
      <c r="G129" s="187">
        <v>52967.870177919656</v>
      </c>
      <c r="H129" s="188">
        <f t="shared" si="3"/>
        <v>63031.765511724385</v>
      </c>
      <c r="I129" s="187">
        <v>44779.764705882357</v>
      </c>
      <c r="J129" s="189">
        <f t="shared" si="3"/>
        <v>53287.920000000006</v>
      </c>
      <c r="K129" s="201">
        <v>58159.842755862192</v>
      </c>
      <c r="L129" s="191">
        <v>63031.765511724385</v>
      </c>
      <c r="M129" s="192">
        <v>53234.217001156474</v>
      </c>
      <c r="N129" s="193">
        <v>9797.5485105679109</v>
      </c>
      <c r="O129" s="194">
        <v>116265.98251288086</v>
      </c>
      <c r="P129" s="195"/>
    </row>
    <row r="130" spans="1:16" x14ac:dyDescent="0.2">
      <c r="A130" s="205">
        <v>1126</v>
      </c>
      <c r="B130" s="199" t="s">
        <v>434</v>
      </c>
      <c r="C130" s="199" t="s">
        <v>3</v>
      </c>
      <c r="D130" s="199">
        <v>1</v>
      </c>
      <c r="E130" s="200">
        <v>19500</v>
      </c>
      <c r="F130" s="186">
        <f t="shared" si="2"/>
        <v>23205</v>
      </c>
      <c r="G130" s="187">
        <v>8708.8721987218723</v>
      </c>
      <c r="H130" s="188">
        <f t="shared" si="3"/>
        <v>10363.557916479027</v>
      </c>
      <c r="I130" s="187">
        <v>11876.386554621848</v>
      </c>
      <c r="J130" s="189">
        <f t="shared" si="3"/>
        <v>14132.899999999998</v>
      </c>
      <c r="K130" s="201">
        <v>12248.228958239513</v>
      </c>
      <c r="L130" s="191">
        <v>14132.899999999998</v>
      </c>
      <c r="M130" s="192">
        <v>5389.4297053174841</v>
      </c>
      <c r="N130" s="193">
        <v>8743.4702946825128</v>
      </c>
      <c r="O130" s="194">
        <v>19522.329705317483</v>
      </c>
      <c r="P130" s="195"/>
    </row>
    <row r="131" spans="1:16" x14ac:dyDescent="0.2">
      <c r="A131" s="205">
        <v>1127</v>
      </c>
      <c r="B131" s="199" t="s">
        <v>435</v>
      </c>
      <c r="C131" s="199" t="s">
        <v>3</v>
      </c>
      <c r="D131" s="199">
        <v>1</v>
      </c>
      <c r="E131" s="200">
        <v>15727.500000000004</v>
      </c>
      <c r="F131" s="186">
        <f t="shared" si="2"/>
        <v>18715.725000000002</v>
      </c>
      <c r="G131" s="187">
        <v>7573.2335586853833</v>
      </c>
      <c r="H131" s="188">
        <f t="shared" si="3"/>
        <v>9012.1479348356061</v>
      </c>
      <c r="I131" s="187">
        <v>9619.3025210084033</v>
      </c>
      <c r="J131" s="189">
        <f t="shared" si="3"/>
        <v>11446.97</v>
      </c>
      <c r="K131" s="201">
        <v>10229.558967417803</v>
      </c>
      <c r="L131" s="191">
        <v>11446.97</v>
      </c>
      <c r="M131" s="192">
        <v>4122.0621268516252</v>
      </c>
      <c r="N131" s="193">
        <v>7324.9078731483742</v>
      </c>
      <c r="O131" s="194">
        <v>15569.032126851624</v>
      </c>
      <c r="P131" s="195"/>
    </row>
    <row r="132" spans="1:16" x14ac:dyDescent="0.2">
      <c r="A132" s="205">
        <v>1128</v>
      </c>
      <c r="B132" s="199" t="s">
        <v>436</v>
      </c>
      <c r="C132" s="199" t="s">
        <v>3</v>
      </c>
      <c r="D132" s="199">
        <v>1</v>
      </c>
      <c r="E132" s="200">
        <v>10617.75</v>
      </c>
      <c r="F132" s="186">
        <f t="shared" si="2"/>
        <v>12635.122499999999</v>
      </c>
      <c r="G132" s="187">
        <v>5341.9247901106382</v>
      </c>
      <c r="H132" s="188">
        <f t="shared" si="3"/>
        <v>6356.8905002316596</v>
      </c>
      <c r="I132" s="187">
        <v>6442.7563025210084</v>
      </c>
      <c r="J132" s="189">
        <f t="shared" si="3"/>
        <v>7666.8799999999992</v>
      </c>
      <c r="K132" s="201">
        <v>7011.885250115829</v>
      </c>
      <c r="L132" s="191">
        <v>7666.8799999999992</v>
      </c>
      <c r="M132" s="192">
        <v>2704.2292611394414</v>
      </c>
      <c r="N132" s="193">
        <v>4962.6507388605578</v>
      </c>
      <c r="O132" s="194">
        <v>10371.109261139442</v>
      </c>
      <c r="P132" s="195"/>
    </row>
    <row r="133" spans="1:16" x14ac:dyDescent="0.2">
      <c r="A133" s="205">
        <v>1129</v>
      </c>
      <c r="B133" s="199" t="s">
        <v>437</v>
      </c>
      <c r="C133" s="199" t="s">
        <v>3</v>
      </c>
      <c r="D133" s="199">
        <v>1</v>
      </c>
      <c r="E133" s="200">
        <v>3287.25</v>
      </c>
      <c r="F133" s="186">
        <f t="shared" si="2"/>
        <v>3911.8274999999999</v>
      </c>
      <c r="G133" s="187">
        <v>2186.0111222100795</v>
      </c>
      <c r="H133" s="188">
        <f t="shared" si="3"/>
        <v>2601.3532354299946</v>
      </c>
      <c r="I133" s="187">
        <v>2383.4285714285716</v>
      </c>
      <c r="J133" s="189">
        <f t="shared" si="3"/>
        <v>2836.28</v>
      </c>
      <c r="K133" s="201">
        <v>2718.8166177149974</v>
      </c>
      <c r="L133" s="191">
        <v>2836.28</v>
      </c>
      <c r="M133" s="192">
        <v>570.51008439503448</v>
      </c>
      <c r="N133" s="193">
        <v>2265.7699156049657</v>
      </c>
      <c r="O133" s="194">
        <v>3406.7900843950347</v>
      </c>
      <c r="P133" s="195"/>
    </row>
    <row r="134" spans="1:16" x14ac:dyDescent="0.2">
      <c r="A134" s="205">
        <v>1130</v>
      </c>
      <c r="B134" s="199" t="s">
        <v>438</v>
      </c>
      <c r="C134" s="199" t="s">
        <v>3</v>
      </c>
      <c r="D134" s="199">
        <v>1</v>
      </c>
      <c r="E134" s="200">
        <v>8008.2000000000016</v>
      </c>
      <c r="F134" s="186">
        <f t="shared" ref="F134:F198" si="4">E134*1.19</f>
        <v>9529.7580000000016</v>
      </c>
      <c r="G134" s="187">
        <v>3782.619928192868</v>
      </c>
      <c r="H134" s="188">
        <f t="shared" ref="H134:J197" si="5">G134*1.19</f>
        <v>4501.3177145495129</v>
      </c>
      <c r="I134" s="187">
        <v>4735.8823529411766</v>
      </c>
      <c r="J134" s="189">
        <f t="shared" si="5"/>
        <v>5635.7</v>
      </c>
      <c r="K134" s="201">
        <v>5068.5088572747563</v>
      </c>
      <c r="L134" s="191">
        <v>5635.7</v>
      </c>
      <c r="M134" s="192">
        <v>2153.4396924519833</v>
      </c>
      <c r="N134" s="193">
        <v>3482.2603075480165</v>
      </c>
      <c r="O134" s="194">
        <v>7789.1396924519831</v>
      </c>
      <c r="P134" s="195"/>
    </row>
    <row r="135" spans="1:16" x14ac:dyDescent="0.2">
      <c r="A135" s="205">
        <v>1131</v>
      </c>
      <c r="B135" s="199" t="s">
        <v>439</v>
      </c>
      <c r="C135" s="199" t="s">
        <v>3</v>
      </c>
      <c r="D135" s="199">
        <v>1</v>
      </c>
      <c r="E135" s="200">
        <v>21328.65</v>
      </c>
      <c r="F135" s="186">
        <f t="shared" si="4"/>
        <v>25381.093499999999</v>
      </c>
      <c r="G135" s="187">
        <v>10040.090088356386</v>
      </c>
      <c r="H135" s="188">
        <f t="shared" si="5"/>
        <v>11947.707205144099</v>
      </c>
      <c r="I135" s="187">
        <v>17288.008403361346</v>
      </c>
      <c r="J135" s="189">
        <f t="shared" si="5"/>
        <v>20572.73</v>
      </c>
      <c r="K135" s="201">
        <v>19300.51023504803</v>
      </c>
      <c r="L135" s="191">
        <v>20572.73</v>
      </c>
      <c r="M135" s="192">
        <v>5557.4499058744914</v>
      </c>
      <c r="N135" s="193">
        <v>15015.280094125508</v>
      </c>
      <c r="O135" s="194">
        <v>26130.179905874491</v>
      </c>
      <c r="P135" s="195"/>
    </row>
    <row r="136" spans="1:16" x14ac:dyDescent="0.2">
      <c r="A136" s="205">
        <v>1132</v>
      </c>
      <c r="B136" s="199" t="s">
        <v>440</v>
      </c>
      <c r="C136" s="199" t="s">
        <v>3</v>
      </c>
      <c r="D136" s="199">
        <v>1</v>
      </c>
      <c r="E136" s="200">
        <v>20143.349999999999</v>
      </c>
      <c r="F136" s="186">
        <f t="shared" si="4"/>
        <v>23970.586499999998</v>
      </c>
      <c r="G136" s="187">
        <v>9327.0518432278932</v>
      </c>
      <c r="H136" s="188">
        <f t="shared" si="5"/>
        <v>11099.191693441193</v>
      </c>
      <c r="I136" s="187">
        <v>12543.974789915967</v>
      </c>
      <c r="J136" s="189">
        <f t="shared" si="5"/>
        <v>14927.33</v>
      </c>
      <c r="K136" s="201">
        <v>13013.260846720597</v>
      </c>
      <c r="L136" s="191">
        <v>14927.33</v>
      </c>
      <c r="M136" s="192">
        <v>5396.5826150057837</v>
      </c>
      <c r="N136" s="193">
        <v>9530.7473849942162</v>
      </c>
      <c r="O136" s="194">
        <v>20323.912615005785</v>
      </c>
      <c r="P136" s="195"/>
    </row>
    <row r="137" spans="1:16" x14ac:dyDescent="0.2">
      <c r="A137" s="205">
        <v>1133</v>
      </c>
      <c r="B137" s="199" t="s">
        <v>441</v>
      </c>
      <c r="C137" s="199" t="s">
        <v>3</v>
      </c>
      <c r="D137" s="199">
        <v>1</v>
      </c>
      <c r="E137" s="200">
        <v>5364.9000000000005</v>
      </c>
      <c r="F137" s="186">
        <f t="shared" si="4"/>
        <v>6384.2310000000007</v>
      </c>
      <c r="G137" s="187">
        <v>3949.421849512165</v>
      </c>
      <c r="H137" s="188">
        <f t="shared" si="5"/>
        <v>4699.8120009194763</v>
      </c>
      <c r="I137" s="187">
        <v>4050.3613445378151</v>
      </c>
      <c r="J137" s="189">
        <f t="shared" si="5"/>
        <v>4819.9299999999994</v>
      </c>
      <c r="K137" s="201">
        <v>4759.8710004597378</v>
      </c>
      <c r="L137" s="191">
        <v>4819.9299999999994</v>
      </c>
      <c r="M137" s="192">
        <v>767.29925472888874</v>
      </c>
      <c r="N137" s="193">
        <v>4052.6307452711108</v>
      </c>
      <c r="O137" s="194">
        <v>5587.229254728888</v>
      </c>
      <c r="P137" s="195"/>
    </row>
    <row r="138" spans="1:16" x14ac:dyDescent="0.2">
      <c r="A138" s="205">
        <v>1134</v>
      </c>
      <c r="B138" s="199" t="s">
        <v>442</v>
      </c>
      <c r="C138" s="199" t="s">
        <v>3</v>
      </c>
      <c r="D138" s="199">
        <v>1</v>
      </c>
      <c r="E138" s="200">
        <v>5670.0000000000018</v>
      </c>
      <c r="F138" s="186">
        <f t="shared" si="4"/>
        <v>6747.300000000002</v>
      </c>
      <c r="G138" s="187">
        <v>2540.9315043143979</v>
      </c>
      <c r="H138" s="188">
        <f t="shared" si="5"/>
        <v>3023.7084901341332</v>
      </c>
      <c r="I138" s="187">
        <v>3163.5042016806724</v>
      </c>
      <c r="J138" s="189">
        <f t="shared" si="5"/>
        <v>3764.57</v>
      </c>
      <c r="K138" s="201">
        <v>3394.1392450670664</v>
      </c>
      <c r="L138" s="191">
        <v>3764.57</v>
      </c>
      <c r="M138" s="192">
        <v>1609.3714356869586</v>
      </c>
      <c r="N138" s="193">
        <v>2155.1985643130415</v>
      </c>
      <c r="O138" s="194">
        <v>5373.9414356869584</v>
      </c>
      <c r="P138" s="195"/>
    </row>
    <row r="139" spans="1:16" x14ac:dyDescent="0.2">
      <c r="A139" s="205">
        <v>1135</v>
      </c>
      <c r="B139" s="199" t="s">
        <v>443</v>
      </c>
      <c r="C139" s="199" t="s">
        <v>3</v>
      </c>
      <c r="D139" s="199">
        <v>1</v>
      </c>
      <c r="E139" s="200">
        <v>9855.0000000000018</v>
      </c>
      <c r="F139" s="186">
        <f t="shared" si="4"/>
        <v>11727.450000000003</v>
      </c>
      <c r="G139" s="187">
        <v>3625.4104496331479</v>
      </c>
      <c r="H139" s="188">
        <f t="shared" si="5"/>
        <v>4314.2384350634456</v>
      </c>
      <c r="I139" s="187">
        <v>5175.2352941176478</v>
      </c>
      <c r="J139" s="189">
        <f t="shared" si="5"/>
        <v>6158.5300000000007</v>
      </c>
      <c r="K139" s="201">
        <v>5236.3842175317232</v>
      </c>
      <c r="L139" s="191">
        <v>6158.5300000000007</v>
      </c>
      <c r="M139" s="192">
        <v>3151.1900229984594</v>
      </c>
      <c r="N139" s="193">
        <v>3007.3399770015412</v>
      </c>
      <c r="O139" s="194">
        <v>9309.7200229984592</v>
      </c>
      <c r="P139" s="195"/>
    </row>
    <row r="140" spans="1:16" x14ac:dyDescent="0.2">
      <c r="A140" s="206">
        <v>2</v>
      </c>
      <c r="B140" s="207" t="s">
        <v>444</v>
      </c>
      <c r="C140" s="207"/>
      <c r="D140" s="207"/>
      <c r="E140" s="207"/>
      <c r="F140" s="208"/>
      <c r="G140" s="209"/>
      <c r="H140" s="210"/>
      <c r="I140" s="209"/>
      <c r="J140" s="211"/>
      <c r="K140" s="212"/>
      <c r="L140" s="213"/>
      <c r="M140" s="213"/>
      <c r="N140" s="213"/>
      <c r="O140" s="213"/>
    </row>
    <row r="141" spans="1:16" ht="24" x14ac:dyDescent="0.2">
      <c r="A141" s="198" t="s">
        <v>445</v>
      </c>
      <c r="B141" s="199" t="s">
        <v>446</v>
      </c>
      <c r="C141" s="199" t="s">
        <v>3</v>
      </c>
      <c r="D141" s="199">
        <v>1</v>
      </c>
      <c r="E141" s="200">
        <v>520388.55000000005</v>
      </c>
      <c r="F141" s="214">
        <f t="shared" si="4"/>
        <v>619262.37450000003</v>
      </c>
      <c r="G141" s="187">
        <v>244654.35866359319</v>
      </c>
      <c r="H141" s="188">
        <f t="shared" si="5"/>
        <v>291138.68680967588</v>
      </c>
      <c r="I141" s="187">
        <v>292259.14285714284</v>
      </c>
      <c r="J141" s="189">
        <f t="shared" si="5"/>
        <v>347788.37999999995</v>
      </c>
      <c r="K141" s="201">
        <v>319463.53340483794</v>
      </c>
      <c r="L141" s="192">
        <v>347788.37999999995</v>
      </c>
      <c r="M141" s="192">
        <v>143206.32817016999</v>
      </c>
      <c r="N141" s="192">
        <v>204582.05182982996</v>
      </c>
      <c r="O141" s="192">
        <v>490994.70817016996</v>
      </c>
    </row>
    <row r="142" spans="1:16" x14ac:dyDescent="0.2">
      <c r="A142" s="198" t="s">
        <v>447</v>
      </c>
      <c r="B142" s="199" t="s">
        <v>448</v>
      </c>
      <c r="C142" s="199" t="s">
        <v>3</v>
      </c>
      <c r="D142" s="199">
        <v>1</v>
      </c>
      <c r="E142" s="200">
        <v>172381.5</v>
      </c>
      <c r="F142" s="214">
        <f t="shared" si="4"/>
        <v>205133.98499999999</v>
      </c>
      <c r="G142" s="187">
        <v>384763.88117148558</v>
      </c>
      <c r="H142" s="188">
        <f t="shared" si="5"/>
        <v>457869.01859406783</v>
      </c>
      <c r="I142" s="187">
        <v>262122.85714285716</v>
      </c>
      <c r="J142" s="189">
        <f t="shared" si="5"/>
        <v>311926.2</v>
      </c>
      <c r="K142" s="201">
        <v>258530.0925</v>
      </c>
      <c r="L142" s="192">
        <v>311926.2</v>
      </c>
      <c r="M142" s="192">
        <v>103590.47612250307</v>
      </c>
      <c r="N142" s="192">
        <v>208335.72387749696</v>
      </c>
      <c r="O142" s="192">
        <v>415516.67612250306</v>
      </c>
    </row>
    <row r="143" spans="1:16" x14ac:dyDescent="0.2">
      <c r="A143" s="198" t="s">
        <v>449</v>
      </c>
      <c r="B143" s="199" t="s">
        <v>450</v>
      </c>
      <c r="C143" s="199" t="s">
        <v>3</v>
      </c>
      <c r="D143" s="199">
        <v>1</v>
      </c>
      <c r="E143" s="200">
        <v>58500</v>
      </c>
      <c r="F143" s="214">
        <f t="shared" si="4"/>
        <v>69615</v>
      </c>
      <c r="G143" s="187">
        <v>279938.01050998992</v>
      </c>
      <c r="H143" s="188">
        <f t="shared" si="5"/>
        <v>333126.23250688799</v>
      </c>
      <c r="I143" s="187">
        <v>171474</v>
      </c>
      <c r="J143" s="189">
        <f t="shared" si="5"/>
        <v>204054.06</v>
      </c>
      <c r="K143" s="201">
        <v>136834.53</v>
      </c>
      <c r="L143" s="192">
        <v>204054.06</v>
      </c>
      <c r="M143" s="192">
        <v>107585.44729481594</v>
      </c>
      <c r="N143" s="192">
        <v>96468.612705184059</v>
      </c>
      <c r="O143" s="192">
        <v>311639.50729481596</v>
      </c>
    </row>
    <row r="144" spans="1:16" x14ac:dyDescent="0.2">
      <c r="A144" s="198" t="s">
        <v>451</v>
      </c>
      <c r="B144" s="199" t="s">
        <v>452</v>
      </c>
      <c r="C144" s="199" t="s">
        <v>3</v>
      </c>
      <c r="D144" s="199">
        <v>1</v>
      </c>
      <c r="E144" s="200">
        <v>195000</v>
      </c>
      <c r="F144" s="214">
        <f t="shared" si="4"/>
        <v>232050</v>
      </c>
      <c r="G144" s="187">
        <v>79241.940497687916</v>
      </c>
      <c r="H144" s="188">
        <f t="shared" si="5"/>
        <v>94297.909192248611</v>
      </c>
      <c r="I144" s="187">
        <v>133420.28571428571</v>
      </c>
      <c r="J144" s="189">
        <f t="shared" si="5"/>
        <v>158770.13999999998</v>
      </c>
      <c r="K144" s="201">
        <v>126534.02459612431</v>
      </c>
      <c r="L144" s="192">
        <v>158770.13999999998</v>
      </c>
      <c r="M144" s="192">
        <v>56275.359665028147</v>
      </c>
      <c r="N144" s="192">
        <v>102494.78033497185</v>
      </c>
      <c r="O144" s="192">
        <v>215045.49966502812</v>
      </c>
    </row>
    <row r="145" spans="1:15" x14ac:dyDescent="0.2">
      <c r="A145" s="198" t="s">
        <v>453</v>
      </c>
      <c r="B145" s="199" t="s">
        <v>454</v>
      </c>
      <c r="C145" s="199" t="s">
        <v>3</v>
      </c>
      <c r="D145" s="199">
        <v>1</v>
      </c>
      <c r="E145" s="200">
        <v>62896.5</v>
      </c>
      <c r="F145" s="214">
        <f t="shared" si="4"/>
        <v>74846.834999999992</v>
      </c>
      <c r="G145" s="187">
        <v>30177.231840488257</v>
      </c>
      <c r="H145" s="188">
        <f t="shared" si="5"/>
        <v>35910.905890181028</v>
      </c>
      <c r="I145" s="187">
        <v>46808.571428571435</v>
      </c>
      <c r="J145" s="189">
        <f t="shared" si="5"/>
        <v>55702.200000000004</v>
      </c>
      <c r="K145" s="201">
        <v>45806.552945090516</v>
      </c>
      <c r="L145" s="192">
        <v>55702.200000000004</v>
      </c>
      <c r="M145" s="192">
        <v>15896.257237578595</v>
      </c>
      <c r="N145" s="192">
        <v>39805.942762421408</v>
      </c>
      <c r="O145" s="192">
        <v>71598.457237578594</v>
      </c>
    </row>
    <row r="146" spans="1:15" x14ac:dyDescent="0.2">
      <c r="A146" s="198" t="s">
        <v>455</v>
      </c>
      <c r="B146" s="199" t="s">
        <v>456</v>
      </c>
      <c r="C146" s="199" t="s">
        <v>3</v>
      </c>
      <c r="D146" s="199">
        <v>1</v>
      </c>
      <c r="E146" s="200">
        <v>65866.5</v>
      </c>
      <c r="F146" s="214">
        <f t="shared" si="4"/>
        <v>78381.134999999995</v>
      </c>
      <c r="G146" s="187">
        <v>30735.845509793686</v>
      </c>
      <c r="H146" s="188">
        <f t="shared" si="5"/>
        <v>36575.656156654484</v>
      </c>
      <c r="I146" s="187">
        <v>51040.285714285717</v>
      </c>
      <c r="J146" s="189">
        <f t="shared" si="5"/>
        <v>60737.94</v>
      </c>
      <c r="K146" s="201">
        <v>48656.798078327243</v>
      </c>
      <c r="L146" s="192">
        <v>60737.94</v>
      </c>
      <c r="M146" s="192">
        <v>17136.045024242601</v>
      </c>
      <c r="N146" s="192">
        <v>43601.894975757401</v>
      </c>
      <c r="O146" s="192">
        <v>77873.985024242604</v>
      </c>
    </row>
    <row r="147" spans="1:15" x14ac:dyDescent="0.2">
      <c r="A147" s="198" t="s">
        <v>457</v>
      </c>
      <c r="B147" s="199" t="s">
        <v>458</v>
      </c>
      <c r="C147" s="199" t="s">
        <v>3</v>
      </c>
      <c r="D147" s="199">
        <v>1</v>
      </c>
      <c r="E147" s="200">
        <v>60615.000000000015</v>
      </c>
      <c r="F147" s="214">
        <f t="shared" si="4"/>
        <v>72131.85000000002</v>
      </c>
      <c r="G147" s="187">
        <v>29748.193506846463</v>
      </c>
      <c r="H147" s="188">
        <f t="shared" si="5"/>
        <v>35400.350273147291</v>
      </c>
      <c r="I147" s="187">
        <v>56240.571428571435</v>
      </c>
      <c r="J147" s="189">
        <f t="shared" si="5"/>
        <v>66926.28</v>
      </c>
      <c r="K147" s="201">
        <v>58152.826757715775</v>
      </c>
      <c r="L147" s="192">
        <v>66926.28</v>
      </c>
      <c r="M147" s="192">
        <v>16228.182880241724</v>
      </c>
      <c r="N147" s="192">
        <v>50698.097119758277</v>
      </c>
      <c r="O147" s="192">
        <v>83154.462880241728</v>
      </c>
    </row>
    <row r="148" spans="1:15" x14ac:dyDescent="0.2">
      <c r="A148" s="198" t="s">
        <v>459</v>
      </c>
      <c r="B148" s="199" t="s">
        <v>460</v>
      </c>
      <c r="C148" s="199" t="s">
        <v>3</v>
      </c>
      <c r="D148" s="199">
        <v>1</v>
      </c>
      <c r="E148" s="200">
        <v>63201.600000000006</v>
      </c>
      <c r="F148" s="214">
        <f t="shared" si="4"/>
        <v>75209.90400000001</v>
      </c>
      <c r="G148" s="187">
        <v>30234.820878560982</v>
      </c>
      <c r="H148" s="188">
        <f t="shared" si="5"/>
        <v>35979.436845487566</v>
      </c>
      <c r="I148" s="187">
        <v>61052.571428571435</v>
      </c>
      <c r="J148" s="189">
        <f t="shared" si="5"/>
        <v>72652.56</v>
      </c>
      <c r="K148" s="201">
        <v>61280.633615162522</v>
      </c>
      <c r="L148" s="192">
        <v>72652.56</v>
      </c>
      <c r="M148" s="192">
        <v>17921.084799139862</v>
      </c>
      <c r="N148" s="192">
        <v>54731.475200860135</v>
      </c>
      <c r="O148" s="192">
        <v>90573.64479913986</v>
      </c>
    </row>
    <row r="149" spans="1:15" x14ac:dyDescent="0.2">
      <c r="A149" s="198" t="s">
        <v>461</v>
      </c>
      <c r="B149" s="199" t="s">
        <v>462</v>
      </c>
      <c r="C149" s="199" t="s">
        <v>3</v>
      </c>
      <c r="D149" s="199">
        <v>1</v>
      </c>
      <c r="E149" s="200">
        <v>57172.500000000015</v>
      </c>
      <c r="F149" s="214">
        <f t="shared" si="4"/>
        <v>68035.275000000009</v>
      </c>
      <c r="G149" s="187">
        <v>29100.316828528314</v>
      </c>
      <c r="H149" s="188">
        <f t="shared" si="5"/>
        <v>34629.377025948692</v>
      </c>
      <c r="I149" s="187">
        <v>64064.571428571435</v>
      </c>
      <c r="J149" s="189">
        <f t="shared" si="5"/>
        <v>76236.840000000011</v>
      </c>
      <c r="K149" s="201">
        <v>59633.83067531624</v>
      </c>
      <c r="L149" s="192">
        <v>68035.275000000009</v>
      </c>
      <c r="M149" s="192">
        <v>17995.063097783848</v>
      </c>
      <c r="N149" s="192">
        <v>50040.211902216164</v>
      </c>
      <c r="O149" s="192">
        <v>86030.338097783853</v>
      </c>
    </row>
    <row r="150" spans="1:15" x14ac:dyDescent="0.2">
      <c r="A150" s="198" t="s">
        <v>463</v>
      </c>
      <c r="B150" s="199" t="s">
        <v>464</v>
      </c>
      <c r="C150" s="199" t="s">
        <v>3</v>
      </c>
      <c r="D150" s="199">
        <v>1</v>
      </c>
      <c r="E150" s="200">
        <v>195000</v>
      </c>
      <c r="F150" s="214">
        <f t="shared" si="4"/>
        <v>232050</v>
      </c>
      <c r="G150" s="187">
        <v>55029.205330391706</v>
      </c>
      <c r="H150" s="188">
        <f t="shared" si="5"/>
        <v>65484.754343166125</v>
      </c>
      <c r="I150" s="187">
        <v>72130.285714285725</v>
      </c>
      <c r="J150" s="189">
        <f t="shared" si="5"/>
        <v>85835.040000000008</v>
      </c>
      <c r="K150" s="201">
        <v>75659.89717158307</v>
      </c>
      <c r="L150" s="192">
        <v>85835.040000000008</v>
      </c>
      <c r="M150" s="192">
        <v>74189.644167152044</v>
      </c>
      <c r="N150" s="192">
        <v>11645.395832847964</v>
      </c>
      <c r="O150" s="192">
        <v>160024.68416715204</v>
      </c>
    </row>
    <row r="151" spans="1:15" x14ac:dyDescent="0.2">
      <c r="A151" s="198" t="s">
        <v>465</v>
      </c>
      <c r="B151" s="199" t="s">
        <v>466</v>
      </c>
      <c r="C151" s="199" t="s">
        <v>3</v>
      </c>
      <c r="D151" s="199">
        <v>1</v>
      </c>
      <c r="E151" s="200">
        <v>195000</v>
      </c>
      <c r="F151" s="214">
        <f t="shared" si="4"/>
        <v>232050</v>
      </c>
      <c r="G151" s="187">
        <v>55029.205330391706</v>
      </c>
      <c r="H151" s="188">
        <f t="shared" si="5"/>
        <v>65484.754343166125</v>
      </c>
      <c r="I151" s="187">
        <v>76866</v>
      </c>
      <c r="J151" s="189">
        <f t="shared" si="5"/>
        <v>91470.54</v>
      </c>
      <c r="K151" s="201">
        <v>78477.647171583056</v>
      </c>
      <c r="L151" s="192">
        <v>91470.54</v>
      </c>
      <c r="M151" s="192">
        <v>73167.863840483595</v>
      </c>
      <c r="N151" s="192">
        <v>18302.676159516399</v>
      </c>
      <c r="O151" s="192">
        <v>164638.40384048357</v>
      </c>
    </row>
    <row r="152" spans="1:15" x14ac:dyDescent="0.2">
      <c r="A152" s="198" t="s">
        <v>467</v>
      </c>
      <c r="B152" s="199" t="s">
        <v>468</v>
      </c>
      <c r="C152" s="199" t="s">
        <v>3</v>
      </c>
      <c r="D152" s="199">
        <v>1</v>
      </c>
      <c r="E152" s="200">
        <v>195000</v>
      </c>
      <c r="F152" s="214">
        <f t="shared" si="4"/>
        <v>232050</v>
      </c>
      <c r="G152" s="187">
        <v>55029.205330391706</v>
      </c>
      <c r="H152" s="188">
        <f t="shared" si="5"/>
        <v>65484.754343166125</v>
      </c>
      <c r="I152" s="187">
        <v>83496</v>
      </c>
      <c r="J152" s="189">
        <f t="shared" si="5"/>
        <v>99360.239999999991</v>
      </c>
      <c r="K152" s="201">
        <v>82422.497171583062</v>
      </c>
      <c r="L152" s="192">
        <v>99360.239999999991</v>
      </c>
      <c r="M152" s="192">
        <v>71878.061865654236</v>
      </c>
      <c r="N152" s="192">
        <v>27482.178134345755</v>
      </c>
      <c r="O152" s="192">
        <v>171238.30186565424</v>
      </c>
    </row>
    <row r="153" spans="1:15" x14ac:dyDescent="0.2">
      <c r="A153" s="198" t="s">
        <v>469</v>
      </c>
      <c r="B153" s="199" t="s">
        <v>470</v>
      </c>
      <c r="C153" s="199" t="s">
        <v>3</v>
      </c>
      <c r="D153" s="199">
        <v>1</v>
      </c>
      <c r="E153" s="200">
        <v>105000</v>
      </c>
      <c r="F153" s="214">
        <f t="shared" si="4"/>
        <v>124950</v>
      </c>
      <c r="G153" s="187">
        <v>36423.338909855935</v>
      </c>
      <c r="H153" s="188">
        <f t="shared" si="5"/>
        <v>43343.773302728558</v>
      </c>
      <c r="I153" s="187">
        <v>60675.42857142858</v>
      </c>
      <c r="J153" s="189">
        <f t="shared" si="5"/>
        <v>72203.760000000009</v>
      </c>
      <c r="K153" s="201">
        <v>57773.766651364283</v>
      </c>
      <c r="L153" s="192">
        <v>72203.760000000009</v>
      </c>
      <c r="M153" s="192">
        <v>33787.967782877233</v>
      </c>
      <c r="N153" s="192">
        <v>38415.792217122776</v>
      </c>
      <c r="O153" s="192">
        <v>105991.72778287725</v>
      </c>
    </row>
    <row r="154" spans="1:15" x14ac:dyDescent="0.2">
      <c r="A154" s="198" t="s">
        <v>471</v>
      </c>
      <c r="B154" s="199" t="s">
        <v>472</v>
      </c>
      <c r="C154" s="199" t="s">
        <v>3</v>
      </c>
      <c r="D154" s="199">
        <v>1</v>
      </c>
      <c r="E154" s="200">
        <v>105000</v>
      </c>
      <c r="F154" s="214">
        <f t="shared" si="4"/>
        <v>124950</v>
      </c>
      <c r="G154" s="187">
        <v>43228.059648529037</v>
      </c>
      <c r="H154" s="188">
        <f t="shared" si="5"/>
        <v>51441.390981749551</v>
      </c>
      <c r="I154" s="187">
        <v>71064.000000000015</v>
      </c>
      <c r="J154" s="189">
        <f t="shared" si="5"/>
        <v>84566.160000000018</v>
      </c>
      <c r="K154" s="201">
        <v>68003.775490874788</v>
      </c>
      <c r="L154" s="192">
        <v>84566.160000000018</v>
      </c>
      <c r="M154" s="192">
        <v>30058.499362735365</v>
      </c>
      <c r="N154" s="192">
        <v>54507.660637264649</v>
      </c>
      <c r="O154" s="192">
        <v>114624.65936273539</v>
      </c>
    </row>
    <row r="155" spans="1:15" x14ac:dyDescent="0.2">
      <c r="A155" s="198" t="s">
        <v>473</v>
      </c>
      <c r="B155" s="199" t="s">
        <v>474</v>
      </c>
      <c r="C155" s="199" t="s">
        <v>3</v>
      </c>
      <c r="D155" s="199">
        <v>1</v>
      </c>
      <c r="E155" s="200">
        <v>111825</v>
      </c>
      <c r="F155" s="214">
        <f t="shared" si="4"/>
        <v>133071.75</v>
      </c>
      <c r="G155" s="187">
        <v>50666.835696382834</v>
      </c>
      <c r="H155" s="188">
        <f t="shared" si="5"/>
        <v>60293.534478695568</v>
      </c>
      <c r="I155" s="187">
        <v>77836.28571428571</v>
      </c>
      <c r="J155" s="189">
        <f t="shared" si="5"/>
        <v>92625.18</v>
      </c>
      <c r="K155" s="201">
        <v>76459.357239347781</v>
      </c>
      <c r="L155" s="192">
        <v>92625.18</v>
      </c>
      <c r="M155" s="192">
        <v>29773.084379735486</v>
      </c>
      <c r="N155" s="192">
        <v>62852.095620264503</v>
      </c>
      <c r="O155" s="192">
        <v>122398.26437973548</v>
      </c>
    </row>
    <row r="156" spans="1:15" ht="24" x14ac:dyDescent="0.2">
      <c r="A156" s="198" t="s">
        <v>475</v>
      </c>
      <c r="B156" s="199" t="s">
        <v>476</v>
      </c>
      <c r="C156" s="199" t="s">
        <v>3</v>
      </c>
      <c r="D156" s="199">
        <v>1</v>
      </c>
      <c r="E156" s="200">
        <v>105000</v>
      </c>
      <c r="F156" s="214">
        <f t="shared" si="4"/>
        <v>124950</v>
      </c>
      <c r="G156" s="187">
        <v>22494.278271206113</v>
      </c>
      <c r="H156" s="188">
        <f t="shared" si="5"/>
        <v>26768.191142735272</v>
      </c>
      <c r="I156" s="187">
        <v>15972.857142857143</v>
      </c>
      <c r="J156" s="189">
        <f t="shared" si="5"/>
        <v>19007.7</v>
      </c>
      <c r="K156" s="201">
        <v>22887.945571367636</v>
      </c>
      <c r="L156" s="192">
        <v>26768.191142735272</v>
      </c>
      <c r="M156" s="192">
        <v>48216.714186577505</v>
      </c>
      <c r="N156" s="192">
        <v>-21448.523043842233</v>
      </c>
      <c r="O156" s="192">
        <v>74984.90532931278</v>
      </c>
    </row>
    <row r="157" spans="1:15" ht="24" x14ac:dyDescent="0.2">
      <c r="A157" s="198" t="s">
        <v>477</v>
      </c>
      <c r="B157" s="199" t="s">
        <v>478</v>
      </c>
      <c r="C157" s="199" t="s">
        <v>3</v>
      </c>
      <c r="D157" s="199">
        <v>1</v>
      </c>
      <c r="E157" s="200">
        <v>4630.5</v>
      </c>
      <c r="F157" s="214">
        <f t="shared" si="4"/>
        <v>5510.2950000000001</v>
      </c>
      <c r="G157" s="187">
        <v>3677.6359713241736</v>
      </c>
      <c r="H157" s="188">
        <f t="shared" si="5"/>
        <v>4376.3868058757662</v>
      </c>
      <c r="I157" s="187">
        <v>3781.7142857142858</v>
      </c>
      <c r="J157" s="189">
        <f t="shared" si="5"/>
        <v>4500.24</v>
      </c>
      <c r="K157" s="201">
        <v>4438.3134029378834</v>
      </c>
      <c r="L157" s="192">
        <v>4500.24</v>
      </c>
      <c r="M157" s="192">
        <v>507.86027271526342</v>
      </c>
      <c r="N157" s="192">
        <v>3992.3797272847364</v>
      </c>
      <c r="O157" s="192">
        <v>5008.1002727152636</v>
      </c>
    </row>
    <row r="158" spans="1:15" ht="24" x14ac:dyDescent="0.2">
      <c r="A158" s="198" t="s">
        <v>479</v>
      </c>
      <c r="B158" s="199" t="s">
        <v>480</v>
      </c>
      <c r="C158" s="199" t="s">
        <v>3</v>
      </c>
      <c r="D158" s="199">
        <v>1</v>
      </c>
      <c r="E158" s="200">
        <v>53437.05</v>
      </c>
      <c r="F158" s="214">
        <f t="shared" si="4"/>
        <v>63590.089500000002</v>
      </c>
      <c r="G158" s="187">
        <v>172536.18217550128</v>
      </c>
      <c r="H158" s="188">
        <f t="shared" si="5"/>
        <v>205318.0567888465</v>
      </c>
      <c r="I158" s="187">
        <v>96313.71428571429</v>
      </c>
      <c r="J158" s="189">
        <f t="shared" si="5"/>
        <v>114613.32</v>
      </c>
      <c r="K158" s="201">
        <v>89101.704750000004</v>
      </c>
      <c r="L158" s="192">
        <v>114613.32</v>
      </c>
      <c r="M158" s="192">
        <v>58611.27691875078</v>
      </c>
      <c r="N158" s="192">
        <v>56002.043081249227</v>
      </c>
      <c r="O158" s="192">
        <v>173224.59691875079</v>
      </c>
    </row>
    <row r="159" spans="1:15" ht="60" x14ac:dyDescent="0.2">
      <c r="A159" s="198" t="s">
        <v>481</v>
      </c>
      <c r="B159" s="199" t="s">
        <v>482</v>
      </c>
      <c r="C159" s="199" t="s">
        <v>3</v>
      </c>
      <c r="D159" s="199">
        <v>1</v>
      </c>
      <c r="E159" s="200">
        <v>133515</v>
      </c>
      <c r="F159" s="214">
        <f t="shared" si="4"/>
        <v>158882.85</v>
      </c>
      <c r="G159" s="187">
        <v>57798.086280928292</v>
      </c>
      <c r="H159" s="188">
        <f t="shared" si="5"/>
        <v>68779.722674304663</v>
      </c>
      <c r="I159" s="187">
        <v>110323.7142857143</v>
      </c>
      <c r="J159" s="189">
        <f t="shared" si="5"/>
        <v>131285.22000000003</v>
      </c>
      <c r="K159" s="201">
        <v>119649.26422476822</v>
      </c>
      <c r="L159" s="192">
        <v>131285.22000000003</v>
      </c>
      <c r="M159" s="192">
        <v>37693.412232289629</v>
      </c>
      <c r="N159" s="192">
        <v>93591.807767710401</v>
      </c>
      <c r="O159" s="192">
        <v>168978.63223228964</v>
      </c>
    </row>
    <row r="160" spans="1:15" x14ac:dyDescent="0.2">
      <c r="A160" s="198" t="s">
        <v>483</v>
      </c>
      <c r="B160" s="199" t="s">
        <v>484</v>
      </c>
      <c r="C160" s="199" t="s">
        <v>3</v>
      </c>
      <c r="D160" s="199">
        <v>1</v>
      </c>
      <c r="E160" s="200">
        <v>21222</v>
      </c>
      <c r="F160" s="214">
        <f t="shared" si="4"/>
        <v>25254.18</v>
      </c>
      <c r="G160" s="187">
        <v>11626.650896502308</v>
      </c>
      <c r="H160" s="188">
        <f t="shared" si="5"/>
        <v>13835.714566837745</v>
      </c>
      <c r="I160" s="187">
        <v>14548.285714285714</v>
      </c>
      <c r="J160" s="189">
        <f t="shared" si="5"/>
        <v>17312.46</v>
      </c>
      <c r="K160" s="201">
        <v>15574.087283418872</v>
      </c>
      <c r="L160" s="192">
        <v>17312.46</v>
      </c>
      <c r="M160" s="192">
        <v>4778.8890877103786</v>
      </c>
      <c r="N160" s="192">
        <v>12533.570912289621</v>
      </c>
      <c r="O160" s="192">
        <v>22091.349087710376</v>
      </c>
    </row>
    <row r="161" spans="1:15" x14ac:dyDescent="0.2">
      <c r="A161" s="198" t="s">
        <v>485</v>
      </c>
      <c r="B161" s="199" t="s">
        <v>486</v>
      </c>
      <c r="C161" s="199" t="s">
        <v>3</v>
      </c>
      <c r="D161" s="199">
        <v>1</v>
      </c>
      <c r="E161" s="200">
        <v>18954</v>
      </c>
      <c r="F161" s="214">
        <f t="shared" si="4"/>
        <v>22555.26</v>
      </c>
      <c r="G161" s="187">
        <v>9085.2466463529854</v>
      </c>
      <c r="H161" s="188">
        <f t="shared" si="5"/>
        <v>10811.443509160052</v>
      </c>
      <c r="I161" s="187">
        <v>16091.142857142857</v>
      </c>
      <c r="J161" s="189">
        <f t="shared" si="5"/>
        <v>19148.46</v>
      </c>
      <c r="K161" s="201">
        <v>17505.05450305335</v>
      </c>
      <c r="L161" s="192">
        <v>19148.46</v>
      </c>
      <c r="M161" s="192">
        <v>4933.2134667764603</v>
      </c>
      <c r="N161" s="192">
        <v>14215.246533223539</v>
      </c>
      <c r="O161" s="192">
        <v>24081.673466776461</v>
      </c>
    </row>
    <row r="162" spans="1:15" ht="12.75" thickBot="1" x14ac:dyDescent="0.25">
      <c r="A162" s="206">
        <v>3</v>
      </c>
      <c r="B162" s="207" t="s">
        <v>487</v>
      </c>
      <c r="C162" s="207"/>
      <c r="D162" s="207"/>
      <c r="E162" s="215"/>
      <c r="F162" s="216"/>
      <c r="G162" s="217"/>
      <c r="H162" s="218"/>
      <c r="I162" s="209"/>
      <c r="J162" s="211"/>
      <c r="K162" s="212"/>
      <c r="L162" s="192"/>
      <c r="M162" s="192"/>
      <c r="N162" s="192"/>
      <c r="O162" s="192"/>
    </row>
    <row r="163" spans="1:15" ht="72" x14ac:dyDescent="0.2">
      <c r="A163" s="198" t="s">
        <v>488</v>
      </c>
      <c r="B163" s="199" t="s">
        <v>489</v>
      </c>
      <c r="C163" s="199" t="s">
        <v>3</v>
      </c>
      <c r="D163" s="219">
        <v>1</v>
      </c>
      <c r="E163" s="220">
        <v>53865.000000000015</v>
      </c>
      <c r="F163" s="221">
        <f t="shared" si="4"/>
        <v>64099.350000000013</v>
      </c>
      <c r="G163" s="222">
        <v>20959.53040656801</v>
      </c>
      <c r="H163" s="223">
        <f t="shared" si="5"/>
        <v>24941.84118381593</v>
      </c>
      <c r="I163" s="224">
        <v>34085.987394957978</v>
      </c>
      <c r="J163" s="189">
        <f t="shared" si="5"/>
        <v>40562.32499999999</v>
      </c>
      <c r="K163" s="201">
        <v>32752.08309190796</v>
      </c>
      <c r="L163" s="192">
        <v>40562.32499999999</v>
      </c>
      <c r="M163" s="192">
        <v>16094.517897552811</v>
      </c>
      <c r="N163" s="192">
        <v>24467.807102447179</v>
      </c>
      <c r="O163" s="192">
        <v>56656.8428975528</v>
      </c>
    </row>
    <row r="164" spans="1:15" ht="60" x14ac:dyDescent="0.2">
      <c r="A164" s="198" t="s">
        <v>490</v>
      </c>
      <c r="B164" s="199" t="s">
        <v>491</v>
      </c>
      <c r="C164" s="199" t="s">
        <v>3</v>
      </c>
      <c r="D164" s="219">
        <v>1</v>
      </c>
      <c r="E164" s="225">
        <v>39015.000000000007</v>
      </c>
      <c r="F164" s="226">
        <f t="shared" si="4"/>
        <v>46427.850000000006</v>
      </c>
      <c r="G164" s="227">
        <v>16881.074730257675</v>
      </c>
      <c r="H164" s="228">
        <f t="shared" si="5"/>
        <v>20088.478929006633</v>
      </c>
      <c r="I164" s="224">
        <v>25680.987394957985</v>
      </c>
      <c r="J164" s="189">
        <f t="shared" si="5"/>
        <v>30560.375</v>
      </c>
      <c r="K164" s="201">
        <v>25324.426964503316</v>
      </c>
      <c r="L164" s="192">
        <v>30560.375</v>
      </c>
      <c r="M164" s="192">
        <v>10827.946551056315</v>
      </c>
      <c r="N164" s="192">
        <v>19732.428448943683</v>
      </c>
      <c r="O164" s="192">
        <v>41388.321551056317</v>
      </c>
    </row>
    <row r="165" spans="1:15" ht="60" x14ac:dyDescent="0.2">
      <c r="A165" s="198" t="s">
        <v>492</v>
      </c>
      <c r="B165" s="199" t="s">
        <v>493</v>
      </c>
      <c r="C165" s="199" t="s">
        <v>3</v>
      </c>
      <c r="D165" s="219">
        <v>1</v>
      </c>
      <c r="E165" s="225">
        <v>146340</v>
      </c>
      <c r="F165" s="226">
        <f t="shared" si="4"/>
        <v>174144.6</v>
      </c>
      <c r="G165" s="227">
        <v>71298.108585936308</v>
      </c>
      <c r="H165" s="228">
        <f t="shared" si="5"/>
        <v>84844.749217264209</v>
      </c>
      <c r="I165" s="224">
        <v>91435.168067226885</v>
      </c>
      <c r="J165" s="189">
        <f t="shared" si="5"/>
        <v>108807.84999999999</v>
      </c>
      <c r="K165" s="201">
        <v>96826.299608632107</v>
      </c>
      <c r="L165" s="192">
        <v>108807.84999999999</v>
      </c>
      <c r="M165" s="192">
        <v>37738.257113239815</v>
      </c>
      <c r="N165" s="192">
        <v>71069.592886760176</v>
      </c>
      <c r="O165" s="192">
        <v>146546.10711323982</v>
      </c>
    </row>
    <row r="166" spans="1:15" ht="24" x14ac:dyDescent="0.2">
      <c r="A166" s="198" t="s">
        <v>494</v>
      </c>
      <c r="B166" s="199" t="s">
        <v>495</v>
      </c>
      <c r="C166" s="199" t="s">
        <v>3</v>
      </c>
      <c r="D166" s="219">
        <v>1</v>
      </c>
      <c r="E166" s="225">
        <v>1222649.1000000001</v>
      </c>
      <c r="F166" s="226">
        <f t="shared" si="4"/>
        <v>1454952.429</v>
      </c>
      <c r="G166" s="227">
        <v>531280.18416496855</v>
      </c>
      <c r="H166" s="228">
        <f t="shared" si="5"/>
        <v>632223.41915631259</v>
      </c>
      <c r="I166" s="224">
        <v>499789.99999999994</v>
      </c>
      <c r="J166" s="189">
        <f t="shared" si="5"/>
        <v>594750.09999999986</v>
      </c>
      <c r="K166" s="201">
        <v>613486.75957815628</v>
      </c>
      <c r="L166" s="192">
        <v>632223.41915631259</v>
      </c>
      <c r="M166" s="192">
        <v>396965.61845300504</v>
      </c>
      <c r="N166" s="192">
        <v>235257.80070330756</v>
      </c>
      <c r="O166" s="192">
        <v>1029189.0376093176</v>
      </c>
    </row>
    <row r="167" spans="1:15" ht="24" x14ac:dyDescent="0.2">
      <c r="A167" s="198" t="s">
        <v>496</v>
      </c>
      <c r="B167" s="199" t="s">
        <v>497</v>
      </c>
      <c r="C167" s="199" t="s">
        <v>3</v>
      </c>
      <c r="D167" s="219">
        <v>1</v>
      </c>
      <c r="E167" s="225">
        <v>46440</v>
      </c>
      <c r="F167" s="226">
        <f t="shared" si="4"/>
        <v>55263.6</v>
      </c>
      <c r="G167" s="227">
        <v>15439.045216916656</v>
      </c>
      <c r="H167" s="228">
        <f t="shared" si="5"/>
        <v>18372.463808130822</v>
      </c>
      <c r="I167" s="224">
        <v>24245.126050420167</v>
      </c>
      <c r="J167" s="189">
        <f t="shared" si="5"/>
        <v>28851.699999999997</v>
      </c>
      <c r="K167" s="201">
        <v>23612.08190406541</v>
      </c>
      <c r="L167" s="192">
        <v>28851.699999999997</v>
      </c>
      <c r="M167" s="192">
        <v>15521.879834256972</v>
      </c>
      <c r="N167" s="192">
        <v>13329.820165743025</v>
      </c>
      <c r="O167" s="192">
        <v>44373.579834256969</v>
      </c>
    </row>
    <row r="168" spans="1:15" x14ac:dyDescent="0.2">
      <c r="A168" s="198" t="s">
        <v>498</v>
      </c>
      <c r="B168" s="199" t="s">
        <v>499</v>
      </c>
      <c r="C168" s="199" t="s">
        <v>3</v>
      </c>
      <c r="D168" s="219">
        <v>1</v>
      </c>
      <c r="E168" s="225">
        <v>105165</v>
      </c>
      <c r="F168" s="226">
        <f t="shared" si="4"/>
        <v>125146.34999999999</v>
      </c>
      <c r="G168" s="227">
        <v>43203.872252538495</v>
      </c>
      <c r="H168" s="228">
        <f t="shared" si="5"/>
        <v>51412.607980520806</v>
      </c>
      <c r="I168" s="224">
        <v>60969.411764705881</v>
      </c>
      <c r="J168" s="189">
        <f t="shared" si="5"/>
        <v>72553.599999999991</v>
      </c>
      <c r="K168" s="201">
        <v>61983.103990260395</v>
      </c>
      <c r="L168" s="192">
        <v>72553.599999999991</v>
      </c>
      <c r="M168" s="192">
        <v>31001.081716477267</v>
      </c>
      <c r="N168" s="192">
        <v>41552.518283522724</v>
      </c>
      <c r="O168" s="192">
        <v>103554.68171647727</v>
      </c>
    </row>
    <row r="169" spans="1:15" ht="60" x14ac:dyDescent="0.2">
      <c r="A169" s="198" t="s">
        <v>500</v>
      </c>
      <c r="B169" s="199" t="s">
        <v>501</v>
      </c>
      <c r="C169" s="199" t="s">
        <v>3</v>
      </c>
      <c r="D169" s="219">
        <v>1</v>
      </c>
      <c r="E169" s="225">
        <v>118125</v>
      </c>
      <c r="F169" s="226">
        <f t="shared" si="4"/>
        <v>140568.75</v>
      </c>
      <c r="G169" s="227">
        <v>56384.851286623627</v>
      </c>
      <c r="H169" s="228">
        <f t="shared" si="5"/>
        <v>67097.973031082118</v>
      </c>
      <c r="I169" s="224">
        <v>78841.44957983194</v>
      </c>
      <c r="J169" s="189">
        <f t="shared" si="5"/>
        <v>93821.325000000012</v>
      </c>
      <c r="K169" s="201">
        <v>80459.649015541072</v>
      </c>
      <c r="L169" s="192">
        <v>93821.325000000012</v>
      </c>
      <c r="M169" s="192">
        <v>30363.381368209077</v>
      </c>
      <c r="N169" s="192">
        <v>63457.943631790935</v>
      </c>
      <c r="O169" s="192">
        <v>124184.7063682091</v>
      </c>
    </row>
    <row r="170" spans="1:15" x14ac:dyDescent="0.2">
      <c r="A170" s="198" t="s">
        <v>502</v>
      </c>
      <c r="B170" s="199" t="s">
        <v>503</v>
      </c>
      <c r="C170" s="199" t="s">
        <v>3</v>
      </c>
      <c r="D170" s="219">
        <v>1</v>
      </c>
      <c r="E170" s="225">
        <v>850365</v>
      </c>
      <c r="F170" s="226">
        <f t="shared" si="4"/>
        <v>1011934.35</v>
      </c>
      <c r="G170" s="227">
        <v>303719.97967250214</v>
      </c>
      <c r="H170" s="228">
        <f t="shared" si="5"/>
        <v>361426.77581027756</v>
      </c>
      <c r="I170" s="224">
        <v>283707.07983193279</v>
      </c>
      <c r="J170" s="189">
        <f t="shared" si="5"/>
        <v>337611.42499999999</v>
      </c>
      <c r="K170" s="201">
        <v>349519.1004051388</v>
      </c>
      <c r="L170" s="192">
        <v>361426.77581027756</v>
      </c>
      <c r="M170" s="192">
        <v>312416.86577622691</v>
      </c>
      <c r="N170" s="192">
        <v>49009.910034050641</v>
      </c>
      <c r="O170" s="192">
        <v>673843.64158650441</v>
      </c>
    </row>
    <row r="171" spans="1:15" ht="36" x14ac:dyDescent="0.2">
      <c r="A171" s="198" t="s">
        <v>504</v>
      </c>
      <c r="B171" s="199" t="s">
        <v>505</v>
      </c>
      <c r="C171" s="199" t="s">
        <v>3</v>
      </c>
      <c r="D171" s="219">
        <v>1</v>
      </c>
      <c r="E171" s="225">
        <v>645000</v>
      </c>
      <c r="F171" s="226">
        <f t="shared" si="4"/>
        <v>767550</v>
      </c>
      <c r="G171" s="227">
        <v>264761.57130668487</v>
      </c>
      <c r="H171" s="228">
        <f t="shared" si="5"/>
        <v>315066.26985495497</v>
      </c>
      <c r="I171" s="224">
        <v>571521.05042016809</v>
      </c>
      <c r="J171" s="189">
        <f t="shared" si="5"/>
        <v>680110.05</v>
      </c>
      <c r="K171" s="201">
        <v>587575.43995165161</v>
      </c>
      <c r="L171" s="192">
        <v>680110.05</v>
      </c>
      <c r="M171" s="192">
        <v>195971.71914010693</v>
      </c>
      <c r="N171" s="192">
        <v>484138.33085989312</v>
      </c>
      <c r="O171" s="192">
        <v>876081.76914010698</v>
      </c>
    </row>
    <row r="172" spans="1:15" x14ac:dyDescent="0.2">
      <c r="A172" s="198" t="s">
        <v>506</v>
      </c>
      <c r="B172" s="199" t="s">
        <v>507</v>
      </c>
      <c r="C172" s="199" t="s">
        <v>3</v>
      </c>
      <c r="D172" s="219">
        <v>1</v>
      </c>
      <c r="E172" s="225">
        <v>155452.5</v>
      </c>
      <c r="F172" s="226">
        <f t="shared" si="4"/>
        <v>184988.47500000001</v>
      </c>
      <c r="G172" s="227">
        <v>84696.774183936359</v>
      </c>
      <c r="H172" s="228">
        <f t="shared" si="5"/>
        <v>100789.16127888426</v>
      </c>
      <c r="I172" s="224">
        <v>104321.74369747899</v>
      </c>
      <c r="J172" s="189">
        <f t="shared" si="5"/>
        <v>124142.87499999999</v>
      </c>
      <c r="K172" s="201">
        <v>112466.01813944212</v>
      </c>
      <c r="L172" s="192">
        <v>124142.87499999999</v>
      </c>
      <c r="M172" s="192">
        <v>35491.951223770746</v>
      </c>
      <c r="N172" s="192">
        <v>88650.923776229232</v>
      </c>
      <c r="O172" s="192">
        <v>159634.82622377074</v>
      </c>
    </row>
    <row r="173" spans="1:15" x14ac:dyDescent="0.2">
      <c r="A173" s="198" t="s">
        <v>508</v>
      </c>
      <c r="B173" s="199" t="s">
        <v>509</v>
      </c>
      <c r="C173" s="199" t="s">
        <v>3</v>
      </c>
      <c r="D173" s="219">
        <v>1</v>
      </c>
      <c r="E173" s="225">
        <v>1100115</v>
      </c>
      <c r="F173" s="226">
        <f t="shared" si="4"/>
        <v>1309136.8499999999</v>
      </c>
      <c r="G173" s="227">
        <v>432202.85128389217</v>
      </c>
      <c r="H173" s="228">
        <f t="shared" si="5"/>
        <v>514321.39302783168</v>
      </c>
      <c r="I173" s="224">
        <v>302736.76470588235</v>
      </c>
      <c r="J173" s="189">
        <f t="shared" si="5"/>
        <v>360256.75</v>
      </c>
      <c r="K173" s="201">
        <v>437289.07151391584</v>
      </c>
      <c r="L173" s="192">
        <v>514321.39302783168</v>
      </c>
      <c r="M173" s="192">
        <v>415777.84787460981</v>
      </c>
      <c r="N173" s="192">
        <v>98543.545153221872</v>
      </c>
      <c r="O173" s="192">
        <v>930099.24090244155</v>
      </c>
    </row>
    <row r="174" spans="1:15" x14ac:dyDescent="0.2">
      <c r="A174" s="198" t="s">
        <v>510</v>
      </c>
      <c r="B174" s="199" t="s">
        <v>511</v>
      </c>
      <c r="C174" s="199" t="s">
        <v>3</v>
      </c>
      <c r="D174" s="219">
        <v>1</v>
      </c>
      <c r="E174" s="225">
        <v>778140</v>
      </c>
      <c r="F174" s="226">
        <f t="shared" si="4"/>
        <v>925986.6</v>
      </c>
      <c r="G174" s="227">
        <v>370982.24847030191</v>
      </c>
      <c r="H174" s="228">
        <f t="shared" si="5"/>
        <v>441468.87567965925</v>
      </c>
      <c r="I174" s="224">
        <v>455092.24789915967</v>
      </c>
      <c r="J174" s="189">
        <f t="shared" si="5"/>
        <v>541559.77500000002</v>
      </c>
      <c r="K174" s="201">
        <v>491514.32533982967</v>
      </c>
      <c r="L174" s="192">
        <v>541559.77500000002</v>
      </c>
      <c r="M174" s="192">
        <v>208848.58871837097</v>
      </c>
      <c r="N174" s="192">
        <v>332711.18628162902</v>
      </c>
      <c r="O174" s="192">
        <v>750408.36371837102</v>
      </c>
    </row>
    <row r="175" spans="1:15" x14ac:dyDescent="0.2">
      <c r="A175" s="198" t="s">
        <v>512</v>
      </c>
      <c r="B175" s="199" t="s">
        <v>513</v>
      </c>
      <c r="C175" s="199" t="s">
        <v>3</v>
      </c>
      <c r="D175" s="219">
        <v>1</v>
      </c>
      <c r="E175" s="225">
        <v>128722.50000000003</v>
      </c>
      <c r="F175" s="226">
        <f t="shared" si="4"/>
        <v>153179.77500000002</v>
      </c>
      <c r="G175" s="227">
        <v>65754.587781055874</v>
      </c>
      <c r="H175" s="228">
        <f t="shared" si="5"/>
        <v>78247.959459456484</v>
      </c>
      <c r="I175" s="224">
        <v>92248.277310924357</v>
      </c>
      <c r="J175" s="189">
        <f t="shared" si="5"/>
        <v>109775.44999999998</v>
      </c>
      <c r="K175" s="201">
        <v>94011.704729728226</v>
      </c>
      <c r="L175" s="192">
        <v>109775.44999999998</v>
      </c>
      <c r="M175" s="192">
        <v>30718.606501763585</v>
      </c>
      <c r="N175" s="192">
        <v>79056.843498236398</v>
      </c>
      <c r="O175" s="192">
        <v>140494.05650176358</v>
      </c>
    </row>
    <row r="176" spans="1:15" x14ac:dyDescent="0.2">
      <c r="A176" s="198" t="s">
        <v>514</v>
      </c>
      <c r="B176" s="199" t="s">
        <v>515</v>
      </c>
      <c r="C176" s="199" t="s">
        <v>3</v>
      </c>
      <c r="D176" s="219">
        <v>1</v>
      </c>
      <c r="E176" s="225">
        <v>487350</v>
      </c>
      <c r="F176" s="226">
        <f t="shared" si="4"/>
        <v>579946.5</v>
      </c>
      <c r="G176" s="227">
        <v>227447.32997784388</v>
      </c>
      <c r="H176" s="228">
        <f t="shared" si="5"/>
        <v>270662.32267363422</v>
      </c>
      <c r="I176" s="224">
        <v>324661.42857142858</v>
      </c>
      <c r="J176" s="189">
        <f t="shared" si="5"/>
        <v>386347.1</v>
      </c>
      <c r="K176" s="201">
        <v>328504.71133681713</v>
      </c>
      <c r="L176" s="192">
        <v>386347.1</v>
      </c>
      <c r="M176" s="192">
        <v>127593.27643808816</v>
      </c>
      <c r="N176" s="192">
        <v>258753.82356191182</v>
      </c>
      <c r="O176" s="192">
        <v>513940.37643808813</v>
      </c>
    </row>
    <row r="177" spans="1:15" ht="24" x14ac:dyDescent="0.2">
      <c r="A177" s="198" t="s">
        <v>516</v>
      </c>
      <c r="B177" s="199" t="s">
        <v>517</v>
      </c>
      <c r="C177" s="199" t="s">
        <v>3</v>
      </c>
      <c r="D177" s="219">
        <v>1</v>
      </c>
      <c r="E177" s="225">
        <v>314401.5</v>
      </c>
      <c r="F177" s="226">
        <f t="shared" si="4"/>
        <v>374137.78499999997</v>
      </c>
      <c r="G177" s="227">
        <v>133593.89874034436</v>
      </c>
      <c r="H177" s="228">
        <f t="shared" si="5"/>
        <v>158976.73950100978</v>
      </c>
      <c r="I177" s="224">
        <v>187876.47058823527</v>
      </c>
      <c r="J177" s="189">
        <f t="shared" si="5"/>
        <v>223572.99999999997</v>
      </c>
      <c r="K177" s="201">
        <v>191274.86975050488</v>
      </c>
      <c r="L177" s="192">
        <v>223572.99999999997</v>
      </c>
      <c r="M177" s="192">
        <v>90145.996923982646</v>
      </c>
      <c r="N177" s="192">
        <v>133427.00307601731</v>
      </c>
      <c r="O177" s="192">
        <v>313718.99692398263</v>
      </c>
    </row>
    <row r="178" spans="1:15" x14ac:dyDescent="0.2">
      <c r="A178" s="198" t="s">
        <v>518</v>
      </c>
      <c r="B178" s="199" t="s">
        <v>519</v>
      </c>
      <c r="C178" s="199" t="s">
        <v>3</v>
      </c>
      <c r="D178" s="219">
        <v>1</v>
      </c>
      <c r="E178" s="225">
        <v>57388.5</v>
      </c>
      <c r="F178" s="226">
        <f t="shared" si="4"/>
        <v>68292.315000000002</v>
      </c>
      <c r="G178" s="227">
        <v>24655.594870075456</v>
      </c>
      <c r="H178" s="228">
        <f t="shared" si="5"/>
        <v>29340.157895389792</v>
      </c>
      <c r="I178" s="224">
        <v>37030.924369747896</v>
      </c>
      <c r="J178" s="189">
        <f t="shared" si="5"/>
        <v>44066.799999999996</v>
      </c>
      <c r="K178" s="201">
        <v>36703.478947694894</v>
      </c>
      <c r="L178" s="192">
        <v>44066.799999999996</v>
      </c>
      <c r="M178" s="192">
        <v>16058.988856347847</v>
      </c>
      <c r="N178" s="192">
        <v>28007.81114365215</v>
      </c>
      <c r="O178" s="192">
        <v>60125.788856347841</v>
      </c>
    </row>
    <row r="179" spans="1:15" ht="24" x14ac:dyDescent="0.2">
      <c r="A179" s="198" t="s">
        <v>520</v>
      </c>
      <c r="B179" s="199" t="s">
        <v>521</v>
      </c>
      <c r="C179" s="199" t="s">
        <v>3</v>
      </c>
      <c r="D179" s="219">
        <v>1</v>
      </c>
      <c r="E179" s="225">
        <v>254475</v>
      </c>
      <c r="F179" s="226">
        <f t="shared" si="4"/>
        <v>302825.25</v>
      </c>
      <c r="G179" s="227">
        <v>115547.79776987548</v>
      </c>
      <c r="H179" s="228">
        <f t="shared" si="5"/>
        <v>137501.87934615181</v>
      </c>
      <c r="I179" s="224">
        <v>159259.15966386555</v>
      </c>
      <c r="J179" s="189">
        <f t="shared" si="5"/>
        <v>189518.4</v>
      </c>
      <c r="K179" s="201">
        <v>163510.1396730759</v>
      </c>
      <c r="L179" s="192">
        <v>189518.4</v>
      </c>
      <c r="M179" s="192">
        <v>69021.717646778357</v>
      </c>
      <c r="N179" s="192">
        <v>120496.68235322164</v>
      </c>
      <c r="O179" s="192">
        <v>258540.11764677835</v>
      </c>
    </row>
    <row r="180" spans="1:15" ht="24" x14ac:dyDescent="0.2">
      <c r="A180" s="198" t="s">
        <v>522</v>
      </c>
      <c r="B180" s="199" t="s">
        <v>523</v>
      </c>
      <c r="C180" s="199" t="s">
        <v>3</v>
      </c>
      <c r="D180" s="219">
        <v>1</v>
      </c>
      <c r="E180" s="225">
        <v>310365</v>
      </c>
      <c r="F180" s="226">
        <f t="shared" si="4"/>
        <v>369334.35</v>
      </c>
      <c r="G180" s="227">
        <v>126062.4043411935</v>
      </c>
      <c r="H180" s="228">
        <f t="shared" si="5"/>
        <v>150014.26116602027</v>
      </c>
      <c r="I180" s="224">
        <v>307841.95378151257</v>
      </c>
      <c r="J180" s="189">
        <f t="shared" si="5"/>
        <v>366331.92499999993</v>
      </c>
      <c r="K180" s="201">
        <v>295226.84538867342</v>
      </c>
      <c r="L180" s="192">
        <v>366331.92499999993</v>
      </c>
      <c r="M180" s="192">
        <v>102688.11875913726</v>
      </c>
      <c r="N180" s="192">
        <v>263643.8062408627</v>
      </c>
      <c r="O180" s="192">
        <v>469020.04375913716</v>
      </c>
    </row>
    <row r="181" spans="1:15" x14ac:dyDescent="0.2">
      <c r="A181" s="198" t="s">
        <v>524</v>
      </c>
      <c r="B181" s="199" t="s">
        <v>525</v>
      </c>
      <c r="C181" s="199" t="s">
        <v>3</v>
      </c>
      <c r="D181" s="219">
        <v>1</v>
      </c>
      <c r="E181" s="225">
        <v>400275</v>
      </c>
      <c r="F181" s="226">
        <f t="shared" si="4"/>
        <v>476327.25</v>
      </c>
      <c r="G181" s="227">
        <v>166169.13812618086</v>
      </c>
      <c r="H181" s="228">
        <f t="shared" si="5"/>
        <v>197741.27437015521</v>
      </c>
      <c r="I181" s="224">
        <v>245227.37394957984</v>
      </c>
      <c r="J181" s="189">
        <f t="shared" si="5"/>
        <v>291820.57500000001</v>
      </c>
      <c r="K181" s="201">
        <v>244780.92468507763</v>
      </c>
      <c r="L181" s="192">
        <v>291820.57500000001</v>
      </c>
      <c r="M181" s="192">
        <v>115712.17824325476</v>
      </c>
      <c r="N181" s="192">
        <v>176108.39675674523</v>
      </c>
      <c r="O181" s="192">
        <v>407532.75324325479</v>
      </c>
    </row>
    <row r="182" spans="1:15" x14ac:dyDescent="0.2">
      <c r="A182" s="198" t="s">
        <v>526</v>
      </c>
      <c r="B182" s="199" t="s">
        <v>527</v>
      </c>
      <c r="C182" s="199" t="s">
        <v>3</v>
      </c>
      <c r="D182" s="219">
        <v>1</v>
      </c>
      <c r="E182" s="225">
        <v>400275</v>
      </c>
      <c r="F182" s="226">
        <f t="shared" si="4"/>
        <v>476327.25</v>
      </c>
      <c r="G182" s="227">
        <v>166169.13812618086</v>
      </c>
      <c r="H182" s="228">
        <f t="shared" si="5"/>
        <v>197741.27437015521</v>
      </c>
      <c r="I182" s="224">
        <v>252355.86134453779</v>
      </c>
      <c r="J182" s="189">
        <f t="shared" si="5"/>
        <v>300303.47499999998</v>
      </c>
      <c r="K182" s="201">
        <v>249022.37468507758</v>
      </c>
      <c r="L182" s="192">
        <v>300303.47499999998</v>
      </c>
      <c r="M182" s="192">
        <v>115042.75542448449</v>
      </c>
      <c r="N182" s="192">
        <v>185260.71957551548</v>
      </c>
      <c r="O182" s="192">
        <v>415346.23042448447</v>
      </c>
    </row>
    <row r="183" spans="1:15" x14ac:dyDescent="0.2">
      <c r="A183" s="198" t="s">
        <v>528</v>
      </c>
      <c r="B183" s="199" t="s">
        <v>529</v>
      </c>
      <c r="C183" s="199" t="s">
        <v>3</v>
      </c>
      <c r="D183" s="219">
        <v>1</v>
      </c>
      <c r="E183" s="225">
        <v>386775</v>
      </c>
      <c r="F183" s="226">
        <f t="shared" si="4"/>
        <v>460262.25</v>
      </c>
      <c r="G183" s="227">
        <v>163629.46154717373</v>
      </c>
      <c r="H183" s="228">
        <f t="shared" si="5"/>
        <v>194719.05924113674</v>
      </c>
      <c r="I183" s="224">
        <v>240775.94537815123</v>
      </c>
      <c r="J183" s="189">
        <f t="shared" si="5"/>
        <v>286523.37499999994</v>
      </c>
      <c r="K183" s="201">
        <v>240621.21712056833</v>
      </c>
      <c r="L183" s="192">
        <v>286523.37499999994</v>
      </c>
      <c r="M183" s="192">
        <v>110114.29175412678</v>
      </c>
      <c r="N183" s="192">
        <v>176409.08324587316</v>
      </c>
      <c r="O183" s="192">
        <v>396637.66675412672</v>
      </c>
    </row>
    <row r="184" spans="1:15" x14ac:dyDescent="0.2">
      <c r="A184" s="198" t="s">
        <v>530</v>
      </c>
      <c r="B184" s="199" t="s">
        <v>531</v>
      </c>
      <c r="C184" s="199" t="s">
        <v>3</v>
      </c>
      <c r="D184" s="219">
        <v>1</v>
      </c>
      <c r="E184" s="225">
        <v>386775</v>
      </c>
      <c r="F184" s="226">
        <f t="shared" si="4"/>
        <v>460262.25</v>
      </c>
      <c r="G184" s="227">
        <v>163629.46154717373</v>
      </c>
      <c r="H184" s="228">
        <f t="shared" si="5"/>
        <v>194719.05924113674</v>
      </c>
      <c r="I184" s="224">
        <v>247643.44537815123</v>
      </c>
      <c r="J184" s="189">
        <f t="shared" si="5"/>
        <v>294695.69999999995</v>
      </c>
      <c r="K184" s="201">
        <v>244707.37962056836</v>
      </c>
      <c r="L184" s="192">
        <v>294695.69999999995</v>
      </c>
      <c r="M184" s="192">
        <v>109504.33646143238</v>
      </c>
      <c r="N184" s="192">
        <v>185191.36353856756</v>
      </c>
      <c r="O184" s="192">
        <v>404200.03646143235</v>
      </c>
    </row>
    <row r="185" spans="1:15" x14ac:dyDescent="0.2">
      <c r="A185" s="198" t="s">
        <v>532</v>
      </c>
      <c r="B185" s="199" t="s">
        <v>533</v>
      </c>
      <c r="C185" s="199" t="s">
        <v>3</v>
      </c>
      <c r="D185" s="219">
        <v>1</v>
      </c>
      <c r="E185" s="225">
        <v>386775</v>
      </c>
      <c r="F185" s="226">
        <f t="shared" si="4"/>
        <v>460262.25</v>
      </c>
      <c r="G185" s="227">
        <v>45173.417354625664</v>
      </c>
      <c r="H185" s="228">
        <f t="shared" si="5"/>
        <v>53756.366652004537</v>
      </c>
      <c r="I185" s="224">
        <v>66593.991596638647</v>
      </c>
      <c r="J185" s="189">
        <f t="shared" si="5"/>
        <v>79246.849999999991</v>
      </c>
      <c r="K185" s="201">
        <v>66501.608326002257</v>
      </c>
      <c r="L185" s="192">
        <v>79246.849999999991</v>
      </c>
      <c r="M185" s="192">
        <v>185912.02608133669</v>
      </c>
      <c r="N185" s="192">
        <v>-106665.1760813367</v>
      </c>
      <c r="O185" s="192">
        <v>265158.8760813367</v>
      </c>
    </row>
    <row r="186" spans="1:15" ht="24" x14ac:dyDescent="0.2">
      <c r="A186" s="198" t="s">
        <v>534</v>
      </c>
      <c r="B186" s="199" t="s">
        <v>535</v>
      </c>
      <c r="C186" s="199" t="s">
        <v>3</v>
      </c>
      <c r="D186" s="219">
        <v>1</v>
      </c>
      <c r="E186" s="225">
        <v>116842.49999999997</v>
      </c>
      <c r="F186" s="226">
        <f t="shared" si="4"/>
        <v>139042.57499999995</v>
      </c>
      <c r="G186" s="227">
        <v>32999.09470605175</v>
      </c>
      <c r="H186" s="228">
        <f t="shared" si="5"/>
        <v>39268.922700201583</v>
      </c>
      <c r="I186" s="224">
        <v>54258.676470588238</v>
      </c>
      <c r="J186" s="189">
        <f t="shared" si="5"/>
        <v>64567.824999999997</v>
      </c>
      <c r="K186" s="201">
        <v>51918.37385010079</v>
      </c>
      <c r="L186" s="192">
        <v>64567.824999999997</v>
      </c>
      <c r="M186" s="192">
        <v>42349.477942969184</v>
      </c>
      <c r="N186" s="192">
        <v>22218.347057030813</v>
      </c>
      <c r="O186" s="192">
        <v>106917.30294296918</v>
      </c>
    </row>
    <row r="187" spans="1:15" x14ac:dyDescent="0.2">
      <c r="A187" s="198" t="s">
        <v>536</v>
      </c>
      <c r="B187" s="199" t="s">
        <v>537</v>
      </c>
      <c r="C187" s="199" t="s">
        <v>3</v>
      </c>
      <c r="D187" s="219">
        <v>1</v>
      </c>
      <c r="E187" s="225">
        <v>76045.500000000015</v>
      </c>
      <c r="F187" s="226">
        <f t="shared" si="4"/>
        <v>90494.145000000019</v>
      </c>
      <c r="G187" s="227">
        <v>37651.713091947146</v>
      </c>
      <c r="H187" s="228">
        <f t="shared" si="5"/>
        <v>44805.538579417102</v>
      </c>
      <c r="I187" s="224">
        <v>63686.092436974788</v>
      </c>
      <c r="J187" s="189">
        <f t="shared" si="5"/>
        <v>75786.45</v>
      </c>
      <c r="K187" s="201">
        <v>70362.044526472382</v>
      </c>
      <c r="L187" s="192">
        <v>75786.45</v>
      </c>
      <c r="M187" s="192">
        <v>19042.589463614786</v>
      </c>
      <c r="N187" s="192">
        <v>56743.860536385211</v>
      </c>
      <c r="O187" s="192">
        <v>94829.039463614783</v>
      </c>
    </row>
    <row r="188" spans="1:15" ht="24" x14ac:dyDescent="0.2">
      <c r="A188" s="198" t="s">
        <v>538</v>
      </c>
      <c r="B188" s="199" t="s">
        <v>539</v>
      </c>
      <c r="C188" s="199" t="s">
        <v>3</v>
      </c>
      <c r="D188" s="219">
        <v>1</v>
      </c>
      <c r="E188" s="225">
        <v>100777.5</v>
      </c>
      <c r="F188" s="226">
        <f t="shared" si="4"/>
        <v>119925.22499999999</v>
      </c>
      <c r="G188" s="227">
        <v>47528.233121419362</v>
      </c>
      <c r="H188" s="228">
        <f t="shared" si="5"/>
        <v>56558.597414489035</v>
      </c>
      <c r="I188" s="224">
        <v>70161.680672268907</v>
      </c>
      <c r="J188" s="189">
        <f t="shared" si="5"/>
        <v>83492.399999999994</v>
      </c>
      <c r="K188" s="201">
        <v>70025.498707244522</v>
      </c>
      <c r="L188" s="192">
        <v>83492.399999999994</v>
      </c>
      <c r="M188" s="192">
        <v>25966.024704851738</v>
      </c>
      <c r="N188" s="192">
        <v>57526.37529514826</v>
      </c>
      <c r="O188" s="192">
        <v>109458.42470485173</v>
      </c>
    </row>
    <row r="189" spans="1:15" x14ac:dyDescent="0.2">
      <c r="A189" s="198" t="s">
        <v>540</v>
      </c>
      <c r="B189" s="199" t="s">
        <v>541</v>
      </c>
      <c r="C189" s="199" t="s">
        <v>3</v>
      </c>
      <c r="D189" s="219">
        <v>1</v>
      </c>
      <c r="E189" s="225">
        <v>100143</v>
      </c>
      <c r="F189" s="226">
        <f t="shared" si="4"/>
        <v>119170.17</v>
      </c>
      <c r="G189" s="227">
        <v>46204.837026508161</v>
      </c>
      <c r="H189" s="228">
        <f t="shared" si="5"/>
        <v>54983.756061544707</v>
      </c>
      <c r="I189" s="224">
        <v>66514.747899159658</v>
      </c>
      <c r="J189" s="189">
        <f t="shared" si="5"/>
        <v>79152.549999999988</v>
      </c>
      <c r="K189" s="201">
        <v>67068.153030772344</v>
      </c>
      <c r="L189" s="192">
        <v>79152.549999999988</v>
      </c>
      <c r="M189" s="192">
        <v>26468.925691129127</v>
      </c>
      <c r="N189" s="192">
        <v>52683.624308870858</v>
      </c>
      <c r="O189" s="192">
        <v>105621.47569112912</v>
      </c>
    </row>
    <row r="190" spans="1:15" ht="48" x14ac:dyDescent="0.2">
      <c r="A190" s="198" t="s">
        <v>542</v>
      </c>
      <c r="B190" s="199" t="s">
        <v>543</v>
      </c>
      <c r="C190" s="199" t="s">
        <v>3</v>
      </c>
      <c r="D190" s="219">
        <v>1</v>
      </c>
      <c r="E190" s="225">
        <v>103477.5</v>
      </c>
      <c r="F190" s="226">
        <f t="shared" si="4"/>
        <v>123138.22499999999</v>
      </c>
      <c r="G190" s="227">
        <v>46879.780552720484</v>
      </c>
      <c r="H190" s="228">
        <f t="shared" si="5"/>
        <v>55786.938857737376</v>
      </c>
      <c r="I190" s="224">
        <v>101278.61344537814</v>
      </c>
      <c r="J190" s="189">
        <f t="shared" si="5"/>
        <v>120521.54999999999</v>
      </c>
      <c r="K190" s="201">
        <v>99815.571285912461</v>
      </c>
      <c r="L190" s="192">
        <v>120521.54999999999</v>
      </c>
      <c r="M190" s="192">
        <v>31151.266449754672</v>
      </c>
      <c r="N190" s="192">
        <v>89370.283550245309</v>
      </c>
      <c r="O190" s="192">
        <v>151672.81644975467</v>
      </c>
    </row>
    <row r="191" spans="1:15" x14ac:dyDescent="0.2">
      <c r="A191" s="198" t="s">
        <v>544</v>
      </c>
      <c r="B191" s="199" t="s">
        <v>545</v>
      </c>
      <c r="C191" s="199" t="s">
        <v>3</v>
      </c>
      <c r="D191" s="219">
        <v>1</v>
      </c>
      <c r="E191" s="225">
        <v>323581.5</v>
      </c>
      <c r="F191" s="226">
        <f t="shared" si="4"/>
        <v>385061.98499999999</v>
      </c>
      <c r="G191" s="227">
        <v>227576.90531350754</v>
      </c>
      <c r="H191" s="228">
        <f t="shared" si="5"/>
        <v>270816.51732307393</v>
      </c>
      <c r="I191" s="224">
        <v>243757.92016806721</v>
      </c>
      <c r="J191" s="189">
        <f t="shared" si="5"/>
        <v>290071.92499999999</v>
      </c>
      <c r="K191" s="201">
        <v>280444.22116153699</v>
      </c>
      <c r="L191" s="192">
        <v>290071.92499999999</v>
      </c>
      <c r="M191" s="192">
        <v>49939.862844478463</v>
      </c>
      <c r="N191" s="192">
        <v>240132.06215552153</v>
      </c>
      <c r="O191" s="192">
        <v>340011.78784447844</v>
      </c>
    </row>
    <row r="192" spans="1:15" x14ac:dyDescent="0.2">
      <c r="A192" s="198" t="s">
        <v>546</v>
      </c>
      <c r="B192" s="199" t="s">
        <v>547</v>
      </c>
      <c r="C192" s="199" t="s">
        <v>3</v>
      </c>
      <c r="D192" s="219">
        <v>1</v>
      </c>
      <c r="E192" s="225">
        <v>778815</v>
      </c>
      <c r="F192" s="226">
        <f t="shared" si="4"/>
        <v>926789.85</v>
      </c>
      <c r="G192" s="227">
        <v>313216.98794107506</v>
      </c>
      <c r="H192" s="228">
        <f t="shared" si="5"/>
        <v>372728.2156498793</v>
      </c>
      <c r="I192" s="224">
        <v>518861.89075630245</v>
      </c>
      <c r="J192" s="189">
        <f t="shared" si="5"/>
        <v>617445.64999999991</v>
      </c>
      <c r="K192" s="201">
        <v>495086.93282493961</v>
      </c>
      <c r="L192" s="192">
        <v>617445.64999999991</v>
      </c>
      <c r="M192" s="192">
        <v>226707.04331735481</v>
      </c>
      <c r="N192" s="192">
        <v>390738.6066826451</v>
      </c>
      <c r="O192" s="192">
        <v>844152.69331735466</v>
      </c>
    </row>
    <row r="193" spans="1:15" x14ac:dyDescent="0.2">
      <c r="A193" s="198" t="s">
        <v>548</v>
      </c>
      <c r="B193" s="199" t="s">
        <v>549</v>
      </c>
      <c r="C193" s="199" t="s">
        <v>3</v>
      </c>
      <c r="D193" s="219">
        <v>1</v>
      </c>
      <c r="E193" s="225">
        <v>913140</v>
      </c>
      <c r="F193" s="226">
        <f t="shared" si="4"/>
        <v>1086636.5999999999</v>
      </c>
      <c r="G193" s="227">
        <v>351381.81936225021</v>
      </c>
      <c r="H193" s="228">
        <f t="shared" si="5"/>
        <v>418144.36504107772</v>
      </c>
      <c r="I193" s="224">
        <v>562402.85714285716</v>
      </c>
      <c r="J193" s="189">
        <f t="shared" si="5"/>
        <v>669259.4</v>
      </c>
      <c r="K193" s="201">
        <v>543701.88252053887</v>
      </c>
      <c r="L193" s="192">
        <v>669259.4</v>
      </c>
      <c r="M193" s="192">
        <v>275710.06431125267</v>
      </c>
      <c r="N193" s="192">
        <v>393549.33568874735</v>
      </c>
      <c r="O193" s="192">
        <v>944969.4643112527</v>
      </c>
    </row>
    <row r="194" spans="1:15" ht="24" x14ac:dyDescent="0.2">
      <c r="A194" s="198" t="s">
        <v>550</v>
      </c>
      <c r="B194" s="199" t="s">
        <v>551</v>
      </c>
      <c r="C194" s="199" t="s">
        <v>3</v>
      </c>
      <c r="D194" s="219">
        <v>1</v>
      </c>
      <c r="E194" s="225">
        <v>420000</v>
      </c>
      <c r="F194" s="226">
        <f t="shared" si="4"/>
        <v>499800</v>
      </c>
      <c r="G194" s="227">
        <v>120000</v>
      </c>
      <c r="H194" s="228">
        <f t="shared" si="5"/>
        <v>142800</v>
      </c>
      <c r="I194" s="224">
        <v>130833.06722689075</v>
      </c>
      <c r="J194" s="189">
        <f t="shared" si="5"/>
        <v>155691.34999999998</v>
      </c>
      <c r="K194" s="201">
        <v>149245.67499999999</v>
      </c>
      <c r="L194" s="192">
        <v>155691.34999999998</v>
      </c>
      <c r="M194" s="192">
        <v>165336.67668314622</v>
      </c>
      <c r="N194" s="192">
        <v>-9645.3266831462388</v>
      </c>
      <c r="O194" s="192">
        <v>321028.02668314619</v>
      </c>
    </row>
    <row r="195" spans="1:15" ht="36.75" thickBot="1" x14ac:dyDescent="0.25">
      <c r="A195" s="198" t="s">
        <v>552</v>
      </c>
      <c r="B195" s="199" t="s">
        <v>553</v>
      </c>
      <c r="C195" s="199" t="s">
        <v>3</v>
      </c>
      <c r="D195" s="219">
        <v>1</v>
      </c>
      <c r="E195" s="229">
        <v>75000</v>
      </c>
      <c r="F195" s="230">
        <f t="shared" si="4"/>
        <v>89250</v>
      </c>
      <c r="G195" s="231">
        <v>69000</v>
      </c>
      <c r="H195" s="232">
        <f t="shared" si="5"/>
        <v>82110</v>
      </c>
      <c r="I195" s="224">
        <v>20222.647058823532</v>
      </c>
      <c r="J195" s="189">
        <f t="shared" si="5"/>
        <v>24064.95</v>
      </c>
      <c r="K195" s="201">
        <v>65141.65</v>
      </c>
      <c r="L195" s="192">
        <v>82110</v>
      </c>
      <c r="M195" s="192">
        <v>29191.509749326084</v>
      </c>
      <c r="N195" s="192">
        <v>52918.490250673916</v>
      </c>
      <c r="O195" s="192">
        <v>111301.50974932608</v>
      </c>
    </row>
    <row r="196" spans="1:15" ht="12.75" thickBot="1" x14ac:dyDescent="0.25">
      <c r="A196" s="206">
        <v>4</v>
      </c>
      <c r="B196" s="207" t="s">
        <v>554</v>
      </c>
      <c r="C196" s="207"/>
      <c r="D196" s="207"/>
      <c r="E196" s="233"/>
      <c r="F196" s="234"/>
      <c r="G196" s="235"/>
      <c r="H196" s="236"/>
      <c r="I196" s="209"/>
      <c r="J196" s="211"/>
      <c r="K196" s="212"/>
      <c r="L196" s="192"/>
      <c r="M196" s="192"/>
      <c r="N196" s="192"/>
      <c r="O196" s="192"/>
    </row>
    <row r="197" spans="1:15" x14ac:dyDescent="0.2">
      <c r="A197" s="198" t="s">
        <v>555</v>
      </c>
      <c r="B197" s="199" t="s">
        <v>556</v>
      </c>
      <c r="C197" s="199" t="s">
        <v>3</v>
      </c>
      <c r="D197" s="219">
        <v>1</v>
      </c>
      <c r="E197" s="220">
        <v>20992.500000000007</v>
      </c>
      <c r="F197" s="221">
        <f t="shared" si="4"/>
        <v>24981.075000000008</v>
      </c>
      <c r="G197" s="222">
        <v>15029.862208341725</v>
      </c>
      <c r="H197" s="223">
        <f t="shared" si="5"/>
        <v>17885.536027926653</v>
      </c>
      <c r="I197" s="224">
        <v>15175.588235294119</v>
      </c>
      <c r="J197" s="189">
        <f t="shared" si="5"/>
        <v>18058.95</v>
      </c>
      <c r="K197" s="201">
        <v>17972.243013963329</v>
      </c>
      <c r="L197" s="192">
        <v>18058.95</v>
      </c>
      <c r="M197" s="192">
        <v>3304.753482578757</v>
      </c>
      <c r="N197" s="192">
        <v>14754.196517421244</v>
      </c>
      <c r="O197" s="192">
        <v>21363.703482578756</v>
      </c>
    </row>
    <row r="198" spans="1:15" x14ac:dyDescent="0.2">
      <c r="A198" s="198" t="s">
        <v>557</v>
      </c>
      <c r="B198" s="199" t="s">
        <v>558</v>
      </c>
      <c r="C198" s="199" t="s">
        <v>3</v>
      </c>
      <c r="D198" s="219">
        <v>1</v>
      </c>
      <c r="E198" s="225">
        <v>18000</v>
      </c>
      <c r="F198" s="226">
        <f t="shared" si="4"/>
        <v>21420</v>
      </c>
      <c r="G198" s="227">
        <v>9134.0426118960968</v>
      </c>
      <c r="H198" s="228">
        <f t="shared" ref="H198:J261" si="6">G198*1.19</f>
        <v>10869.510708156355</v>
      </c>
      <c r="I198" s="224">
        <v>10357.941176470589</v>
      </c>
      <c r="J198" s="189">
        <f t="shared" si="6"/>
        <v>12325.95</v>
      </c>
      <c r="K198" s="201">
        <v>11597.730354078178</v>
      </c>
      <c r="L198" s="192">
        <v>12325.95</v>
      </c>
      <c r="M198" s="192">
        <v>4668.2828762075433</v>
      </c>
      <c r="N198" s="192">
        <v>7657.6671237924575</v>
      </c>
      <c r="O198" s="192">
        <v>16994.232876207545</v>
      </c>
    </row>
    <row r="199" spans="1:15" x14ac:dyDescent="0.2">
      <c r="A199" s="198" t="s">
        <v>559</v>
      </c>
      <c r="B199" s="199" t="s">
        <v>560</v>
      </c>
      <c r="C199" s="199" t="s">
        <v>3</v>
      </c>
      <c r="D199" s="219">
        <v>1</v>
      </c>
      <c r="E199" s="225">
        <v>18000</v>
      </c>
      <c r="F199" s="226">
        <f t="shared" ref="F199:F262" si="7">E199*1.19</f>
        <v>21420</v>
      </c>
      <c r="G199" s="227">
        <v>7136.5453378966131</v>
      </c>
      <c r="H199" s="228">
        <f t="shared" si="6"/>
        <v>8492.48895209697</v>
      </c>
      <c r="I199" s="224">
        <v>10987.18487394958</v>
      </c>
      <c r="J199" s="189">
        <f t="shared" si="6"/>
        <v>13074.75</v>
      </c>
      <c r="K199" s="201">
        <v>10783.619476048485</v>
      </c>
      <c r="L199" s="192">
        <v>13074.75</v>
      </c>
      <c r="M199" s="192">
        <v>5351.6441478534207</v>
      </c>
      <c r="N199" s="192">
        <v>7723.1058521465793</v>
      </c>
      <c r="O199" s="192">
        <v>18426.394147853422</v>
      </c>
    </row>
    <row r="200" spans="1:15" x14ac:dyDescent="0.2">
      <c r="A200" s="198" t="s">
        <v>561</v>
      </c>
      <c r="B200" s="199" t="s">
        <v>562</v>
      </c>
      <c r="C200" s="199" t="s">
        <v>3</v>
      </c>
      <c r="D200" s="219">
        <v>1</v>
      </c>
      <c r="E200" s="225">
        <v>18000</v>
      </c>
      <c r="F200" s="226">
        <f t="shared" si="7"/>
        <v>21420</v>
      </c>
      <c r="G200" s="227">
        <v>8732.5266812257723</v>
      </c>
      <c r="H200" s="228">
        <f t="shared" si="6"/>
        <v>10391.706750658668</v>
      </c>
      <c r="I200" s="224">
        <v>11049.453781512606</v>
      </c>
      <c r="J200" s="189">
        <f t="shared" si="6"/>
        <v>13148.85</v>
      </c>
      <c r="K200" s="201">
        <v>11770.278375329333</v>
      </c>
      <c r="L200" s="192">
        <v>13148.85</v>
      </c>
      <c r="M200" s="192">
        <v>4686.1143962580945</v>
      </c>
      <c r="N200" s="192">
        <v>8462.7356037419049</v>
      </c>
      <c r="O200" s="192">
        <v>17834.964396258096</v>
      </c>
    </row>
    <row r="201" spans="1:15" x14ac:dyDescent="0.2">
      <c r="A201" s="198" t="s">
        <v>563</v>
      </c>
      <c r="B201" s="199" t="s">
        <v>564</v>
      </c>
      <c r="C201" s="199" t="s">
        <v>3</v>
      </c>
      <c r="D201" s="219">
        <v>1</v>
      </c>
      <c r="E201" s="225">
        <v>27000</v>
      </c>
      <c r="F201" s="226">
        <f t="shared" si="7"/>
        <v>32130</v>
      </c>
      <c r="G201" s="227">
        <v>10409.167059372014</v>
      </c>
      <c r="H201" s="228">
        <f t="shared" si="6"/>
        <v>12386.908800652696</v>
      </c>
      <c r="I201" s="224">
        <v>15559.033613445379</v>
      </c>
      <c r="J201" s="189">
        <f t="shared" si="6"/>
        <v>18515.25</v>
      </c>
      <c r="K201" s="201">
        <v>15451.079400326347</v>
      </c>
      <c r="L201" s="192">
        <v>18515.25</v>
      </c>
      <c r="M201" s="192">
        <v>8250.9772722445414</v>
      </c>
      <c r="N201" s="192">
        <v>10264.272727755459</v>
      </c>
      <c r="O201" s="192">
        <v>26766.227272244541</v>
      </c>
    </row>
    <row r="202" spans="1:15" x14ac:dyDescent="0.2">
      <c r="A202" s="198" t="s">
        <v>565</v>
      </c>
      <c r="B202" s="199" t="s">
        <v>566</v>
      </c>
      <c r="C202" s="199" t="s">
        <v>3</v>
      </c>
      <c r="D202" s="219">
        <v>1</v>
      </c>
      <c r="E202" s="225">
        <v>12000</v>
      </c>
      <c r="F202" s="226">
        <f t="shared" si="7"/>
        <v>14280</v>
      </c>
      <c r="G202" s="227">
        <v>5449.2294992598754</v>
      </c>
      <c r="H202" s="228">
        <f t="shared" si="6"/>
        <v>6484.5831041192514</v>
      </c>
      <c r="I202" s="224">
        <v>6661.953781512605</v>
      </c>
      <c r="J202" s="189">
        <f t="shared" si="6"/>
        <v>7927.7249999999995</v>
      </c>
      <c r="K202" s="201">
        <v>7206.1540520596254</v>
      </c>
      <c r="L202" s="192">
        <v>7927.7249999999995</v>
      </c>
      <c r="M202" s="192">
        <v>3386.2890338647558</v>
      </c>
      <c r="N202" s="192">
        <v>4541.4359661352437</v>
      </c>
      <c r="O202" s="192">
        <v>11314.014033864754</v>
      </c>
    </row>
    <row r="203" spans="1:15" x14ac:dyDescent="0.2">
      <c r="A203" s="198" t="s">
        <v>567</v>
      </c>
      <c r="B203" s="199" t="s">
        <v>568</v>
      </c>
      <c r="C203" s="199" t="s">
        <v>3</v>
      </c>
      <c r="D203" s="219">
        <v>1</v>
      </c>
      <c r="E203" s="225">
        <v>3000</v>
      </c>
      <c r="F203" s="226">
        <f t="shared" si="7"/>
        <v>3570</v>
      </c>
      <c r="G203" s="227">
        <v>1177.8591407847314</v>
      </c>
      <c r="H203" s="228">
        <f t="shared" si="6"/>
        <v>1401.6523775338303</v>
      </c>
      <c r="I203" s="224">
        <v>1546.8907563025209</v>
      </c>
      <c r="J203" s="189">
        <f t="shared" si="6"/>
        <v>1840.7999999999997</v>
      </c>
      <c r="K203" s="201">
        <v>1621.2261887669151</v>
      </c>
      <c r="L203" s="192">
        <v>1840.7999999999997</v>
      </c>
      <c r="M203" s="192">
        <v>935.99113755137159</v>
      </c>
      <c r="N203" s="192">
        <v>904.80886244862813</v>
      </c>
      <c r="O203" s="192">
        <v>2776.7911375513713</v>
      </c>
    </row>
    <row r="204" spans="1:15" x14ac:dyDescent="0.2">
      <c r="A204" s="198" t="s">
        <v>569</v>
      </c>
      <c r="B204" s="199" t="s">
        <v>570</v>
      </c>
      <c r="C204" s="199" t="s">
        <v>3</v>
      </c>
      <c r="D204" s="219">
        <v>1</v>
      </c>
      <c r="E204" s="225">
        <v>4725.0000000000009</v>
      </c>
      <c r="F204" s="226">
        <f t="shared" si="7"/>
        <v>5622.7500000000009</v>
      </c>
      <c r="G204" s="227">
        <v>2199.7379421805481</v>
      </c>
      <c r="H204" s="228">
        <f t="shared" si="6"/>
        <v>2617.6881511948523</v>
      </c>
      <c r="I204" s="224">
        <v>2641.5126050420167</v>
      </c>
      <c r="J204" s="189">
        <f t="shared" si="6"/>
        <v>3143.3999999999996</v>
      </c>
      <c r="K204" s="201">
        <v>2880.5440755974259</v>
      </c>
      <c r="L204" s="192">
        <v>3143.3999999999996</v>
      </c>
      <c r="M204" s="192">
        <v>1310.3835776688686</v>
      </c>
      <c r="N204" s="192">
        <v>1833.016422331131</v>
      </c>
      <c r="O204" s="192">
        <v>4453.783577668868</v>
      </c>
    </row>
    <row r="205" spans="1:15" x14ac:dyDescent="0.2">
      <c r="A205" s="198" t="s">
        <v>571</v>
      </c>
      <c r="B205" s="199" t="s">
        <v>572</v>
      </c>
      <c r="C205" s="199" t="s">
        <v>3</v>
      </c>
      <c r="D205" s="219">
        <v>1</v>
      </c>
      <c r="E205" s="225">
        <v>22500</v>
      </c>
      <c r="F205" s="226">
        <f t="shared" si="7"/>
        <v>26775</v>
      </c>
      <c r="G205" s="227">
        <v>8233.1523627259012</v>
      </c>
      <c r="H205" s="228">
        <f t="shared" si="6"/>
        <v>9797.4513116438211</v>
      </c>
      <c r="I205" s="224">
        <v>11564.810924369747</v>
      </c>
      <c r="J205" s="189">
        <f t="shared" si="6"/>
        <v>13762.124999999998</v>
      </c>
      <c r="K205" s="201">
        <v>11779.788155821909</v>
      </c>
      <c r="L205" s="192">
        <v>13762.124999999998</v>
      </c>
      <c r="M205" s="192">
        <v>7251.7485453607369</v>
      </c>
      <c r="N205" s="192">
        <v>6510.3764546392613</v>
      </c>
      <c r="O205" s="192">
        <v>21013.873545360737</v>
      </c>
    </row>
    <row r="206" spans="1:15" x14ac:dyDescent="0.2">
      <c r="A206" s="198" t="s">
        <v>573</v>
      </c>
      <c r="B206" s="199" t="s">
        <v>574</v>
      </c>
      <c r="C206" s="199" t="s">
        <v>3</v>
      </c>
      <c r="D206" s="219">
        <v>1</v>
      </c>
      <c r="E206" s="225">
        <v>12000</v>
      </c>
      <c r="F206" s="226">
        <f t="shared" si="7"/>
        <v>14280</v>
      </c>
      <c r="G206" s="227">
        <v>4834.2043587796306</v>
      </c>
      <c r="H206" s="228">
        <f t="shared" si="6"/>
        <v>5752.7031869477605</v>
      </c>
      <c r="I206" s="224">
        <v>6259.6638655462184</v>
      </c>
      <c r="J206" s="189">
        <f t="shared" si="6"/>
        <v>7449</v>
      </c>
      <c r="K206" s="201">
        <v>6600.8515934738807</v>
      </c>
      <c r="L206" s="192">
        <v>7449</v>
      </c>
      <c r="M206" s="192">
        <v>3685.6293720922486</v>
      </c>
      <c r="N206" s="192">
        <v>3763.3706279077514</v>
      </c>
      <c r="O206" s="192">
        <v>11134.629372092248</v>
      </c>
    </row>
    <row r="207" spans="1:15" x14ac:dyDescent="0.2">
      <c r="A207" s="198" t="s">
        <v>575</v>
      </c>
      <c r="B207" s="199" t="s">
        <v>576</v>
      </c>
      <c r="C207" s="199" t="s">
        <v>3</v>
      </c>
      <c r="D207" s="219">
        <v>1</v>
      </c>
      <c r="E207" s="225">
        <v>3000</v>
      </c>
      <c r="F207" s="226">
        <f t="shared" si="7"/>
        <v>3570</v>
      </c>
      <c r="G207" s="227">
        <v>1241.9119037277078</v>
      </c>
      <c r="H207" s="228">
        <f t="shared" si="6"/>
        <v>1477.8751654359721</v>
      </c>
      <c r="I207" s="224">
        <v>1598.5084033613446</v>
      </c>
      <c r="J207" s="189">
        <f t="shared" si="6"/>
        <v>1902.2249999999999</v>
      </c>
      <c r="K207" s="201">
        <v>1690.050082717986</v>
      </c>
      <c r="L207" s="192">
        <v>1902.2249999999999</v>
      </c>
      <c r="M207" s="192">
        <v>902.99086719382331</v>
      </c>
      <c r="N207" s="192">
        <v>999.2341328061766</v>
      </c>
      <c r="O207" s="192">
        <v>2805.2158671938232</v>
      </c>
    </row>
    <row r="208" spans="1:15" x14ac:dyDescent="0.2">
      <c r="A208" s="198" t="s">
        <v>577</v>
      </c>
      <c r="B208" s="199" t="s">
        <v>578</v>
      </c>
      <c r="C208" s="199" t="s">
        <v>3</v>
      </c>
      <c r="D208" s="219">
        <v>1</v>
      </c>
      <c r="E208" s="225">
        <v>4725</v>
      </c>
      <c r="F208" s="226">
        <f t="shared" si="7"/>
        <v>5622.75</v>
      </c>
      <c r="G208" s="227">
        <v>2169.4908041241424</v>
      </c>
      <c r="H208" s="228">
        <f t="shared" si="6"/>
        <v>2581.6940569077292</v>
      </c>
      <c r="I208" s="224">
        <v>2607.1008403361348</v>
      </c>
      <c r="J208" s="189">
        <f t="shared" si="6"/>
        <v>3102.4500000000003</v>
      </c>
      <c r="K208" s="201">
        <v>2842.0720284538647</v>
      </c>
      <c r="L208" s="192">
        <v>3102.4500000000003</v>
      </c>
      <c r="M208" s="192">
        <v>1327.9524795414573</v>
      </c>
      <c r="N208" s="192">
        <v>1774.497520458543</v>
      </c>
      <c r="O208" s="192">
        <v>4430.4024795414571</v>
      </c>
    </row>
    <row r="209" spans="1:15" ht="24" x14ac:dyDescent="0.2">
      <c r="A209" s="198" t="s">
        <v>579</v>
      </c>
      <c r="B209" s="199" t="s">
        <v>580</v>
      </c>
      <c r="C209" s="199" t="s">
        <v>3</v>
      </c>
      <c r="D209" s="219">
        <v>1</v>
      </c>
      <c r="E209" s="225">
        <v>18211.5</v>
      </c>
      <c r="F209" s="226">
        <f t="shared" si="7"/>
        <v>21671.684999999998</v>
      </c>
      <c r="G209" s="227">
        <v>12640.338301885689</v>
      </c>
      <c r="H209" s="228">
        <f t="shared" si="6"/>
        <v>15042.00257924397</v>
      </c>
      <c r="I209" s="224">
        <v>12050.672268907563</v>
      </c>
      <c r="J209" s="189">
        <f t="shared" si="6"/>
        <v>14340.3</v>
      </c>
      <c r="K209" s="201">
        <v>14691.151289621985</v>
      </c>
      <c r="L209" s="192">
        <v>15042.00257924397</v>
      </c>
      <c r="M209" s="192">
        <v>3303.1009256963248</v>
      </c>
      <c r="N209" s="192">
        <v>11738.901653547646</v>
      </c>
      <c r="O209" s="192">
        <v>18345.103504940296</v>
      </c>
    </row>
    <row r="210" spans="1:15" x14ac:dyDescent="0.2">
      <c r="A210" s="198" t="s">
        <v>581</v>
      </c>
      <c r="B210" s="199" t="s">
        <v>582</v>
      </c>
      <c r="C210" s="199" t="s">
        <v>3</v>
      </c>
      <c r="D210" s="219">
        <v>1</v>
      </c>
      <c r="E210" s="225">
        <v>392550</v>
      </c>
      <c r="F210" s="226">
        <f t="shared" si="7"/>
        <v>467134.5</v>
      </c>
      <c r="G210" s="227">
        <v>358938.04266625707</v>
      </c>
      <c r="H210" s="228">
        <f t="shared" si="6"/>
        <v>427136.27077284589</v>
      </c>
      <c r="I210" s="224">
        <v>277037.64705882355</v>
      </c>
      <c r="J210" s="189">
        <f t="shared" si="6"/>
        <v>329674.8</v>
      </c>
      <c r="K210" s="201">
        <v>407981.85692428198</v>
      </c>
      <c r="L210" s="192">
        <v>427136.27077284589</v>
      </c>
      <c r="M210" s="192">
        <v>57729.027697995858</v>
      </c>
      <c r="N210" s="192">
        <v>369407.24307485006</v>
      </c>
      <c r="O210" s="192">
        <v>484865.29847084172</v>
      </c>
    </row>
    <row r="211" spans="1:15" x14ac:dyDescent="0.2">
      <c r="A211" s="198" t="s">
        <v>583</v>
      </c>
      <c r="B211" s="199" t="s">
        <v>584</v>
      </c>
      <c r="C211" s="199" t="s">
        <v>3</v>
      </c>
      <c r="D211" s="219">
        <v>1</v>
      </c>
      <c r="E211" s="225">
        <v>106515</v>
      </c>
      <c r="F211" s="226">
        <f t="shared" si="7"/>
        <v>126752.84999999999</v>
      </c>
      <c r="G211" s="227">
        <v>76095.275457394237</v>
      </c>
      <c r="H211" s="228">
        <f t="shared" si="6"/>
        <v>90553.377794299144</v>
      </c>
      <c r="I211" s="224">
        <v>77380.588235294126</v>
      </c>
      <c r="J211" s="189">
        <f t="shared" si="6"/>
        <v>92082.900000000009</v>
      </c>
      <c r="K211" s="201">
        <v>91318.138897149576</v>
      </c>
      <c r="L211" s="192">
        <v>92082.900000000009</v>
      </c>
      <c r="M211" s="192">
        <v>16715.749922192645</v>
      </c>
      <c r="N211" s="192">
        <v>75367.150077807368</v>
      </c>
      <c r="O211" s="192">
        <v>108798.64992219265</v>
      </c>
    </row>
    <row r="212" spans="1:15" x14ac:dyDescent="0.2">
      <c r="A212" s="198" t="s">
        <v>585</v>
      </c>
      <c r="B212" s="199" t="s">
        <v>586</v>
      </c>
      <c r="C212" s="199" t="s">
        <v>3</v>
      </c>
      <c r="D212" s="219">
        <v>1</v>
      </c>
      <c r="E212" s="225">
        <v>75181.5</v>
      </c>
      <c r="F212" s="226">
        <f t="shared" si="7"/>
        <v>89465.985000000001</v>
      </c>
      <c r="G212" s="227">
        <v>43776.504984694155</v>
      </c>
      <c r="H212" s="228">
        <f t="shared" si="6"/>
        <v>52094.040931786039</v>
      </c>
      <c r="I212" s="224">
        <v>51502.941176470587</v>
      </c>
      <c r="J212" s="189">
        <f t="shared" si="6"/>
        <v>61288.499999999993</v>
      </c>
      <c r="K212" s="201">
        <v>56691.270465893016</v>
      </c>
      <c r="L212" s="192">
        <v>61288.499999999993</v>
      </c>
      <c r="M212" s="192">
        <v>15899.583998471287</v>
      </c>
      <c r="N212" s="192">
        <v>45388.916001528705</v>
      </c>
      <c r="O212" s="192">
        <v>77188.08399847128</v>
      </c>
    </row>
    <row r="213" spans="1:15" x14ac:dyDescent="0.2">
      <c r="A213" s="198" t="s">
        <v>587</v>
      </c>
      <c r="B213" s="199" t="s">
        <v>588</v>
      </c>
      <c r="C213" s="199" t="s">
        <v>3</v>
      </c>
      <c r="D213" s="219">
        <v>1</v>
      </c>
      <c r="E213" s="225">
        <v>10500</v>
      </c>
      <c r="F213" s="226">
        <f t="shared" si="7"/>
        <v>12495</v>
      </c>
      <c r="G213" s="227">
        <v>5187.6807172427216</v>
      </c>
      <c r="H213" s="228">
        <f t="shared" si="6"/>
        <v>6173.3400535188384</v>
      </c>
      <c r="I213" s="224">
        <v>6743.8865546218494</v>
      </c>
      <c r="J213" s="189">
        <f t="shared" si="6"/>
        <v>8025.2250000000004</v>
      </c>
      <c r="K213" s="201">
        <v>7099.2825267594199</v>
      </c>
      <c r="L213" s="192">
        <v>8025.2250000000004</v>
      </c>
      <c r="M213" s="192">
        <v>2653.5458642807366</v>
      </c>
      <c r="N213" s="192">
        <v>5371.6791357192633</v>
      </c>
      <c r="O213" s="192">
        <v>10678.770864280737</v>
      </c>
    </row>
    <row r="214" spans="1:15" x14ac:dyDescent="0.2">
      <c r="A214" s="198" t="s">
        <v>589</v>
      </c>
      <c r="B214" s="199" t="s">
        <v>590</v>
      </c>
      <c r="C214" s="199" t="s">
        <v>3</v>
      </c>
      <c r="D214" s="219">
        <v>1</v>
      </c>
      <c r="E214" s="225">
        <v>20520</v>
      </c>
      <c r="F214" s="226">
        <f t="shared" si="7"/>
        <v>24418.799999999999</v>
      </c>
      <c r="G214" s="227">
        <v>8320.3352900649534</v>
      </c>
      <c r="H214" s="228">
        <f t="shared" si="6"/>
        <v>9901.1989951772939</v>
      </c>
      <c r="I214" s="224">
        <v>10914.264705882353</v>
      </c>
      <c r="J214" s="189">
        <f t="shared" si="6"/>
        <v>12987.975</v>
      </c>
      <c r="K214" s="201">
        <v>11444.586997588647</v>
      </c>
      <c r="L214" s="192">
        <v>12987.975</v>
      </c>
      <c r="M214" s="192">
        <v>6244.5770715237732</v>
      </c>
      <c r="N214" s="192">
        <v>6743.3979284762272</v>
      </c>
      <c r="O214" s="192">
        <v>19232.552071523773</v>
      </c>
    </row>
    <row r="215" spans="1:15" x14ac:dyDescent="0.2">
      <c r="A215" s="198" t="s">
        <v>591</v>
      </c>
      <c r="B215" s="199" t="s">
        <v>592</v>
      </c>
      <c r="C215" s="199" t="s">
        <v>3</v>
      </c>
      <c r="D215" s="219">
        <v>1</v>
      </c>
      <c r="E215" s="225">
        <v>6480</v>
      </c>
      <c r="F215" s="226">
        <f t="shared" si="7"/>
        <v>7711.2</v>
      </c>
      <c r="G215" s="227">
        <v>3213.9066887776735</v>
      </c>
      <c r="H215" s="228">
        <f t="shared" si="6"/>
        <v>3824.5489596454313</v>
      </c>
      <c r="I215" s="224">
        <v>4025.3571428571427</v>
      </c>
      <c r="J215" s="189">
        <f t="shared" si="6"/>
        <v>4790.1749999999993</v>
      </c>
      <c r="K215" s="201">
        <v>4307.3619798227155</v>
      </c>
      <c r="L215" s="192">
        <v>4790.1749999999993</v>
      </c>
      <c r="M215" s="192">
        <v>1652.3006522867561</v>
      </c>
      <c r="N215" s="192">
        <v>3137.874347713243</v>
      </c>
      <c r="O215" s="192">
        <v>6442.4756522867556</v>
      </c>
    </row>
    <row r="216" spans="1:15" x14ac:dyDescent="0.2">
      <c r="A216" s="198" t="s">
        <v>593</v>
      </c>
      <c r="B216" s="199" t="s">
        <v>594</v>
      </c>
      <c r="C216" s="199" t="s">
        <v>3</v>
      </c>
      <c r="D216" s="219">
        <v>1</v>
      </c>
      <c r="E216" s="225">
        <v>15383.25</v>
      </c>
      <c r="F216" s="226">
        <f t="shared" si="7"/>
        <v>18306.067499999997</v>
      </c>
      <c r="G216" s="227">
        <v>5668.6695204534053</v>
      </c>
      <c r="H216" s="228">
        <f t="shared" si="6"/>
        <v>6745.7167293395523</v>
      </c>
      <c r="I216" s="224">
        <v>9400.9663865546227</v>
      </c>
      <c r="J216" s="189">
        <f t="shared" si="6"/>
        <v>11187.15</v>
      </c>
      <c r="K216" s="201">
        <v>8966.433364669776</v>
      </c>
      <c r="L216" s="192">
        <v>11187.15</v>
      </c>
      <c r="M216" s="192">
        <v>4761.5009982876109</v>
      </c>
      <c r="N216" s="192">
        <v>6425.6490017123888</v>
      </c>
      <c r="O216" s="192">
        <v>15948.65099828761</v>
      </c>
    </row>
    <row r="217" spans="1:15" x14ac:dyDescent="0.2">
      <c r="A217" s="198" t="s">
        <v>595</v>
      </c>
      <c r="B217" s="199" t="s">
        <v>596</v>
      </c>
      <c r="C217" s="199" t="s">
        <v>3</v>
      </c>
      <c r="D217" s="219">
        <v>1</v>
      </c>
      <c r="E217" s="225">
        <v>3915</v>
      </c>
      <c r="F217" s="226">
        <f t="shared" si="7"/>
        <v>4658.8499999999995</v>
      </c>
      <c r="G217" s="227">
        <v>2052.6538198670469</v>
      </c>
      <c r="H217" s="228">
        <f t="shared" si="6"/>
        <v>2442.6580456417855</v>
      </c>
      <c r="I217" s="224">
        <v>3006.9327731092435</v>
      </c>
      <c r="J217" s="189">
        <f t="shared" si="6"/>
        <v>3578.2499999999995</v>
      </c>
      <c r="K217" s="201">
        <v>3010.4540228208925</v>
      </c>
      <c r="L217" s="192">
        <v>3578.2499999999995</v>
      </c>
      <c r="M217" s="192">
        <v>904.84941812713589</v>
      </c>
      <c r="N217" s="192">
        <v>2673.4005818728638</v>
      </c>
      <c r="O217" s="192">
        <v>4483.0994181271353</v>
      </c>
    </row>
    <row r="218" spans="1:15" x14ac:dyDescent="0.2">
      <c r="A218" s="198" t="s">
        <v>597</v>
      </c>
      <c r="B218" s="199" t="s">
        <v>598</v>
      </c>
      <c r="C218" s="199" t="s">
        <v>3</v>
      </c>
      <c r="D218" s="219">
        <v>1</v>
      </c>
      <c r="E218" s="225">
        <v>24502.5</v>
      </c>
      <c r="F218" s="226">
        <f t="shared" si="7"/>
        <v>29157.974999999999</v>
      </c>
      <c r="G218" s="227">
        <v>8694.5694883706765</v>
      </c>
      <c r="H218" s="228">
        <f t="shared" si="6"/>
        <v>10346.537691161104</v>
      </c>
      <c r="I218" s="224">
        <v>14033.44537815126</v>
      </c>
      <c r="J218" s="189">
        <f t="shared" si="6"/>
        <v>16699.8</v>
      </c>
      <c r="K218" s="201">
        <v>13523.168845580552</v>
      </c>
      <c r="L218" s="192">
        <v>16699.8</v>
      </c>
      <c r="M218" s="192">
        <v>7813.3805453630048</v>
      </c>
      <c r="N218" s="192">
        <v>8886.4194546369945</v>
      </c>
      <c r="O218" s="192">
        <v>24513.180545363004</v>
      </c>
    </row>
    <row r="219" spans="1:15" x14ac:dyDescent="0.2">
      <c r="A219" s="198" t="s">
        <v>599</v>
      </c>
      <c r="B219" s="199" t="s">
        <v>600</v>
      </c>
      <c r="C219" s="199" t="s">
        <v>3</v>
      </c>
      <c r="D219" s="219">
        <v>1</v>
      </c>
      <c r="E219" s="225">
        <v>33412.5</v>
      </c>
      <c r="F219" s="226">
        <f t="shared" si="7"/>
        <v>39760.875</v>
      </c>
      <c r="G219" s="227">
        <v>13282.052093592174</v>
      </c>
      <c r="H219" s="228">
        <f t="shared" si="6"/>
        <v>15805.641991374687</v>
      </c>
      <c r="I219" s="224">
        <v>18874.852941176472</v>
      </c>
      <c r="J219" s="189">
        <f t="shared" si="6"/>
        <v>22461.075000000001</v>
      </c>
      <c r="K219" s="201">
        <v>19133.358495687346</v>
      </c>
      <c r="L219" s="192">
        <v>22461.075000000001</v>
      </c>
      <c r="M219" s="192">
        <v>10096.374800831733</v>
      </c>
      <c r="N219" s="192">
        <v>12364.700199168268</v>
      </c>
      <c r="O219" s="192">
        <v>32557.449800831731</v>
      </c>
    </row>
    <row r="220" spans="1:15" x14ac:dyDescent="0.2">
      <c r="A220" s="198" t="s">
        <v>601</v>
      </c>
      <c r="B220" s="199" t="s">
        <v>602</v>
      </c>
      <c r="C220" s="199" t="s">
        <v>3</v>
      </c>
      <c r="D220" s="219">
        <v>1</v>
      </c>
      <c r="E220" s="225">
        <v>41715.000000000007</v>
      </c>
      <c r="F220" s="226">
        <f t="shared" si="7"/>
        <v>49640.850000000006</v>
      </c>
      <c r="G220" s="227">
        <v>15055.957778429603</v>
      </c>
      <c r="H220" s="228">
        <f t="shared" si="6"/>
        <v>17916.589756331228</v>
      </c>
      <c r="I220" s="224">
        <v>23377.058823529413</v>
      </c>
      <c r="J220" s="189">
        <f t="shared" si="6"/>
        <v>27818.7</v>
      </c>
      <c r="K220" s="201">
        <v>22867.644878165615</v>
      </c>
      <c r="L220" s="192">
        <v>27818.7</v>
      </c>
      <c r="M220" s="192">
        <v>13252.616957115781</v>
      </c>
      <c r="N220" s="192">
        <v>14566.08304288422</v>
      </c>
      <c r="O220" s="192">
        <v>41071.316957115778</v>
      </c>
    </row>
    <row r="221" spans="1:15" x14ac:dyDescent="0.2">
      <c r="A221" s="198" t="s">
        <v>603</v>
      </c>
      <c r="B221" s="199" t="s">
        <v>604</v>
      </c>
      <c r="C221" s="199" t="s">
        <v>3</v>
      </c>
      <c r="D221" s="219">
        <v>1</v>
      </c>
      <c r="E221" s="225">
        <v>17955.000000000004</v>
      </c>
      <c r="F221" s="226">
        <f t="shared" si="7"/>
        <v>21366.450000000004</v>
      </c>
      <c r="G221" s="227">
        <v>7797.2377260306466</v>
      </c>
      <c r="H221" s="228">
        <f t="shared" si="6"/>
        <v>9278.7128939764698</v>
      </c>
      <c r="I221" s="224">
        <v>9033.90756302521</v>
      </c>
      <c r="J221" s="189">
        <f t="shared" si="6"/>
        <v>10750.35</v>
      </c>
      <c r="K221" s="201">
        <v>10014.531446988236</v>
      </c>
      <c r="L221" s="192">
        <v>10750.35</v>
      </c>
      <c r="M221" s="192">
        <v>5384.9655247649462</v>
      </c>
      <c r="N221" s="192">
        <v>5365.3844752350542</v>
      </c>
      <c r="O221" s="192">
        <v>16135.315524764947</v>
      </c>
    </row>
    <row r="222" spans="1:15" x14ac:dyDescent="0.2">
      <c r="A222" s="198" t="s">
        <v>605</v>
      </c>
      <c r="B222" s="199" t="s">
        <v>606</v>
      </c>
      <c r="C222" s="199" t="s">
        <v>3</v>
      </c>
      <c r="D222" s="219">
        <v>1</v>
      </c>
      <c r="E222" s="225">
        <v>24030</v>
      </c>
      <c r="F222" s="226">
        <f t="shared" si="7"/>
        <v>28595.699999999997</v>
      </c>
      <c r="G222" s="227">
        <v>8973.9107045386554</v>
      </c>
      <c r="H222" s="228">
        <f t="shared" si="6"/>
        <v>10678.953738401</v>
      </c>
      <c r="I222" s="224">
        <v>12865.903361344539</v>
      </c>
      <c r="J222" s="189">
        <f t="shared" si="6"/>
        <v>15310.425000000001</v>
      </c>
      <c r="K222" s="201">
        <v>12994.6893692005</v>
      </c>
      <c r="L222" s="192">
        <v>15310.425000000001</v>
      </c>
      <c r="M222" s="192">
        <v>7593.5561459493329</v>
      </c>
      <c r="N222" s="192">
        <v>7716.8688540506682</v>
      </c>
      <c r="O222" s="192">
        <v>22903.981145949336</v>
      </c>
    </row>
    <row r="223" spans="1:15" x14ac:dyDescent="0.2">
      <c r="A223" s="198" t="s">
        <v>607</v>
      </c>
      <c r="B223" s="199" t="s">
        <v>608</v>
      </c>
      <c r="C223" s="199" t="s">
        <v>3</v>
      </c>
      <c r="D223" s="219">
        <v>1</v>
      </c>
      <c r="E223" s="225">
        <v>3915</v>
      </c>
      <c r="F223" s="226">
        <f t="shared" si="7"/>
        <v>4658.8499999999995</v>
      </c>
      <c r="G223" s="227">
        <v>1589.4574508071903</v>
      </c>
      <c r="H223" s="228">
        <f t="shared" si="6"/>
        <v>1891.4543664605565</v>
      </c>
      <c r="I223" s="224">
        <v>2587.4369747899163</v>
      </c>
      <c r="J223" s="189">
        <f t="shared" si="6"/>
        <v>3079.05</v>
      </c>
      <c r="K223" s="201">
        <v>2485.2521832302782</v>
      </c>
      <c r="L223" s="192">
        <v>3079.05</v>
      </c>
      <c r="M223" s="192">
        <v>1133.5602724422979</v>
      </c>
      <c r="N223" s="192">
        <v>1945.4897275577023</v>
      </c>
      <c r="O223" s="192">
        <v>4212.6102724422981</v>
      </c>
    </row>
    <row r="224" spans="1:15" x14ac:dyDescent="0.2">
      <c r="A224" s="198" t="s">
        <v>609</v>
      </c>
      <c r="B224" s="199" t="s">
        <v>610</v>
      </c>
      <c r="C224" s="199" t="s">
        <v>3</v>
      </c>
      <c r="D224" s="219">
        <v>1</v>
      </c>
      <c r="E224" s="225">
        <v>28012.5</v>
      </c>
      <c r="F224" s="226">
        <f t="shared" si="7"/>
        <v>33334.875</v>
      </c>
      <c r="G224" s="227">
        <v>12401.326603126252</v>
      </c>
      <c r="H224" s="228">
        <f t="shared" si="6"/>
        <v>14757.57865772024</v>
      </c>
      <c r="I224" s="224">
        <v>17640.94537815126</v>
      </c>
      <c r="J224" s="189">
        <f t="shared" si="6"/>
        <v>20992.724999999999</v>
      </c>
      <c r="K224" s="201">
        <v>17875.151828860118</v>
      </c>
      <c r="L224" s="192">
        <v>20992.724999999999</v>
      </c>
      <c r="M224" s="192">
        <v>7719.5398245190781</v>
      </c>
      <c r="N224" s="192">
        <v>13273.185175480921</v>
      </c>
      <c r="O224" s="192">
        <v>28712.264824519076</v>
      </c>
    </row>
    <row r="225" spans="1:15" ht="84" x14ac:dyDescent="0.2">
      <c r="A225" s="198" t="s">
        <v>611</v>
      </c>
      <c r="B225" s="199" t="s">
        <v>612</v>
      </c>
      <c r="C225" s="199" t="s">
        <v>3</v>
      </c>
      <c r="D225" s="219">
        <v>1</v>
      </c>
      <c r="E225" s="225">
        <v>510000</v>
      </c>
      <c r="F225" s="226">
        <f t="shared" si="7"/>
        <v>606900</v>
      </c>
      <c r="G225" s="227">
        <v>394304.06402785541</v>
      </c>
      <c r="H225" s="228">
        <f t="shared" si="6"/>
        <v>469221.83619314793</v>
      </c>
      <c r="I225" s="224">
        <v>341260.65126050421</v>
      </c>
      <c r="J225" s="189">
        <f t="shared" si="6"/>
        <v>406100.17499999999</v>
      </c>
      <c r="K225" s="201">
        <v>437661.00559657393</v>
      </c>
      <c r="L225" s="192">
        <v>469221.83619314793</v>
      </c>
      <c r="M225" s="192">
        <v>83838.595342505228</v>
      </c>
      <c r="N225" s="192">
        <v>385383.24085064267</v>
      </c>
      <c r="O225" s="192">
        <v>553060.43153565319</v>
      </c>
    </row>
    <row r="226" spans="1:15" x14ac:dyDescent="0.2">
      <c r="A226" s="198" t="s">
        <v>613</v>
      </c>
      <c r="B226" s="199" t="s">
        <v>614</v>
      </c>
      <c r="C226" s="199" t="s">
        <v>3</v>
      </c>
      <c r="D226" s="219">
        <v>1</v>
      </c>
      <c r="E226" s="225">
        <v>36315.000000000007</v>
      </c>
      <c r="F226" s="226">
        <f t="shared" si="7"/>
        <v>43214.850000000006</v>
      </c>
      <c r="G226" s="227">
        <v>164766.8364537312</v>
      </c>
      <c r="H226" s="228">
        <f t="shared" si="6"/>
        <v>196072.53537994012</v>
      </c>
      <c r="I226" s="224">
        <v>67194.705882352951</v>
      </c>
      <c r="J226" s="189">
        <f t="shared" si="6"/>
        <v>79961.700000000012</v>
      </c>
      <c r="K226" s="201">
        <v>61588.275000000009</v>
      </c>
      <c r="L226" s="192">
        <v>79961.700000000012</v>
      </c>
      <c r="M226" s="192">
        <v>65147.293844421692</v>
      </c>
      <c r="N226" s="192">
        <v>14814.406155578319</v>
      </c>
      <c r="O226" s="192">
        <v>145108.9938444217</v>
      </c>
    </row>
    <row r="227" spans="1:15" ht="24" x14ac:dyDescent="0.2">
      <c r="A227" s="198" t="s">
        <v>615</v>
      </c>
      <c r="B227" s="199" t="s">
        <v>616</v>
      </c>
      <c r="C227" s="199" t="s">
        <v>3</v>
      </c>
      <c r="D227" s="219">
        <v>1</v>
      </c>
      <c r="E227" s="225">
        <v>47850</v>
      </c>
      <c r="F227" s="226">
        <f t="shared" si="7"/>
        <v>56941.5</v>
      </c>
      <c r="G227" s="227">
        <v>21824.199729404099</v>
      </c>
      <c r="H227" s="228">
        <f t="shared" si="6"/>
        <v>25970.797677990879</v>
      </c>
      <c r="I227" s="224">
        <v>25401.617647058825</v>
      </c>
      <c r="J227" s="189">
        <f t="shared" si="6"/>
        <v>30227.924999999999</v>
      </c>
      <c r="K227" s="201">
        <v>28099.361338995441</v>
      </c>
      <c r="L227" s="192">
        <v>30227.924999999999</v>
      </c>
      <c r="M227" s="192">
        <v>13706.94319044558</v>
      </c>
      <c r="N227" s="192">
        <v>16520.981809554418</v>
      </c>
      <c r="O227" s="192">
        <v>43934.868190445581</v>
      </c>
    </row>
    <row r="228" spans="1:15" x14ac:dyDescent="0.2">
      <c r="A228" s="198" t="s">
        <v>617</v>
      </c>
      <c r="B228" s="199" t="s">
        <v>618</v>
      </c>
      <c r="C228" s="199" t="s">
        <v>3</v>
      </c>
      <c r="D228" s="219">
        <v>1</v>
      </c>
      <c r="E228" s="225">
        <v>13095</v>
      </c>
      <c r="F228" s="226">
        <f t="shared" si="7"/>
        <v>15583.05</v>
      </c>
      <c r="G228" s="227">
        <v>7753.3497217919403</v>
      </c>
      <c r="H228" s="228">
        <f t="shared" si="6"/>
        <v>9226.486168932408</v>
      </c>
      <c r="I228" s="224">
        <v>8940.504201680671</v>
      </c>
      <c r="J228" s="189">
        <f t="shared" si="6"/>
        <v>10639.199999999999</v>
      </c>
      <c r="K228" s="201">
        <v>9932.8430844662034</v>
      </c>
      <c r="L228" s="192">
        <v>10639.199999999999</v>
      </c>
      <c r="M228" s="192">
        <v>2725.2587426482587</v>
      </c>
      <c r="N228" s="192">
        <v>7913.9412573517402</v>
      </c>
      <c r="O228" s="192">
        <v>13364.458742648258</v>
      </c>
    </row>
    <row r="229" spans="1:15" x14ac:dyDescent="0.2">
      <c r="A229" s="198" t="s">
        <v>619</v>
      </c>
      <c r="B229" s="199" t="s">
        <v>620</v>
      </c>
      <c r="C229" s="199" t="s">
        <v>3</v>
      </c>
      <c r="D229" s="219">
        <v>1</v>
      </c>
      <c r="E229" s="225">
        <v>14843.25</v>
      </c>
      <c r="F229" s="226">
        <f t="shared" si="7"/>
        <v>17663.467499999999</v>
      </c>
      <c r="G229" s="227">
        <v>7985.8375280294094</v>
      </c>
      <c r="H229" s="228">
        <f t="shared" si="6"/>
        <v>9503.1466583549973</v>
      </c>
      <c r="I229" s="224">
        <v>9746.7226890756301</v>
      </c>
      <c r="J229" s="189">
        <f t="shared" si="6"/>
        <v>11598.599999999999</v>
      </c>
      <c r="K229" s="201">
        <v>10550.873329177499</v>
      </c>
      <c r="L229" s="192">
        <v>11598.599999999999</v>
      </c>
      <c r="M229" s="192">
        <v>3460.3207741183192</v>
      </c>
      <c r="N229" s="192">
        <v>8138.2792258816789</v>
      </c>
      <c r="O229" s="192">
        <v>15058.920774118318</v>
      </c>
    </row>
    <row r="230" spans="1:15" x14ac:dyDescent="0.2">
      <c r="A230" s="198" t="s">
        <v>621</v>
      </c>
      <c r="B230" s="199" t="s">
        <v>622</v>
      </c>
      <c r="C230" s="199" t="s">
        <v>3</v>
      </c>
      <c r="D230" s="219">
        <v>1</v>
      </c>
      <c r="E230" s="225">
        <v>11542.5</v>
      </c>
      <c r="F230" s="226">
        <f t="shared" si="7"/>
        <v>13735.574999999999</v>
      </c>
      <c r="G230" s="227">
        <v>7181.6195044120404</v>
      </c>
      <c r="H230" s="228">
        <f t="shared" si="6"/>
        <v>8546.1272102503281</v>
      </c>
      <c r="I230" s="224">
        <v>7505.042016806723</v>
      </c>
      <c r="J230" s="189">
        <f t="shared" si="6"/>
        <v>8931</v>
      </c>
      <c r="K230" s="201">
        <v>8738.563605125164</v>
      </c>
      <c r="L230" s="192">
        <v>8931</v>
      </c>
      <c r="M230" s="192">
        <v>2360.8481610889221</v>
      </c>
      <c r="N230" s="192">
        <v>6570.1518389110779</v>
      </c>
      <c r="O230" s="192">
        <v>11291.848161088921</v>
      </c>
    </row>
    <row r="231" spans="1:15" x14ac:dyDescent="0.2">
      <c r="A231" s="198" t="s">
        <v>623</v>
      </c>
      <c r="B231" s="199" t="s">
        <v>624</v>
      </c>
      <c r="C231" s="199" t="s">
        <v>3</v>
      </c>
      <c r="D231" s="219">
        <v>1</v>
      </c>
      <c r="E231" s="225">
        <v>12352.5</v>
      </c>
      <c r="F231" s="226">
        <f t="shared" si="7"/>
        <v>14699.474999999999</v>
      </c>
      <c r="G231" s="227">
        <v>7540.4335931203805</v>
      </c>
      <c r="H231" s="228">
        <f t="shared" si="6"/>
        <v>8973.1159758132526</v>
      </c>
      <c r="I231" s="224">
        <v>8397.2899159663866</v>
      </c>
      <c r="J231" s="189">
        <f t="shared" si="6"/>
        <v>9992.7749999999996</v>
      </c>
      <c r="K231" s="201">
        <v>9482.9454879066252</v>
      </c>
      <c r="L231" s="192">
        <v>9992.7749999999996</v>
      </c>
      <c r="M231" s="192">
        <v>2494.0800372413128</v>
      </c>
      <c r="N231" s="192">
        <v>7498.6949627586873</v>
      </c>
      <c r="O231" s="192">
        <v>12486.855037241312</v>
      </c>
    </row>
    <row r="232" spans="1:15" x14ac:dyDescent="0.2">
      <c r="A232" s="198" t="s">
        <v>625</v>
      </c>
      <c r="B232" s="199" t="s">
        <v>626</v>
      </c>
      <c r="C232" s="199" t="s">
        <v>3</v>
      </c>
      <c r="D232" s="219">
        <v>1</v>
      </c>
      <c r="E232" s="225">
        <v>22200.75</v>
      </c>
      <c r="F232" s="226">
        <f t="shared" si="7"/>
        <v>26418.892499999998</v>
      </c>
      <c r="G232" s="227">
        <v>9550.3855710254429</v>
      </c>
      <c r="H232" s="228">
        <f t="shared" si="6"/>
        <v>11364.958829520276</v>
      </c>
      <c r="I232" s="224">
        <v>14742.163865546219</v>
      </c>
      <c r="J232" s="189">
        <f t="shared" si="6"/>
        <v>17543.174999999999</v>
      </c>
      <c r="K232" s="201">
        <v>14454.066914760137</v>
      </c>
      <c r="L232" s="192">
        <v>17543.174999999999</v>
      </c>
      <c r="M232" s="192">
        <v>6178.5438336965462</v>
      </c>
      <c r="N232" s="192">
        <v>11364.631166303454</v>
      </c>
      <c r="O232" s="192">
        <v>23721.718833696545</v>
      </c>
    </row>
    <row r="233" spans="1:15" x14ac:dyDescent="0.2">
      <c r="A233" s="198" t="s">
        <v>627</v>
      </c>
      <c r="B233" s="199" t="s">
        <v>628</v>
      </c>
      <c r="C233" s="199" t="s">
        <v>3</v>
      </c>
      <c r="D233" s="219">
        <v>1</v>
      </c>
      <c r="E233" s="225">
        <v>31630.5</v>
      </c>
      <c r="F233" s="226">
        <f t="shared" si="7"/>
        <v>37640.294999999998</v>
      </c>
      <c r="G233" s="227">
        <v>15982.350516549317</v>
      </c>
      <c r="H233" s="228">
        <f t="shared" si="6"/>
        <v>19018.997114693688</v>
      </c>
      <c r="I233" s="224">
        <v>20805.189075630253</v>
      </c>
      <c r="J233" s="189">
        <f t="shared" si="6"/>
        <v>24758.174999999999</v>
      </c>
      <c r="K233" s="201">
        <v>21888.586057346845</v>
      </c>
      <c r="L233" s="192">
        <v>24758.174999999999</v>
      </c>
      <c r="M233" s="192">
        <v>7786.3121596448618</v>
      </c>
      <c r="N233" s="192">
        <v>16971.862840355137</v>
      </c>
      <c r="O233" s="192">
        <v>32544.487159644861</v>
      </c>
    </row>
    <row r="234" spans="1:15" x14ac:dyDescent="0.2">
      <c r="A234" s="198" t="s">
        <v>629</v>
      </c>
      <c r="B234" s="199" t="s">
        <v>630</v>
      </c>
      <c r="C234" s="199" t="s">
        <v>3</v>
      </c>
      <c r="D234" s="219">
        <v>1</v>
      </c>
      <c r="E234" s="225">
        <v>27648</v>
      </c>
      <c r="F234" s="226">
        <f t="shared" si="7"/>
        <v>32901.119999999995</v>
      </c>
      <c r="G234" s="227">
        <v>15210.751955541795</v>
      </c>
      <c r="H234" s="228">
        <f t="shared" si="6"/>
        <v>18100.794827094735</v>
      </c>
      <c r="I234" s="224">
        <v>14891.281512605043</v>
      </c>
      <c r="J234" s="189">
        <f t="shared" si="6"/>
        <v>17720.625</v>
      </c>
      <c r="K234" s="201">
        <v>17910.709913547369</v>
      </c>
      <c r="L234" s="192">
        <v>18100.794827094735</v>
      </c>
      <c r="M234" s="192">
        <v>7068.2512591807363</v>
      </c>
      <c r="N234" s="192">
        <v>11032.543567913999</v>
      </c>
      <c r="O234" s="192">
        <v>25169.04608627547</v>
      </c>
    </row>
    <row r="235" spans="1:15" x14ac:dyDescent="0.2">
      <c r="A235" s="198" t="s">
        <v>631</v>
      </c>
      <c r="B235" s="199" t="s">
        <v>632</v>
      </c>
      <c r="C235" s="199" t="s">
        <v>3</v>
      </c>
      <c r="D235" s="219">
        <v>1</v>
      </c>
      <c r="E235" s="225">
        <v>28593</v>
      </c>
      <c r="F235" s="226">
        <f t="shared" si="7"/>
        <v>34025.67</v>
      </c>
      <c r="G235" s="227">
        <v>15393.42094615695</v>
      </c>
      <c r="H235" s="228">
        <f t="shared" si="6"/>
        <v>18318.17092592677</v>
      </c>
      <c r="I235" s="224">
        <v>15871.197478991597</v>
      </c>
      <c r="J235" s="189">
        <f t="shared" si="6"/>
        <v>18886.724999999999</v>
      </c>
      <c r="K235" s="201">
        <v>18602.447962963386</v>
      </c>
      <c r="L235" s="192">
        <v>18886.724999999999</v>
      </c>
      <c r="M235" s="192">
        <v>7274.2806945672392</v>
      </c>
      <c r="N235" s="192">
        <v>11612.44430543276</v>
      </c>
      <c r="O235" s="192">
        <v>26161.005694567237</v>
      </c>
    </row>
    <row r="236" spans="1:15" x14ac:dyDescent="0.2">
      <c r="A236" s="198" t="s">
        <v>633</v>
      </c>
      <c r="B236" s="199" t="s">
        <v>634</v>
      </c>
      <c r="C236" s="199" t="s">
        <v>3</v>
      </c>
      <c r="D236" s="219">
        <v>1</v>
      </c>
      <c r="E236" s="225">
        <v>45562.5</v>
      </c>
      <c r="F236" s="226">
        <f t="shared" si="7"/>
        <v>54219.375</v>
      </c>
      <c r="G236" s="227">
        <v>19011.21589015839</v>
      </c>
      <c r="H236" s="228">
        <f t="shared" si="6"/>
        <v>22623.346909288484</v>
      </c>
      <c r="I236" s="224">
        <v>28600.273109243699</v>
      </c>
      <c r="J236" s="189">
        <f t="shared" si="6"/>
        <v>34034.324999999997</v>
      </c>
      <c r="K236" s="201">
        <v>28328.835954644241</v>
      </c>
      <c r="L236" s="192">
        <v>34034.324999999997</v>
      </c>
      <c r="M236" s="192">
        <v>13063.75671508445</v>
      </c>
      <c r="N236" s="192">
        <v>20970.568284915549</v>
      </c>
      <c r="O236" s="192">
        <v>47098.081715084445</v>
      </c>
    </row>
    <row r="237" spans="1:15" x14ac:dyDescent="0.2">
      <c r="A237" s="198" t="s">
        <v>635</v>
      </c>
      <c r="B237" s="199" t="s">
        <v>636</v>
      </c>
      <c r="C237" s="199" t="s">
        <v>3</v>
      </c>
      <c r="D237" s="219">
        <v>1</v>
      </c>
      <c r="E237" s="225">
        <v>6648.75</v>
      </c>
      <c r="F237" s="226">
        <f t="shared" si="7"/>
        <v>7912.0124999999998</v>
      </c>
      <c r="G237" s="227">
        <v>4445.7362131532464</v>
      </c>
      <c r="H237" s="228">
        <f t="shared" si="6"/>
        <v>5290.4260936523633</v>
      </c>
      <c r="I237" s="224">
        <v>4349.8109243697481</v>
      </c>
      <c r="J237" s="189">
        <f t="shared" si="6"/>
        <v>5176.2749999999996</v>
      </c>
      <c r="K237" s="201">
        <v>5233.350546826181</v>
      </c>
      <c r="L237" s="192">
        <v>5290.4260936523633</v>
      </c>
      <c r="M237" s="192">
        <v>1263.5930000085309</v>
      </c>
      <c r="N237" s="192">
        <v>4026.8330936438324</v>
      </c>
      <c r="O237" s="192">
        <v>6554.0190936608942</v>
      </c>
    </row>
    <row r="238" spans="1:15" x14ac:dyDescent="0.2">
      <c r="A238" s="198" t="s">
        <v>637</v>
      </c>
      <c r="B238" s="199" t="s">
        <v>638</v>
      </c>
      <c r="C238" s="199" t="s">
        <v>3</v>
      </c>
      <c r="D238" s="219">
        <v>1</v>
      </c>
      <c r="E238" s="225">
        <v>4698</v>
      </c>
      <c r="F238" s="226">
        <f t="shared" si="7"/>
        <v>5590.62</v>
      </c>
      <c r="G238" s="227">
        <v>4101.1560717655675</v>
      </c>
      <c r="H238" s="228">
        <f t="shared" si="6"/>
        <v>4880.3757254010252</v>
      </c>
      <c r="I238" s="224">
        <v>3660.7563025210084</v>
      </c>
      <c r="J238" s="189">
        <f t="shared" si="6"/>
        <v>4356.3</v>
      </c>
      <c r="K238" s="201">
        <v>4618.3378627005131</v>
      </c>
      <c r="L238" s="192">
        <v>4880.3757254010252</v>
      </c>
      <c r="M238" s="192">
        <v>505.81596982337243</v>
      </c>
      <c r="N238" s="192">
        <v>4374.559755577653</v>
      </c>
      <c r="O238" s="192">
        <v>5386.1916952243973</v>
      </c>
    </row>
    <row r="239" spans="1:15" x14ac:dyDescent="0.2">
      <c r="A239" s="198" t="s">
        <v>639</v>
      </c>
      <c r="B239" s="199" t="s">
        <v>640</v>
      </c>
      <c r="C239" s="199" t="s">
        <v>3</v>
      </c>
      <c r="D239" s="219">
        <v>1</v>
      </c>
      <c r="E239" s="225">
        <v>330000</v>
      </c>
      <c r="F239" s="226">
        <f t="shared" si="7"/>
        <v>392700</v>
      </c>
      <c r="G239" s="227">
        <v>158563.80082761464</v>
      </c>
      <c r="H239" s="228">
        <f t="shared" si="6"/>
        <v>188690.92298486142</v>
      </c>
      <c r="I239" s="224">
        <v>177145.21008403361</v>
      </c>
      <c r="J239" s="189">
        <f t="shared" si="6"/>
        <v>210802.8</v>
      </c>
      <c r="K239" s="201">
        <v>199746.8614924307</v>
      </c>
      <c r="L239" s="192">
        <v>210802.8</v>
      </c>
      <c r="M239" s="192">
        <v>91405.828879017165</v>
      </c>
      <c r="N239" s="192">
        <v>119396.97112098282</v>
      </c>
      <c r="O239" s="192">
        <v>302208.62887901714</v>
      </c>
    </row>
    <row r="240" spans="1:15" x14ac:dyDescent="0.2">
      <c r="A240" s="198" t="s">
        <v>641</v>
      </c>
      <c r="B240" s="199" t="s">
        <v>642</v>
      </c>
      <c r="C240" s="199" t="s">
        <v>3</v>
      </c>
      <c r="D240" s="219">
        <v>1</v>
      </c>
      <c r="E240" s="225">
        <v>47938.5</v>
      </c>
      <c r="F240" s="226">
        <f t="shared" si="7"/>
        <v>57046.814999999995</v>
      </c>
      <c r="G240" s="227">
        <v>22199.620089986547</v>
      </c>
      <c r="H240" s="228">
        <f t="shared" si="6"/>
        <v>26417.54790708399</v>
      </c>
      <c r="I240" s="224">
        <v>31178.697478991598</v>
      </c>
      <c r="J240" s="189">
        <f t="shared" si="6"/>
        <v>37102.65</v>
      </c>
      <c r="K240" s="201">
        <v>31760.098953541994</v>
      </c>
      <c r="L240" s="192">
        <v>37102.65</v>
      </c>
      <c r="M240" s="192">
        <v>12693.362775405489</v>
      </c>
      <c r="N240" s="192">
        <v>24409.287224594511</v>
      </c>
      <c r="O240" s="192">
        <v>49796.012775405492</v>
      </c>
    </row>
    <row r="241" spans="1:15" x14ac:dyDescent="0.2">
      <c r="A241" s="198" t="s">
        <v>643</v>
      </c>
      <c r="B241" s="199" t="s">
        <v>644</v>
      </c>
      <c r="C241" s="199" t="s">
        <v>3</v>
      </c>
      <c r="D241" s="219">
        <v>1</v>
      </c>
      <c r="E241" s="225">
        <v>54945</v>
      </c>
      <c r="F241" s="226">
        <f t="shared" si="7"/>
        <v>65384.549999999996</v>
      </c>
      <c r="G241" s="227">
        <v>23556.589734556266</v>
      </c>
      <c r="H241" s="228">
        <f t="shared" si="6"/>
        <v>28032.341784121956</v>
      </c>
      <c r="I241" s="224">
        <v>27943.172268907561</v>
      </c>
      <c r="J241" s="189">
        <f t="shared" si="6"/>
        <v>33252.375</v>
      </c>
      <c r="K241" s="201">
        <v>30642.358392060978</v>
      </c>
      <c r="L241" s="192">
        <v>33252.375</v>
      </c>
      <c r="M241" s="192">
        <v>16515.692455654287</v>
      </c>
      <c r="N241" s="192">
        <v>16736.682544345713</v>
      </c>
      <c r="O241" s="192">
        <v>49768.067455654287</v>
      </c>
    </row>
    <row r="242" spans="1:15" x14ac:dyDescent="0.2">
      <c r="A242" s="198" t="s">
        <v>645</v>
      </c>
      <c r="B242" s="199" t="s">
        <v>646</v>
      </c>
      <c r="C242" s="199" t="s">
        <v>3</v>
      </c>
      <c r="D242" s="219">
        <v>1</v>
      </c>
      <c r="E242" s="225">
        <v>45900</v>
      </c>
      <c r="F242" s="226">
        <f t="shared" si="7"/>
        <v>54621</v>
      </c>
      <c r="G242" s="227">
        <v>21804.628051838194</v>
      </c>
      <c r="H242" s="228">
        <f t="shared" si="6"/>
        <v>25947.50738168745</v>
      </c>
      <c r="I242" s="224">
        <v>24392.205882352944</v>
      </c>
      <c r="J242" s="189">
        <f t="shared" si="6"/>
        <v>29026.725000000002</v>
      </c>
      <c r="K242" s="201">
        <v>27487.116190843728</v>
      </c>
      <c r="L242" s="192">
        <v>29026.725000000002</v>
      </c>
      <c r="M242" s="192">
        <v>12852.659356676933</v>
      </c>
      <c r="N242" s="192">
        <v>16174.065643323069</v>
      </c>
      <c r="O242" s="192">
        <v>41879.384356676936</v>
      </c>
    </row>
    <row r="243" spans="1:15" x14ac:dyDescent="0.2">
      <c r="A243" s="198" t="s">
        <v>647</v>
      </c>
      <c r="B243" s="199" t="s">
        <v>648</v>
      </c>
      <c r="C243" s="199" t="s">
        <v>3</v>
      </c>
      <c r="D243" s="219">
        <v>1</v>
      </c>
      <c r="E243" s="225">
        <v>49275</v>
      </c>
      <c r="F243" s="226">
        <f t="shared" si="7"/>
        <v>58637.25</v>
      </c>
      <c r="G243" s="227">
        <v>22458.203466311894</v>
      </c>
      <c r="H243" s="228">
        <f t="shared" si="6"/>
        <v>26725.262124911151</v>
      </c>
      <c r="I243" s="224">
        <v>30300.378151260506</v>
      </c>
      <c r="J243" s="189">
        <f t="shared" si="6"/>
        <v>36057.449999999997</v>
      </c>
      <c r="K243" s="201">
        <v>31391.356062455576</v>
      </c>
      <c r="L243" s="192">
        <v>36057.449999999997</v>
      </c>
      <c r="M243" s="192">
        <v>13396.981702838777</v>
      </c>
      <c r="N243" s="192">
        <v>22660.46829716122</v>
      </c>
      <c r="O243" s="192">
        <v>49454.431702838774</v>
      </c>
    </row>
    <row r="244" spans="1:15" x14ac:dyDescent="0.2">
      <c r="A244" s="198" t="s">
        <v>649</v>
      </c>
      <c r="B244" s="199" t="s">
        <v>650</v>
      </c>
      <c r="C244" s="199" t="s">
        <v>3</v>
      </c>
      <c r="D244" s="219">
        <v>1</v>
      </c>
      <c r="E244" s="225">
        <v>29850</v>
      </c>
      <c r="F244" s="226">
        <f t="shared" si="7"/>
        <v>35521.5</v>
      </c>
      <c r="G244" s="227">
        <v>13421.426161106985</v>
      </c>
      <c r="H244" s="228">
        <f t="shared" si="6"/>
        <v>15971.497131717311</v>
      </c>
      <c r="I244" s="224">
        <v>18413.571428571428</v>
      </c>
      <c r="J244" s="189">
        <f t="shared" si="6"/>
        <v>21912.149999999998</v>
      </c>
      <c r="K244" s="201">
        <v>18941.823565858656</v>
      </c>
      <c r="L244" s="192">
        <v>21912.149999999998</v>
      </c>
      <c r="M244" s="192">
        <v>8183.3732251152342</v>
      </c>
      <c r="N244" s="192">
        <v>13728.776774884764</v>
      </c>
      <c r="O244" s="192">
        <v>30095.523225115234</v>
      </c>
    </row>
    <row r="245" spans="1:15" x14ac:dyDescent="0.2">
      <c r="A245" s="198" t="s">
        <v>651</v>
      </c>
      <c r="B245" s="199" t="s">
        <v>652</v>
      </c>
      <c r="C245" s="199" t="s">
        <v>3</v>
      </c>
      <c r="D245" s="219">
        <v>1</v>
      </c>
      <c r="E245" s="225">
        <v>10500</v>
      </c>
      <c r="F245" s="226">
        <f t="shared" si="7"/>
        <v>12495</v>
      </c>
      <c r="G245" s="227">
        <v>4490.2172985303123</v>
      </c>
      <c r="H245" s="228">
        <f t="shared" si="6"/>
        <v>5343.3585852510714</v>
      </c>
      <c r="I245" s="224">
        <v>5957.3319327731097</v>
      </c>
      <c r="J245" s="189">
        <f t="shared" si="6"/>
        <v>7089.2250000000004</v>
      </c>
      <c r="K245" s="201">
        <v>6216.2917926255359</v>
      </c>
      <c r="L245" s="192">
        <v>7089.2250000000004</v>
      </c>
      <c r="M245" s="192">
        <v>3044.4198099679097</v>
      </c>
      <c r="N245" s="192">
        <v>4044.8051900320906</v>
      </c>
      <c r="O245" s="192">
        <v>10133.644809967911</v>
      </c>
    </row>
    <row r="246" spans="1:15" x14ac:dyDescent="0.2">
      <c r="A246" s="198" t="s">
        <v>653</v>
      </c>
      <c r="B246" s="199" t="s">
        <v>654</v>
      </c>
      <c r="C246" s="199" t="s">
        <v>3</v>
      </c>
      <c r="D246" s="219">
        <v>1</v>
      </c>
      <c r="E246" s="225">
        <v>32670</v>
      </c>
      <c r="F246" s="226">
        <f t="shared" si="7"/>
        <v>38877.299999999996</v>
      </c>
      <c r="G246" s="227">
        <v>7590.8454898810551</v>
      </c>
      <c r="H246" s="228">
        <f t="shared" si="6"/>
        <v>9033.1061329584554</v>
      </c>
      <c r="I246" s="224">
        <v>15589.348739495799</v>
      </c>
      <c r="J246" s="189">
        <f t="shared" si="6"/>
        <v>18551.325000000001</v>
      </c>
      <c r="K246" s="201">
        <v>13792.215566479228</v>
      </c>
      <c r="L246" s="192">
        <v>18551.325000000001</v>
      </c>
      <c r="M246" s="192">
        <v>12447.300723338873</v>
      </c>
      <c r="N246" s="192">
        <v>6104.0242766611282</v>
      </c>
      <c r="O246" s="192">
        <v>30998.625723338875</v>
      </c>
    </row>
    <row r="247" spans="1:15" x14ac:dyDescent="0.2">
      <c r="A247" s="198" t="s">
        <v>655</v>
      </c>
      <c r="B247" s="199" t="s">
        <v>656</v>
      </c>
      <c r="C247" s="199" t="s">
        <v>3</v>
      </c>
      <c r="D247" s="219">
        <v>1</v>
      </c>
      <c r="E247" s="225">
        <v>26865</v>
      </c>
      <c r="F247" s="226">
        <f t="shared" si="7"/>
        <v>31969.35</v>
      </c>
      <c r="G247" s="227">
        <v>12178.921176240918</v>
      </c>
      <c r="H247" s="228">
        <f t="shared" si="6"/>
        <v>14492.916199726691</v>
      </c>
      <c r="I247" s="224">
        <v>16926.491596638654</v>
      </c>
      <c r="J247" s="189">
        <f t="shared" si="6"/>
        <v>20142.524999999998</v>
      </c>
      <c r="K247" s="201">
        <v>17317.720599863344</v>
      </c>
      <c r="L247" s="192">
        <v>20142.524999999998</v>
      </c>
      <c r="M247" s="192">
        <v>7281.7702941591288</v>
      </c>
      <c r="N247" s="192">
        <v>12860.754705840869</v>
      </c>
      <c r="O247" s="192">
        <v>27424.295294159128</v>
      </c>
    </row>
    <row r="248" spans="1:15" x14ac:dyDescent="0.2">
      <c r="A248" s="198" t="s">
        <v>657</v>
      </c>
      <c r="B248" s="199" t="s">
        <v>658</v>
      </c>
      <c r="C248" s="199" t="s">
        <v>3</v>
      </c>
      <c r="D248" s="219">
        <v>1</v>
      </c>
      <c r="E248" s="225">
        <v>52980</v>
      </c>
      <c r="F248" s="226">
        <f t="shared" si="7"/>
        <v>63046.2</v>
      </c>
      <c r="G248" s="227">
        <v>23176.424724866934</v>
      </c>
      <c r="H248" s="228">
        <f t="shared" si="6"/>
        <v>27579.945422591652</v>
      </c>
      <c r="I248" s="224">
        <v>32514.201680672268</v>
      </c>
      <c r="J248" s="189">
        <f t="shared" si="6"/>
        <v>38691.899999999994</v>
      </c>
      <c r="K248" s="201">
        <v>33135.922711295825</v>
      </c>
      <c r="L248" s="192">
        <v>38691.899999999994</v>
      </c>
      <c r="M248" s="192">
        <v>14811.642105564282</v>
      </c>
      <c r="N248" s="192">
        <v>23880.257894435712</v>
      </c>
      <c r="O248" s="192">
        <v>53503.54210556428</v>
      </c>
    </row>
    <row r="249" spans="1:15" x14ac:dyDescent="0.2">
      <c r="A249" s="198" t="s">
        <v>659</v>
      </c>
      <c r="B249" s="199" t="s">
        <v>660</v>
      </c>
      <c r="C249" s="199" t="s">
        <v>3</v>
      </c>
      <c r="D249" s="219">
        <v>1</v>
      </c>
      <c r="E249" s="225">
        <v>52980</v>
      </c>
      <c r="F249" s="226">
        <f t="shared" si="7"/>
        <v>63046.2</v>
      </c>
      <c r="G249" s="227">
        <v>22808.714419083182</v>
      </c>
      <c r="H249" s="228">
        <f t="shared" si="6"/>
        <v>27142.370158708985</v>
      </c>
      <c r="I249" s="224">
        <v>32360.987394957985</v>
      </c>
      <c r="J249" s="189">
        <f t="shared" si="6"/>
        <v>38509.574999999997</v>
      </c>
      <c r="K249" s="201">
        <v>32825.972579354493</v>
      </c>
      <c r="L249" s="192">
        <v>38509.574999999997</v>
      </c>
      <c r="M249" s="192">
        <v>14982.746779645779</v>
      </c>
      <c r="N249" s="192">
        <v>23526.828220354219</v>
      </c>
      <c r="O249" s="192">
        <v>53492.321779645776</v>
      </c>
    </row>
    <row r="250" spans="1:15" x14ac:dyDescent="0.2">
      <c r="A250" s="198" t="s">
        <v>661</v>
      </c>
      <c r="B250" s="199" t="s">
        <v>662</v>
      </c>
      <c r="C250" s="199" t="s">
        <v>3</v>
      </c>
      <c r="D250" s="219">
        <v>1</v>
      </c>
      <c r="E250" s="225">
        <v>12042</v>
      </c>
      <c r="F250" s="226">
        <f t="shared" si="7"/>
        <v>14329.98</v>
      </c>
      <c r="G250" s="227">
        <v>7248.6376730468219</v>
      </c>
      <c r="H250" s="228">
        <f t="shared" si="6"/>
        <v>8625.8788309257179</v>
      </c>
      <c r="I250" s="224">
        <v>8040.0630252100846</v>
      </c>
      <c r="J250" s="189">
        <f t="shared" si="6"/>
        <v>9567.6750000000011</v>
      </c>
      <c r="K250" s="201">
        <v>9096.7769154628586</v>
      </c>
      <c r="L250" s="192">
        <v>9567.6750000000011</v>
      </c>
      <c r="M250" s="192">
        <v>2496.7378513248141</v>
      </c>
      <c r="N250" s="192">
        <v>7070.937148675187</v>
      </c>
      <c r="O250" s="192">
        <v>12064.412851324814</v>
      </c>
    </row>
    <row r="251" spans="1:15" x14ac:dyDescent="0.2">
      <c r="A251" s="198" t="s">
        <v>663</v>
      </c>
      <c r="B251" s="199" t="s">
        <v>664</v>
      </c>
      <c r="C251" s="199" t="s">
        <v>3</v>
      </c>
      <c r="D251" s="219">
        <v>1</v>
      </c>
      <c r="E251" s="225">
        <v>29570.399999999998</v>
      </c>
      <c r="F251" s="226">
        <f t="shared" si="7"/>
        <v>35188.775999999998</v>
      </c>
      <c r="G251" s="227">
        <v>16018.528465989331</v>
      </c>
      <c r="H251" s="228">
        <f t="shared" si="6"/>
        <v>19062.048874527303</v>
      </c>
      <c r="I251" s="224">
        <v>16706.092436974792</v>
      </c>
      <c r="J251" s="189">
        <f t="shared" si="6"/>
        <v>19880.25</v>
      </c>
      <c r="K251" s="201">
        <v>19471.149437263652</v>
      </c>
      <c r="L251" s="192">
        <v>19880.25</v>
      </c>
      <c r="M251" s="192">
        <v>7416.8857582160917</v>
      </c>
      <c r="N251" s="192">
        <v>12463.364241783907</v>
      </c>
      <c r="O251" s="192">
        <v>27297.135758216093</v>
      </c>
    </row>
    <row r="252" spans="1:15" x14ac:dyDescent="0.2">
      <c r="A252" s="198" t="s">
        <v>665</v>
      </c>
      <c r="B252" s="199" t="s">
        <v>666</v>
      </c>
      <c r="C252" s="199" t="s">
        <v>3</v>
      </c>
      <c r="D252" s="219">
        <v>1</v>
      </c>
      <c r="E252" s="225">
        <v>422955</v>
      </c>
      <c r="F252" s="226">
        <f t="shared" si="7"/>
        <v>503316.44999999995</v>
      </c>
      <c r="G252" s="227">
        <v>200123.36851711577</v>
      </c>
      <c r="H252" s="228">
        <f t="shared" si="6"/>
        <v>238146.80853536775</v>
      </c>
      <c r="I252" s="224">
        <v>268685.42016806721</v>
      </c>
      <c r="J252" s="189">
        <f t="shared" si="6"/>
        <v>319735.64999999997</v>
      </c>
      <c r="K252" s="201">
        <v>278941.22926768387</v>
      </c>
      <c r="L252" s="192">
        <v>319735.64999999997</v>
      </c>
      <c r="M252" s="192">
        <v>110892.13374299198</v>
      </c>
      <c r="N252" s="192">
        <v>208843.51625700798</v>
      </c>
      <c r="O252" s="192">
        <v>430627.78374299197</v>
      </c>
    </row>
    <row r="253" spans="1:15" x14ac:dyDescent="0.2">
      <c r="A253" s="198" t="s">
        <v>667</v>
      </c>
      <c r="B253" s="199" t="s">
        <v>668</v>
      </c>
      <c r="C253" s="199" t="s">
        <v>3</v>
      </c>
      <c r="D253" s="219">
        <v>1</v>
      </c>
      <c r="E253" s="225">
        <v>16935</v>
      </c>
      <c r="F253" s="226">
        <f t="shared" si="7"/>
        <v>20152.649999999998</v>
      </c>
      <c r="G253" s="227">
        <v>8559.3469888243926</v>
      </c>
      <c r="H253" s="228">
        <f t="shared" si="6"/>
        <v>10185.622916701026</v>
      </c>
      <c r="I253" s="224">
        <v>10683.214285714284</v>
      </c>
      <c r="J253" s="189">
        <f t="shared" si="6"/>
        <v>12713.024999999998</v>
      </c>
      <c r="K253" s="201">
        <v>11449.323958350513</v>
      </c>
      <c r="L253" s="192">
        <v>12713.024999999998</v>
      </c>
      <c r="M253" s="192">
        <v>4230.5425224787023</v>
      </c>
      <c r="N253" s="192">
        <v>8482.4824775212946</v>
      </c>
      <c r="O253" s="192">
        <v>16943.567522478701</v>
      </c>
    </row>
    <row r="254" spans="1:15" x14ac:dyDescent="0.2">
      <c r="A254" s="198" t="s">
        <v>669</v>
      </c>
      <c r="B254" s="199" t="s">
        <v>670</v>
      </c>
      <c r="C254" s="199" t="s">
        <v>3</v>
      </c>
      <c r="D254" s="219">
        <v>1</v>
      </c>
      <c r="E254" s="225">
        <v>3000</v>
      </c>
      <c r="F254" s="226">
        <f t="shared" si="7"/>
        <v>3570</v>
      </c>
      <c r="G254" s="227">
        <v>2639.8041468443303</v>
      </c>
      <c r="H254" s="228">
        <f t="shared" si="6"/>
        <v>3141.3669347447531</v>
      </c>
      <c r="I254" s="224">
        <v>2289.201680672269</v>
      </c>
      <c r="J254" s="189">
        <f t="shared" si="6"/>
        <v>2724.15</v>
      </c>
      <c r="K254" s="201">
        <v>2932.7584673723768</v>
      </c>
      <c r="L254" s="192">
        <v>3141.3669347447531</v>
      </c>
      <c r="M254" s="192">
        <v>345.32730010300781</v>
      </c>
      <c r="N254" s="192">
        <v>2796.0396346417451</v>
      </c>
      <c r="O254" s="192">
        <v>3486.694234847761</v>
      </c>
    </row>
    <row r="255" spans="1:15" x14ac:dyDescent="0.2">
      <c r="A255" s="198" t="s">
        <v>671</v>
      </c>
      <c r="B255" s="199" t="s">
        <v>672</v>
      </c>
      <c r="C255" s="199" t="s">
        <v>3</v>
      </c>
      <c r="D255" s="219">
        <v>1</v>
      </c>
      <c r="E255" s="225">
        <v>17462.250000000004</v>
      </c>
      <c r="F255" s="226">
        <f t="shared" si="7"/>
        <v>20780.077500000003</v>
      </c>
      <c r="G255" s="227">
        <v>7930.6809821618463</v>
      </c>
      <c r="H255" s="228">
        <f t="shared" si="6"/>
        <v>9437.5103687725968</v>
      </c>
      <c r="I255" s="224">
        <v>9439.4747899159665</v>
      </c>
      <c r="J255" s="189">
        <f t="shared" si="6"/>
        <v>11232.975</v>
      </c>
      <c r="K255" s="201">
        <v>10335.2426843863</v>
      </c>
      <c r="L255" s="192">
        <v>11232.975</v>
      </c>
      <c r="M255" s="192">
        <v>4978.0037109255318</v>
      </c>
      <c r="N255" s="192">
        <v>6254.9712890744686</v>
      </c>
      <c r="O255" s="192">
        <v>16210.978710925532</v>
      </c>
    </row>
    <row r="256" spans="1:15" x14ac:dyDescent="0.2">
      <c r="A256" s="198" t="s">
        <v>673</v>
      </c>
      <c r="B256" s="199" t="s">
        <v>674</v>
      </c>
      <c r="C256" s="199" t="s">
        <v>3</v>
      </c>
      <c r="D256" s="219">
        <v>1</v>
      </c>
      <c r="E256" s="225">
        <v>8997.75</v>
      </c>
      <c r="F256" s="226">
        <f t="shared" si="7"/>
        <v>10707.3225</v>
      </c>
      <c r="G256" s="227">
        <v>4365.6702594745257</v>
      </c>
      <c r="H256" s="228">
        <f t="shared" si="6"/>
        <v>5195.1476087746851</v>
      </c>
      <c r="I256" s="224">
        <v>5061.8067226890762</v>
      </c>
      <c r="J256" s="189">
        <f t="shared" si="6"/>
        <v>6023.55</v>
      </c>
      <c r="K256" s="201">
        <v>5609.3488043873422</v>
      </c>
      <c r="L256" s="192">
        <v>6023.55</v>
      </c>
      <c r="M256" s="192">
        <v>2426.8875216576571</v>
      </c>
      <c r="N256" s="192">
        <v>3596.6624783423431</v>
      </c>
      <c r="O256" s="192">
        <v>8450.4375216576573</v>
      </c>
    </row>
    <row r="257" spans="1:15" x14ac:dyDescent="0.2">
      <c r="A257" s="198" t="s">
        <v>675</v>
      </c>
      <c r="B257" s="199" t="s">
        <v>676</v>
      </c>
      <c r="C257" s="199" t="s">
        <v>3</v>
      </c>
      <c r="D257" s="219">
        <v>1</v>
      </c>
      <c r="E257" s="225">
        <v>307665</v>
      </c>
      <c r="F257" s="226">
        <f t="shared" si="7"/>
        <v>366121.35</v>
      </c>
      <c r="G257" s="227">
        <v>107957.9665346948</v>
      </c>
      <c r="H257" s="228">
        <f t="shared" si="6"/>
        <v>128469.98017628682</v>
      </c>
      <c r="I257" s="224">
        <v>172992.85714285716</v>
      </c>
      <c r="J257" s="189">
        <f t="shared" si="6"/>
        <v>205861.5</v>
      </c>
      <c r="K257" s="201">
        <v>167165.74008814342</v>
      </c>
      <c r="L257" s="192">
        <v>205861.5</v>
      </c>
      <c r="M257" s="192">
        <v>98967.357380397472</v>
      </c>
      <c r="N257" s="192">
        <v>106894.14261960253</v>
      </c>
      <c r="O257" s="192">
        <v>304828.8573803975</v>
      </c>
    </row>
    <row r="258" spans="1:15" x14ac:dyDescent="0.2">
      <c r="A258" s="198" t="s">
        <v>677</v>
      </c>
      <c r="B258" s="199" t="s">
        <v>678</v>
      </c>
      <c r="C258" s="199" t="s">
        <v>3</v>
      </c>
      <c r="D258" s="219">
        <v>1</v>
      </c>
      <c r="E258" s="225">
        <v>540000</v>
      </c>
      <c r="F258" s="226">
        <f t="shared" si="7"/>
        <v>642600</v>
      </c>
      <c r="G258" s="227">
        <v>209152.43576752197</v>
      </c>
      <c r="H258" s="228">
        <f t="shared" si="6"/>
        <v>248891.39856335113</v>
      </c>
      <c r="I258" s="224">
        <v>152072.96218487396</v>
      </c>
      <c r="J258" s="189">
        <f t="shared" si="6"/>
        <v>180966.82500000001</v>
      </c>
      <c r="K258" s="201">
        <v>214929.11178167557</v>
      </c>
      <c r="L258" s="192">
        <v>248891.39856335113</v>
      </c>
      <c r="M258" s="192">
        <v>203504.13558438933</v>
      </c>
      <c r="N258" s="192">
        <v>45387.262978961808</v>
      </c>
      <c r="O258" s="192">
        <v>452395.53414774046</v>
      </c>
    </row>
    <row r="259" spans="1:15" x14ac:dyDescent="0.2">
      <c r="A259" s="198" t="s">
        <v>679</v>
      </c>
      <c r="B259" s="199" t="s">
        <v>680</v>
      </c>
      <c r="C259" s="199" t="s">
        <v>3</v>
      </c>
      <c r="D259" s="219">
        <v>1</v>
      </c>
      <c r="E259" s="225">
        <v>4860</v>
      </c>
      <c r="F259" s="226">
        <f t="shared" si="7"/>
        <v>5783.4</v>
      </c>
      <c r="G259" s="227">
        <v>2369.3591477517634</v>
      </c>
      <c r="H259" s="228">
        <f t="shared" si="6"/>
        <v>2819.5373858245985</v>
      </c>
      <c r="I259" s="224">
        <v>2885.6722689075627</v>
      </c>
      <c r="J259" s="189">
        <f t="shared" si="6"/>
        <v>3433.9499999999994</v>
      </c>
      <c r="K259" s="201">
        <v>3126.7436929122987</v>
      </c>
      <c r="L259" s="192">
        <v>3433.9499999999994</v>
      </c>
      <c r="M259" s="192">
        <v>1277.232240200336</v>
      </c>
      <c r="N259" s="192">
        <v>2156.7177597996633</v>
      </c>
      <c r="O259" s="192">
        <v>4711.1822402003354</v>
      </c>
    </row>
    <row r="260" spans="1:15" x14ac:dyDescent="0.2">
      <c r="A260" s="198" t="s">
        <v>681</v>
      </c>
      <c r="B260" s="199" t="s">
        <v>682</v>
      </c>
      <c r="C260" s="199" t="s">
        <v>3</v>
      </c>
      <c r="D260" s="219">
        <v>1</v>
      </c>
      <c r="E260" s="225">
        <v>2464350</v>
      </c>
      <c r="F260" s="226">
        <f t="shared" si="7"/>
        <v>2932576.5</v>
      </c>
      <c r="G260" s="227">
        <v>868111.84081526496</v>
      </c>
      <c r="H260" s="228">
        <f t="shared" si="6"/>
        <v>1033053.0905701653</v>
      </c>
      <c r="I260" s="224">
        <v>1491867.9831932771</v>
      </c>
      <c r="J260" s="189">
        <f t="shared" si="6"/>
        <v>1775322.8999999997</v>
      </c>
      <c r="K260" s="201">
        <v>1404187.9952850826</v>
      </c>
      <c r="L260" s="192">
        <v>1775322.8999999997</v>
      </c>
      <c r="M260" s="192">
        <v>781621.50172829151</v>
      </c>
      <c r="N260" s="192">
        <v>993701.39827170817</v>
      </c>
      <c r="O260" s="192">
        <v>2556944.4017282911</v>
      </c>
    </row>
    <row r="261" spans="1:15" x14ac:dyDescent="0.2">
      <c r="A261" s="198" t="s">
        <v>683</v>
      </c>
      <c r="B261" s="199" t="s">
        <v>684</v>
      </c>
      <c r="C261" s="199" t="s">
        <v>3</v>
      </c>
      <c r="D261" s="219">
        <v>1</v>
      </c>
      <c r="E261" s="225">
        <v>2679750</v>
      </c>
      <c r="F261" s="226">
        <f t="shared" si="7"/>
        <v>3188902.5</v>
      </c>
      <c r="G261" s="227">
        <v>913519.91201158997</v>
      </c>
      <c r="H261" s="228">
        <f t="shared" si="6"/>
        <v>1087088.6952937921</v>
      </c>
      <c r="I261" s="224">
        <v>988103.50840336131</v>
      </c>
      <c r="J261" s="189">
        <f t="shared" si="6"/>
        <v>1175843.1749999998</v>
      </c>
      <c r="K261" s="201">
        <v>1131465.9351468959</v>
      </c>
      <c r="L261" s="192">
        <v>1175843.1749999998</v>
      </c>
      <c r="M261" s="192">
        <v>970561.49117067305</v>
      </c>
      <c r="N261" s="192">
        <v>205281.68382932676</v>
      </c>
      <c r="O261" s="192">
        <v>2146404.666170673</v>
      </c>
    </row>
    <row r="262" spans="1:15" x14ac:dyDescent="0.2">
      <c r="A262" s="198" t="s">
        <v>685</v>
      </c>
      <c r="B262" s="199" t="s">
        <v>686</v>
      </c>
      <c r="C262" s="199" t="s">
        <v>3</v>
      </c>
      <c r="D262" s="219">
        <v>1</v>
      </c>
      <c r="E262" s="225">
        <v>173340</v>
      </c>
      <c r="F262" s="226">
        <f t="shared" si="7"/>
        <v>206274.59999999998</v>
      </c>
      <c r="G262" s="227">
        <v>79192.938243053184</v>
      </c>
      <c r="H262" s="228">
        <f t="shared" ref="H262:J325" si="8">G262*1.19</f>
        <v>94239.596509233292</v>
      </c>
      <c r="I262" s="224">
        <v>116613.27731092437</v>
      </c>
      <c r="J262" s="189">
        <f t="shared" si="8"/>
        <v>138769.79999999999</v>
      </c>
      <c r="K262" s="201">
        <v>116504.69825461664</v>
      </c>
      <c r="L262" s="192">
        <v>138769.79999999999</v>
      </c>
      <c r="M262" s="192">
        <v>46057.547400742973</v>
      </c>
      <c r="N262" s="192">
        <v>92712.252599257015</v>
      </c>
      <c r="O262" s="192">
        <v>184827.34740074296</v>
      </c>
    </row>
    <row r="263" spans="1:15" ht="72" x14ac:dyDescent="0.2">
      <c r="A263" s="198" t="s">
        <v>687</v>
      </c>
      <c r="B263" s="199" t="s">
        <v>688</v>
      </c>
      <c r="C263" s="199" t="s">
        <v>3</v>
      </c>
      <c r="D263" s="219">
        <v>1</v>
      </c>
      <c r="E263" s="225">
        <v>277830.00000000006</v>
      </c>
      <c r="F263" s="226">
        <f t="shared" ref="F263:F326" si="9">E263*1.19</f>
        <v>330617.70000000007</v>
      </c>
      <c r="G263" s="227">
        <v>133171.03188869305</v>
      </c>
      <c r="H263" s="228">
        <f t="shared" si="8"/>
        <v>158473.52794754473</v>
      </c>
      <c r="I263" s="224">
        <v>213660.6722689076</v>
      </c>
      <c r="J263" s="189">
        <f t="shared" si="8"/>
        <v>254256.20000000004</v>
      </c>
      <c r="K263" s="201">
        <v>206364.86397377239</v>
      </c>
      <c r="L263" s="192">
        <v>254256.20000000004</v>
      </c>
      <c r="M263" s="192">
        <v>70426.490375413123</v>
      </c>
      <c r="N263" s="192">
        <v>183829.70962458692</v>
      </c>
      <c r="O263" s="192">
        <v>324682.69037541316</v>
      </c>
    </row>
    <row r="264" spans="1:15" ht="60" x14ac:dyDescent="0.2">
      <c r="A264" s="198" t="s">
        <v>689</v>
      </c>
      <c r="B264" s="199" t="s">
        <v>690</v>
      </c>
      <c r="C264" s="199" t="s">
        <v>3</v>
      </c>
      <c r="D264" s="219">
        <v>1</v>
      </c>
      <c r="E264" s="225">
        <v>327645</v>
      </c>
      <c r="F264" s="226">
        <f t="shared" si="9"/>
        <v>389897.55</v>
      </c>
      <c r="G264" s="227">
        <v>147756.67632440245</v>
      </c>
      <c r="H264" s="228">
        <f t="shared" si="8"/>
        <v>175830.4448260389</v>
      </c>
      <c r="I264" s="224">
        <v>229004.28571428574</v>
      </c>
      <c r="J264" s="189">
        <f t="shared" si="8"/>
        <v>272515.10000000003</v>
      </c>
      <c r="K264" s="201">
        <v>224172.77241301947</v>
      </c>
      <c r="L264" s="192">
        <v>272515.10000000003</v>
      </c>
      <c r="M264" s="192">
        <v>87528.590650693513</v>
      </c>
      <c r="N264" s="192">
        <v>184986.50934930652</v>
      </c>
      <c r="O264" s="192">
        <v>360043.69065069355</v>
      </c>
    </row>
    <row r="265" spans="1:15" ht="60" x14ac:dyDescent="0.2">
      <c r="A265" s="198" t="s">
        <v>691</v>
      </c>
      <c r="B265" s="199" t="s">
        <v>692</v>
      </c>
      <c r="C265" s="199" t="s">
        <v>3</v>
      </c>
      <c r="D265" s="219">
        <v>1</v>
      </c>
      <c r="E265" s="225">
        <v>100575</v>
      </c>
      <c r="F265" s="226">
        <f t="shared" si="9"/>
        <v>119684.25</v>
      </c>
      <c r="G265" s="227">
        <v>58221.589190612038</v>
      </c>
      <c r="H265" s="228">
        <f t="shared" si="8"/>
        <v>69283.691136828318</v>
      </c>
      <c r="I265" s="224">
        <v>71398.319327731107</v>
      </c>
      <c r="J265" s="189">
        <f t="shared" si="8"/>
        <v>84964.000000000015</v>
      </c>
      <c r="K265" s="201">
        <v>77123.845568414166</v>
      </c>
      <c r="L265" s="192">
        <v>84964.000000000015</v>
      </c>
      <c r="M265" s="192">
        <v>21059.66175687802</v>
      </c>
      <c r="N265" s="192">
        <v>63904.338243121994</v>
      </c>
      <c r="O265" s="192">
        <v>106023.66175687803</v>
      </c>
    </row>
    <row r="266" spans="1:15" x14ac:dyDescent="0.2">
      <c r="A266" s="198" t="s">
        <v>693</v>
      </c>
      <c r="B266" s="199" t="s">
        <v>694</v>
      </c>
      <c r="C266" s="199" t="s">
        <v>3</v>
      </c>
      <c r="D266" s="219">
        <v>1</v>
      </c>
      <c r="E266" s="225">
        <v>238950.00000000006</v>
      </c>
      <c r="F266" s="226">
        <f t="shared" si="9"/>
        <v>284350.50000000006</v>
      </c>
      <c r="G266" s="227">
        <v>92037.889537673371</v>
      </c>
      <c r="H266" s="228">
        <f t="shared" si="8"/>
        <v>109525.0885498313</v>
      </c>
      <c r="I266" s="224">
        <v>163657.81512605044</v>
      </c>
      <c r="J266" s="189">
        <f t="shared" si="8"/>
        <v>194752.80000000002</v>
      </c>
      <c r="K266" s="201">
        <v>152138.94427491567</v>
      </c>
      <c r="L266" s="192">
        <v>194752.80000000002</v>
      </c>
      <c r="M266" s="192">
        <v>71379.607368743644</v>
      </c>
      <c r="N266" s="192">
        <v>123373.19263125637</v>
      </c>
      <c r="O266" s="192">
        <v>266132.40736874368</v>
      </c>
    </row>
    <row r="267" spans="1:15" ht="24" x14ac:dyDescent="0.2">
      <c r="A267" s="198" t="s">
        <v>695</v>
      </c>
      <c r="B267" s="199" t="s">
        <v>696</v>
      </c>
      <c r="C267" s="199" t="s">
        <v>3</v>
      </c>
      <c r="D267" s="219">
        <v>1</v>
      </c>
      <c r="E267" s="225">
        <v>277965</v>
      </c>
      <c r="F267" s="226">
        <f t="shared" si="9"/>
        <v>330778.34999999998</v>
      </c>
      <c r="G267" s="227">
        <v>141220.32909852706</v>
      </c>
      <c r="H267" s="228">
        <f t="shared" si="8"/>
        <v>168052.1916272472</v>
      </c>
      <c r="I267" s="224">
        <v>191020.08403361347</v>
      </c>
      <c r="J267" s="189">
        <f t="shared" si="8"/>
        <v>227313.90000000002</v>
      </c>
      <c r="K267" s="201">
        <v>197683.04581362361</v>
      </c>
      <c r="L267" s="192">
        <v>227313.90000000002</v>
      </c>
      <c r="M267" s="192">
        <v>67244.698355098633</v>
      </c>
      <c r="N267" s="192">
        <v>160069.20164490139</v>
      </c>
      <c r="O267" s="192">
        <v>294558.59835509863</v>
      </c>
    </row>
    <row r="268" spans="1:15" x14ac:dyDescent="0.2">
      <c r="A268" s="198" t="s">
        <v>697</v>
      </c>
      <c r="B268" s="199" t="s">
        <v>698</v>
      </c>
      <c r="C268" s="199" t="s">
        <v>3</v>
      </c>
      <c r="D268" s="219">
        <v>1</v>
      </c>
      <c r="E268" s="225">
        <v>246982.50000000006</v>
      </c>
      <c r="F268" s="226">
        <f t="shared" si="9"/>
        <v>293909.17500000005</v>
      </c>
      <c r="G268" s="227">
        <v>95610.017234021027</v>
      </c>
      <c r="H268" s="228">
        <f t="shared" si="8"/>
        <v>113775.92050848501</v>
      </c>
      <c r="I268" s="224">
        <v>149454.87394957987</v>
      </c>
      <c r="J268" s="189">
        <f t="shared" si="8"/>
        <v>177851.30000000002</v>
      </c>
      <c r="K268" s="201">
        <v>145813.61025424252</v>
      </c>
      <c r="L268" s="192">
        <v>177851.30000000002</v>
      </c>
      <c r="M268" s="192">
        <v>74552.795595695672</v>
      </c>
      <c r="N268" s="192">
        <v>103298.50440430435</v>
      </c>
      <c r="O268" s="192">
        <v>252404.09559569569</v>
      </c>
    </row>
    <row r="269" spans="1:15" x14ac:dyDescent="0.2">
      <c r="A269" s="198" t="s">
        <v>699</v>
      </c>
      <c r="B269" s="199" t="s">
        <v>700</v>
      </c>
      <c r="C269" s="199" t="s">
        <v>3</v>
      </c>
      <c r="D269" s="219">
        <v>1</v>
      </c>
      <c r="E269" s="225">
        <v>159165</v>
      </c>
      <c r="F269" s="226">
        <f t="shared" si="9"/>
        <v>189406.35</v>
      </c>
      <c r="G269" s="227">
        <v>69806.836147353708</v>
      </c>
      <c r="H269" s="228">
        <f t="shared" si="8"/>
        <v>83070.135015350912</v>
      </c>
      <c r="I269" s="224">
        <v>103131.00840336135</v>
      </c>
      <c r="J269" s="189">
        <f t="shared" si="8"/>
        <v>122725.90000000001</v>
      </c>
      <c r="K269" s="201">
        <v>102898.01750767545</v>
      </c>
      <c r="L269" s="192">
        <v>122725.90000000001</v>
      </c>
      <c r="M269" s="192">
        <v>43876.408145787718</v>
      </c>
      <c r="N269" s="192">
        <v>78849.49185421229</v>
      </c>
      <c r="O269" s="192">
        <v>166602.30814578774</v>
      </c>
    </row>
    <row r="270" spans="1:15" x14ac:dyDescent="0.2">
      <c r="A270" s="198" t="s">
        <v>701</v>
      </c>
      <c r="B270" s="199" t="s">
        <v>702</v>
      </c>
      <c r="C270" s="199" t="s">
        <v>3</v>
      </c>
      <c r="D270" s="219">
        <v>1</v>
      </c>
      <c r="E270" s="225">
        <v>187987.5</v>
      </c>
      <c r="F270" s="226">
        <f t="shared" si="9"/>
        <v>223705.125</v>
      </c>
      <c r="G270" s="227">
        <v>71224.300068036231</v>
      </c>
      <c r="H270" s="228">
        <f t="shared" si="8"/>
        <v>84756.917080963118</v>
      </c>
      <c r="I270" s="224">
        <v>130824.20168067228</v>
      </c>
      <c r="J270" s="189">
        <f t="shared" si="8"/>
        <v>155680.80000000002</v>
      </c>
      <c r="K270" s="201">
        <v>120218.85854048157</v>
      </c>
      <c r="L270" s="192">
        <v>155680.80000000002</v>
      </c>
      <c r="M270" s="192">
        <v>56729.48522391227</v>
      </c>
      <c r="N270" s="192">
        <v>98951.314776087747</v>
      </c>
      <c r="O270" s="192">
        <v>212410.28522391227</v>
      </c>
    </row>
    <row r="271" spans="1:15" x14ac:dyDescent="0.2">
      <c r="A271" s="198" t="s">
        <v>703</v>
      </c>
      <c r="B271" s="199" t="s">
        <v>704</v>
      </c>
      <c r="C271" s="199" t="s">
        <v>3</v>
      </c>
      <c r="D271" s="219">
        <v>1</v>
      </c>
      <c r="E271" s="225">
        <v>847259.99999999977</v>
      </c>
      <c r="F271" s="226">
        <f t="shared" si="9"/>
        <v>1008239.3999999997</v>
      </c>
      <c r="G271" s="227">
        <v>362908.72088758316</v>
      </c>
      <c r="H271" s="228">
        <f t="shared" si="8"/>
        <v>431861.37785622396</v>
      </c>
      <c r="I271" s="224">
        <v>551606.55462184886</v>
      </c>
      <c r="J271" s="189">
        <f t="shared" si="8"/>
        <v>656411.80000000016</v>
      </c>
      <c r="K271" s="201">
        <v>544136.58892811206</v>
      </c>
      <c r="L271" s="192">
        <v>656411.80000000016</v>
      </c>
      <c r="M271" s="192">
        <v>237209.98119740945</v>
      </c>
      <c r="N271" s="192">
        <v>419201.81880259071</v>
      </c>
      <c r="O271" s="192">
        <v>893621.78119740961</v>
      </c>
    </row>
    <row r="272" spans="1:15" x14ac:dyDescent="0.2">
      <c r="A272" s="198" t="s">
        <v>705</v>
      </c>
      <c r="B272" s="199" t="s">
        <v>706</v>
      </c>
      <c r="C272" s="199" t="s">
        <v>3</v>
      </c>
      <c r="D272" s="219">
        <v>1</v>
      </c>
      <c r="E272" s="225">
        <v>269730</v>
      </c>
      <c r="F272" s="226">
        <f t="shared" si="9"/>
        <v>320978.7</v>
      </c>
      <c r="G272" s="227">
        <v>132270.14163952283</v>
      </c>
      <c r="H272" s="228">
        <f t="shared" si="8"/>
        <v>157401.46855103216</v>
      </c>
      <c r="I272" s="224">
        <v>190640.16806722691</v>
      </c>
      <c r="J272" s="189">
        <f t="shared" si="8"/>
        <v>226861.80000000002</v>
      </c>
      <c r="K272" s="201">
        <v>192131.63427551609</v>
      </c>
      <c r="L272" s="192">
        <v>226861.80000000002</v>
      </c>
      <c r="M272" s="192">
        <v>67032.528719785303</v>
      </c>
      <c r="N272" s="192">
        <v>159829.27128021471</v>
      </c>
      <c r="O272" s="192">
        <v>293894.32871978532</v>
      </c>
    </row>
    <row r="273" spans="1:15" ht="36" x14ac:dyDescent="0.2">
      <c r="A273" s="198" t="s">
        <v>707</v>
      </c>
      <c r="B273" s="199" t="s">
        <v>708</v>
      </c>
      <c r="C273" s="199" t="s">
        <v>3</v>
      </c>
      <c r="D273" s="219">
        <v>1</v>
      </c>
      <c r="E273" s="225">
        <v>751815</v>
      </c>
      <c r="F273" s="226">
        <f t="shared" si="9"/>
        <v>894659.85</v>
      </c>
      <c r="G273" s="227">
        <v>344350.61898713256</v>
      </c>
      <c r="H273" s="228">
        <f t="shared" si="8"/>
        <v>409777.23659468774</v>
      </c>
      <c r="I273" s="224">
        <v>562648.15126050427</v>
      </c>
      <c r="J273" s="189">
        <f t="shared" si="8"/>
        <v>669551.30000000005</v>
      </c>
      <c r="K273" s="201">
        <v>539664.26829734386</v>
      </c>
      <c r="L273" s="192">
        <v>669551.30000000005</v>
      </c>
      <c r="M273" s="192">
        <v>198121.05504911626</v>
      </c>
      <c r="N273" s="192">
        <v>471430.24495088379</v>
      </c>
      <c r="O273" s="192">
        <v>867672.3550491163</v>
      </c>
    </row>
    <row r="274" spans="1:15" ht="48" x14ac:dyDescent="0.2">
      <c r="A274" s="198" t="s">
        <v>709</v>
      </c>
      <c r="B274" s="199" t="s">
        <v>710</v>
      </c>
      <c r="C274" s="199" t="s">
        <v>3</v>
      </c>
      <c r="D274" s="219">
        <v>1</v>
      </c>
      <c r="E274" s="225">
        <v>2014065</v>
      </c>
      <c r="F274" s="226">
        <f t="shared" si="9"/>
        <v>2396737.35</v>
      </c>
      <c r="G274" s="227">
        <v>851316.9691391614</v>
      </c>
      <c r="H274" s="228">
        <f t="shared" si="8"/>
        <v>1013067.1932756021</v>
      </c>
      <c r="I274" s="224">
        <v>1386366.0504201681</v>
      </c>
      <c r="J274" s="189">
        <f t="shared" si="8"/>
        <v>1649775.5999999999</v>
      </c>
      <c r="K274" s="201">
        <v>1331421.3966378011</v>
      </c>
      <c r="L274" s="192">
        <v>1649775.5999999999</v>
      </c>
      <c r="M274" s="192">
        <v>565478.41630549193</v>
      </c>
      <c r="N274" s="192">
        <v>1084297.1836945079</v>
      </c>
      <c r="O274" s="192">
        <v>2215254.0163054918</v>
      </c>
    </row>
    <row r="275" spans="1:15" x14ac:dyDescent="0.2">
      <c r="A275" s="198" t="s">
        <v>711</v>
      </c>
      <c r="B275" s="199" t="s">
        <v>712</v>
      </c>
      <c r="C275" s="199" t="s">
        <v>3</v>
      </c>
      <c r="D275" s="219">
        <v>1</v>
      </c>
      <c r="E275" s="225">
        <v>312660</v>
      </c>
      <c r="F275" s="226">
        <f t="shared" si="9"/>
        <v>372065.39999999997</v>
      </c>
      <c r="G275" s="227">
        <v>147227.05486784616</v>
      </c>
      <c r="H275" s="228">
        <f t="shared" si="8"/>
        <v>175200.19529273693</v>
      </c>
      <c r="I275" s="224">
        <v>233070.58823529416</v>
      </c>
      <c r="J275" s="189">
        <f t="shared" si="8"/>
        <v>277354.00000000006</v>
      </c>
      <c r="K275" s="201">
        <v>226277.09764636849</v>
      </c>
      <c r="L275" s="192">
        <v>277354.00000000006</v>
      </c>
      <c r="M275" s="192">
        <v>80389.02490774481</v>
      </c>
      <c r="N275" s="192">
        <v>196964.97509225525</v>
      </c>
      <c r="O275" s="192">
        <v>357743.02490774484</v>
      </c>
    </row>
    <row r="276" spans="1:15" x14ac:dyDescent="0.2">
      <c r="A276" s="198" t="s">
        <v>713</v>
      </c>
      <c r="B276" s="199" t="s">
        <v>714</v>
      </c>
      <c r="C276" s="199" t="s">
        <v>3</v>
      </c>
      <c r="D276" s="219">
        <v>1</v>
      </c>
      <c r="E276" s="225">
        <v>339660</v>
      </c>
      <c r="F276" s="226">
        <f t="shared" si="9"/>
        <v>404195.39999999997</v>
      </c>
      <c r="G276" s="227">
        <v>152458.03050818926</v>
      </c>
      <c r="H276" s="228">
        <f t="shared" si="8"/>
        <v>181425.0563047452</v>
      </c>
      <c r="I276" s="224">
        <v>239784.28571428574</v>
      </c>
      <c r="J276" s="189">
        <f t="shared" si="8"/>
        <v>285343.3</v>
      </c>
      <c r="K276" s="201">
        <v>233384.17815237259</v>
      </c>
      <c r="L276" s="192">
        <v>285343.3</v>
      </c>
      <c r="M276" s="192">
        <v>91013.704143459297</v>
      </c>
      <c r="N276" s="192">
        <v>194329.59585654069</v>
      </c>
      <c r="O276" s="192">
        <v>376357.00414345926</v>
      </c>
    </row>
    <row r="277" spans="1:15" ht="24" x14ac:dyDescent="0.2">
      <c r="A277" s="198" t="s">
        <v>715</v>
      </c>
      <c r="B277" s="199" t="s">
        <v>716</v>
      </c>
      <c r="C277" s="199" t="s">
        <v>3</v>
      </c>
      <c r="D277" s="219">
        <v>1</v>
      </c>
      <c r="E277" s="225">
        <v>265815</v>
      </c>
      <c r="F277" s="226">
        <f t="shared" si="9"/>
        <v>316319.84999999998</v>
      </c>
      <c r="G277" s="227">
        <v>131511.59086355928</v>
      </c>
      <c r="H277" s="228">
        <f t="shared" si="8"/>
        <v>156498.79312763552</v>
      </c>
      <c r="I277" s="224">
        <v>191291.84873949582</v>
      </c>
      <c r="J277" s="189">
        <f t="shared" si="8"/>
        <v>227637.30000000002</v>
      </c>
      <c r="K277" s="201">
        <v>192068.04656381777</v>
      </c>
      <c r="L277" s="192">
        <v>227637.30000000002</v>
      </c>
      <c r="M277" s="192">
        <v>65377.58030117688</v>
      </c>
      <c r="N277" s="192">
        <v>162259.71969882314</v>
      </c>
      <c r="O277" s="192">
        <v>293014.88030117692</v>
      </c>
    </row>
    <row r="278" spans="1:15" ht="36" x14ac:dyDescent="0.2">
      <c r="A278" s="198" t="s">
        <v>717</v>
      </c>
      <c r="B278" s="199" t="s">
        <v>718</v>
      </c>
      <c r="C278" s="199" t="s">
        <v>3</v>
      </c>
      <c r="D278" s="219">
        <v>1</v>
      </c>
      <c r="E278" s="225">
        <v>766800</v>
      </c>
      <c r="F278" s="226">
        <f t="shared" si="9"/>
        <v>912492</v>
      </c>
      <c r="G278" s="227">
        <v>228572.28456201105</v>
      </c>
      <c r="H278" s="228">
        <f t="shared" si="8"/>
        <v>272001.01862879313</v>
      </c>
      <c r="I278" s="224">
        <v>491481.84873949585</v>
      </c>
      <c r="J278" s="189">
        <f t="shared" si="8"/>
        <v>584863.4</v>
      </c>
      <c r="K278" s="201">
        <v>428432.2093143966</v>
      </c>
      <c r="L278" s="192">
        <v>584863.4</v>
      </c>
      <c r="M278" s="192">
        <v>261502.51038375951</v>
      </c>
      <c r="N278" s="192">
        <v>323360.88961624051</v>
      </c>
      <c r="O278" s="192">
        <v>846365.91038375953</v>
      </c>
    </row>
    <row r="279" spans="1:15" x14ac:dyDescent="0.2">
      <c r="A279" s="198" t="s">
        <v>719</v>
      </c>
      <c r="B279" s="199" t="s">
        <v>720</v>
      </c>
      <c r="C279" s="199" t="s">
        <v>3</v>
      </c>
      <c r="D279" s="219">
        <v>1</v>
      </c>
      <c r="E279" s="225">
        <v>279315</v>
      </c>
      <c r="F279" s="226">
        <f t="shared" si="9"/>
        <v>332384.84999999998</v>
      </c>
      <c r="G279" s="227">
        <v>134796.07420780187</v>
      </c>
      <c r="H279" s="228">
        <f t="shared" si="8"/>
        <v>160407.32830728422</v>
      </c>
      <c r="I279" s="224">
        <v>199346.80672268913</v>
      </c>
      <c r="J279" s="189">
        <f t="shared" si="8"/>
        <v>237222.70000000004</v>
      </c>
      <c r="K279" s="201">
        <v>198815.01415364211</v>
      </c>
      <c r="L279" s="192">
        <v>237222.70000000004</v>
      </c>
      <c r="M279" s="192">
        <v>70342.577661423958</v>
      </c>
      <c r="N279" s="192">
        <v>166880.12233857607</v>
      </c>
      <c r="O279" s="192">
        <v>307565.27766142401</v>
      </c>
    </row>
    <row r="280" spans="1:15" x14ac:dyDescent="0.2">
      <c r="A280" s="198" t="s">
        <v>721</v>
      </c>
      <c r="B280" s="199" t="s">
        <v>722</v>
      </c>
      <c r="C280" s="199" t="s">
        <v>3</v>
      </c>
      <c r="D280" s="219">
        <v>1</v>
      </c>
      <c r="E280" s="225">
        <v>105000</v>
      </c>
      <c r="F280" s="226">
        <f t="shared" si="9"/>
        <v>124950</v>
      </c>
      <c r="G280" s="227">
        <v>61853.618081934146</v>
      </c>
      <c r="H280" s="228">
        <f t="shared" si="8"/>
        <v>73605.805517501634</v>
      </c>
      <c r="I280" s="224">
        <v>76369.579831932788</v>
      </c>
      <c r="J280" s="189">
        <f t="shared" si="8"/>
        <v>90879.800000000017</v>
      </c>
      <c r="K280" s="201">
        <v>82242.802758750826</v>
      </c>
      <c r="L280" s="192">
        <v>90879.800000000017</v>
      </c>
      <c r="M280" s="192">
        <v>21331.759630700839</v>
      </c>
      <c r="N280" s="192">
        <v>69548.040369299182</v>
      </c>
      <c r="O280" s="192">
        <v>112211.55963070085</v>
      </c>
    </row>
    <row r="281" spans="1:15" x14ac:dyDescent="0.2">
      <c r="A281" s="198" t="s">
        <v>723</v>
      </c>
      <c r="B281" s="199" t="s">
        <v>724</v>
      </c>
      <c r="C281" s="199" t="s">
        <v>3</v>
      </c>
      <c r="D281" s="219">
        <v>1</v>
      </c>
      <c r="E281" s="225">
        <v>37500</v>
      </c>
      <c r="F281" s="226">
        <f t="shared" si="9"/>
        <v>44625</v>
      </c>
      <c r="G281" s="227">
        <v>21548.417000066289</v>
      </c>
      <c r="H281" s="228">
        <f t="shared" si="8"/>
        <v>25642.616230078882</v>
      </c>
      <c r="I281" s="224">
        <v>27802.268907563026</v>
      </c>
      <c r="J281" s="189">
        <f t="shared" si="8"/>
        <v>33084.699999999997</v>
      </c>
      <c r="K281" s="201">
        <v>29363.658115039441</v>
      </c>
      <c r="L281" s="192">
        <v>33084.699999999997</v>
      </c>
      <c r="M281" s="192">
        <v>7809.4958474147197</v>
      </c>
      <c r="N281" s="192">
        <v>25275.204152585276</v>
      </c>
      <c r="O281" s="192">
        <v>40894.195847414718</v>
      </c>
    </row>
    <row r="282" spans="1:15" x14ac:dyDescent="0.2">
      <c r="A282" s="198" t="s">
        <v>725</v>
      </c>
      <c r="B282" s="199" t="s">
        <v>726</v>
      </c>
      <c r="C282" s="199" t="s">
        <v>3</v>
      </c>
      <c r="D282" s="219">
        <v>1</v>
      </c>
      <c r="E282" s="225">
        <v>75000</v>
      </c>
      <c r="F282" s="226">
        <f t="shared" si="9"/>
        <v>89250</v>
      </c>
      <c r="G282" s="227">
        <v>43507.246147878308</v>
      </c>
      <c r="H282" s="228">
        <f t="shared" si="8"/>
        <v>51773.622915975182</v>
      </c>
      <c r="I282" s="224">
        <v>50341.176470588245</v>
      </c>
      <c r="J282" s="189">
        <f t="shared" si="8"/>
        <v>59906.000000000007</v>
      </c>
      <c r="K282" s="201">
        <v>55839.811457987598</v>
      </c>
      <c r="L282" s="192">
        <v>59906.000000000007</v>
      </c>
      <c r="M282" s="192">
        <v>16095.840499198675</v>
      </c>
      <c r="N282" s="192">
        <v>43810.159500801332</v>
      </c>
      <c r="O282" s="192">
        <v>76001.840499198675</v>
      </c>
    </row>
    <row r="283" spans="1:15" x14ac:dyDescent="0.2">
      <c r="A283" s="198" t="s">
        <v>727</v>
      </c>
      <c r="B283" s="199" t="s">
        <v>728</v>
      </c>
      <c r="C283" s="199" t="s">
        <v>3</v>
      </c>
      <c r="D283" s="219">
        <v>1</v>
      </c>
      <c r="E283" s="225">
        <v>75000</v>
      </c>
      <c r="F283" s="226">
        <f t="shared" si="9"/>
        <v>89250</v>
      </c>
      <c r="G283" s="227">
        <v>37603.123415495633</v>
      </c>
      <c r="H283" s="228">
        <f t="shared" si="8"/>
        <v>44747.716864439804</v>
      </c>
      <c r="I283" s="224">
        <v>61548.23529411765</v>
      </c>
      <c r="J283" s="189">
        <f t="shared" si="8"/>
        <v>73242.399999999994</v>
      </c>
      <c r="K283" s="201">
        <v>69080.038954813266</v>
      </c>
      <c r="L283" s="192">
        <v>73242.399999999994</v>
      </c>
      <c r="M283" s="192">
        <v>18404.840634504399</v>
      </c>
      <c r="N283" s="192">
        <v>54837.559365495596</v>
      </c>
      <c r="O283" s="192">
        <v>91647.240634504386</v>
      </c>
    </row>
    <row r="284" spans="1:15" x14ac:dyDescent="0.2">
      <c r="A284" s="198" t="s">
        <v>729</v>
      </c>
      <c r="B284" s="199" t="s">
        <v>730</v>
      </c>
      <c r="C284" s="199" t="s">
        <v>3</v>
      </c>
      <c r="D284" s="219">
        <v>1</v>
      </c>
      <c r="E284" s="225">
        <v>41715.000000000007</v>
      </c>
      <c r="F284" s="226">
        <f t="shared" si="9"/>
        <v>49640.850000000006</v>
      </c>
      <c r="G284" s="227">
        <v>31889.972809665163</v>
      </c>
      <c r="H284" s="228">
        <f t="shared" si="8"/>
        <v>37949.067643501541</v>
      </c>
      <c r="I284" s="224">
        <v>38587.815126050424</v>
      </c>
      <c r="J284" s="189">
        <f t="shared" si="8"/>
        <v>45919.5</v>
      </c>
      <c r="K284" s="201">
        <v>44503.139214500516</v>
      </c>
      <c r="L284" s="192">
        <v>45919.5</v>
      </c>
      <c r="M284" s="192">
        <v>4877.0894376296528</v>
      </c>
      <c r="N284" s="192">
        <v>41042.410562370351</v>
      </c>
      <c r="O284" s="192">
        <v>50796.589437629649</v>
      </c>
    </row>
    <row r="285" spans="1:15" x14ac:dyDescent="0.2">
      <c r="A285" s="198" t="s">
        <v>731</v>
      </c>
      <c r="B285" s="199" t="s">
        <v>732</v>
      </c>
      <c r="C285" s="199" t="s">
        <v>3</v>
      </c>
      <c r="D285" s="219">
        <v>1</v>
      </c>
      <c r="E285" s="225">
        <v>450000</v>
      </c>
      <c r="F285" s="226">
        <f t="shared" si="9"/>
        <v>535500</v>
      </c>
      <c r="G285" s="227">
        <v>90005.993557648966</v>
      </c>
      <c r="H285" s="228">
        <f t="shared" si="8"/>
        <v>107107.13233360226</v>
      </c>
      <c r="I285" s="224">
        <v>133764.62184873951</v>
      </c>
      <c r="J285" s="189">
        <f t="shared" si="8"/>
        <v>159179.9</v>
      </c>
      <c r="K285" s="201">
        <v>133143.51616680113</v>
      </c>
      <c r="L285" s="192">
        <v>159179.9</v>
      </c>
      <c r="M285" s="192">
        <v>190860.28626659178</v>
      </c>
      <c r="N285" s="192">
        <v>-31680.386266591784</v>
      </c>
      <c r="O285" s="192">
        <v>350040.18626659177</v>
      </c>
    </row>
    <row r="286" spans="1:15" x14ac:dyDescent="0.2">
      <c r="A286" s="198" t="s">
        <v>733</v>
      </c>
      <c r="B286" s="199" t="s">
        <v>734</v>
      </c>
      <c r="C286" s="199" t="s">
        <v>3</v>
      </c>
      <c r="D286" s="219">
        <v>1</v>
      </c>
      <c r="E286" s="225">
        <v>244215</v>
      </c>
      <c r="F286" s="226">
        <f t="shared" si="9"/>
        <v>290615.84999999998</v>
      </c>
      <c r="G286" s="227">
        <v>113378.72813931335</v>
      </c>
      <c r="H286" s="228">
        <f t="shared" si="8"/>
        <v>134920.68648578288</v>
      </c>
      <c r="I286" s="224">
        <v>159195.88235294117</v>
      </c>
      <c r="J286" s="189">
        <f t="shared" si="8"/>
        <v>189443.09999999998</v>
      </c>
      <c r="K286" s="201">
        <v>162181.89324289141</v>
      </c>
      <c r="L286" s="192">
        <v>189443.09999999998</v>
      </c>
      <c r="M286" s="192">
        <v>64506.332901589849</v>
      </c>
      <c r="N286" s="192">
        <v>124936.76709841013</v>
      </c>
      <c r="O286" s="192">
        <v>253949.43290158984</v>
      </c>
    </row>
    <row r="287" spans="1:15" x14ac:dyDescent="0.2">
      <c r="A287" s="198" t="s">
        <v>735</v>
      </c>
      <c r="B287" s="199" t="s">
        <v>736</v>
      </c>
      <c r="C287" s="199" t="s">
        <v>3</v>
      </c>
      <c r="D287" s="219">
        <v>1</v>
      </c>
      <c r="E287" s="225">
        <v>27378</v>
      </c>
      <c r="F287" s="226">
        <f t="shared" si="9"/>
        <v>32579.82</v>
      </c>
      <c r="G287" s="227">
        <v>7149.0000418021918</v>
      </c>
      <c r="H287" s="228">
        <f t="shared" si="8"/>
        <v>8507.3100497446085</v>
      </c>
      <c r="I287" s="224">
        <v>15516.470588235296</v>
      </c>
      <c r="J287" s="189">
        <f t="shared" si="8"/>
        <v>18464.600000000002</v>
      </c>
      <c r="K287" s="201">
        <v>13485.955024872306</v>
      </c>
      <c r="L287" s="192">
        <v>18464.600000000002</v>
      </c>
      <c r="M287" s="192">
        <v>9876.3060689432186</v>
      </c>
      <c r="N287" s="192">
        <v>8588.2939310567835</v>
      </c>
      <c r="O287" s="192">
        <v>28340.906068943223</v>
      </c>
    </row>
    <row r="288" spans="1:15" x14ac:dyDescent="0.2">
      <c r="A288" s="198" t="s">
        <v>737</v>
      </c>
      <c r="B288" s="199" t="s">
        <v>738</v>
      </c>
      <c r="C288" s="199" t="s">
        <v>3</v>
      </c>
      <c r="D288" s="219">
        <v>1</v>
      </c>
      <c r="E288" s="225">
        <v>27378.000000000007</v>
      </c>
      <c r="F288" s="226">
        <f t="shared" si="9"/>
        <v>32579.820000000007</v>
      </c>
      <c r="G288" s="227">
        <v>7076.0510617838017</v>
      </c>
      <c r="H288" s="228">
        <f t="shared" si="8"/>
        <v>8420.500763522723</v>
      </c>
      <c r="I288" s="224">
        <v>15441.596638655463</v>
      </c>
      <c r="J288" s="189">
        <f t="shared" si="8"/>
        <v>18375.5</v>
      </c>
      <c r="K288" s="201">
        <v>13398.000381761361</v>
      </c>
      <c r="L288" s="192">
        <v>18375.5</v>
      </c>
      <c r="M288" s="192">
        <v>9913.7246192150997</v>
      </c>
      <c r="N288" s="192">
        <v>8461.7753807849003</v>
      </c>
      <c r="O288" s="192">
        <v>28289.2246192151</v>
      </c>
    </row>
    <row r="289" spans="1:15" x14ac:dyDescent="0.2">
      <c r="A289" s="198" t="s">
        <v>739</v>
      </c>
      <c r="B289" s="199" t="s">
        <v>740</v>
      </c>
      <c r="C289" s="199" t="s">
        <v>3</v>
      </c>
      <c r="D289" s="219">
        <v>1</v>
      </c>
      <c r="E289" s="225">
        <v>7600.5</v>
      </c>
      <c r="F289" s="226">
        <f t="shared" si="9"/>
        <v>9044.5949999999993</v>
      </c>
      <c r="G289" s="227">
        <v>3428.0089797259552</v>
      </c>
      <c r="H289" s="228">
        <f t="shared" si="8"/>
        <v>4079.3306858738865</v>
      </c>
      <c r="I289" s="224">
        <v>5839.2436974789925</v>
      </c>
      <c r="J289" s="189">
        <f t="shared" si="8"/>
        <v>6948.7000000000007</v>
      </c>
      <c r="K289" s="201">
        <v>5514.0153429369439</v>
      </c>
      <c r="L289" s="192">
        <v>6948.7000000000007</v>
      </c>
      <c r="M289" s="192">
        <v>2035.2424322153306</v>
      </c>
      <c r="N289" s="192">
        <v>4913.4575677846697</v>
      </c>
      <c r="O289" s="192">
        <v>8983.9424322153318</v>
      </c>
    </row>
    <row r="290" spans="1:15" x14ac:dyDescent="0.2">
      <c r="A290" s="198" t="s">
        <v>741</v>
      </c>
      <c r="B290" s="199" t="s">
        <v>742</v>
      </c>
      <c r="C290" s="199" t="s">
        <v>3</v>
      </c>
      <c r="D290" s="219">
        <v>1</v>
      </c>
      <c r="E290" s="225">
        <v>43956</v>
      </c>
      <c r="F290" s="226">
        <f t="shared" si="9"/>
        <v>52307.64</v>
      </c>
      <c r="G290" s="227">
        <v>19103.143466604331</v>
      </c>
      <c r="H290" s="228">
        <f t="shared" si="8"/>
        <v>22732.740725259155</v>
      </c>
      <c r="I290" s="224">
        <v>25572.689075630256</v>
      </c>
      <c r="J290" s="189">
        <f t="shared" si="8"/>
        <v>30431.500000000004</v>
      </c>
      <c r="K290" s="201">
        <v>26582.120362629579</v>
      </c>
      <c r="L290" s="192">
        <v>30431.500000000004</v>
      </c>
      <c r="M290" s="192">
        <v>12527.79604089808</v>
      </c>
      <c r="N290" s="192">
        <v>17903.703959101924</v>
      </c>
      <c r="O290" s="192">
        <v>42959.296040898087</v>
      </c>
    </row>
    <row r="291" spans="1:15" x14ac:dyDescent="0.2">
      <c r="A291" s="198" t="s">
        <v>743</v>
      </c>
      <c r="B291" s="199" t="s">
        <v>744</v>
      </c>
      <c r="C291" s="199" t="s">
        <v>3</v>
      </c>
      <c r="D291" s="219">
        <v>1</v>
      </c>
      <c r="E291" s="225">
        <v>72495</v>
      </c>
      <c r="F291" s="226">
        <f t="shared" si="9"/>
        <v>86269.05</v>
      </c>
      <c r="G291" s="227">
        <v>29247.796338267388</v>
      </c>
      <c r="H291" s="228">
        <f t="shared" si="8"/>
        <v>34804.877642538188</v>
      </c>
      <c r="I291" s="224">
        <v>47010.672268907569</v>
      </c>
      <c r="J291" s="189">
        <f t="shared" si="8"/>
        <v>55942.700000000004</v>
      </c>
      <c r="K291" s="201">
        <v>45373.788821269096</v>
      </c>
      <c r="L291" s="192">
        <v>55942.700000000004</v>
      </c>
      <c r="M291" s="192">
        <v>21121.490043125516</v>
      </c>
      <c r="N291" s="192">
        <v>34821.209956874489</v>
      </c>
      <c r="O291" s="192">
        <v>77064.19004312552</v>
      </c>
    </row>
    <row r="292" spans="1:15" x14ac:dyDescent="0.2">
      <c r="A292" s="198" t="s">
        <v>745</v>
      </c>
      <c r="B292" s="199" t="s">
        <v>746</v>
      </c>
      <c r="C292" s="199" t="s">
        <v>3</v>
      </c>
      <c r="D292" s="219">
        <v>1</v>
      </c>
      <c r="E292" s="225">
        <v>25515</v>
      </c>
      <c r="F292" s="226">
        <f t="shared" si="9"/>
        <v>30362.85</v>
      </c>
      <c r="G292" s="227">
        <v>19450.689013683812</v>
      </c>
      <c r="H292" s="228">
        <f t="shared" si="8"/>
        <v>23146.319926283733</v>
      </c>
      <c r="I292" s="224">
        <v>24060.42016806723</v>
      </c>
      <c r="J292" s="189">
        <f t="shared" si="8"/>
        <v>28631.9</v>
      </c>
      <c r="K292" s="201">
        <v>27380.356642094575</v>
      </c>
      <c r="L292" s="192">
        <v>28631.9</v>
      </c>
      <c r="M292" s="192">
        <v>3076.1823915096465</v>
      </c>
      <c r="N292" s="192">
        <v>25555.717608490355</v>
      </c>
      <c r="O292" s="192">
        <v>31708.082391509648</v>
      </c>
    </row>
    <row r="293" spans="1:15" x14ac:dyDescent="0.2">
      <c r="A293" s="198" t="s">
        <v>747</v>
      </c>
      <c r="B293" s="199" t="s">
        <v>748</v>
      </c>
      <c r="C293" s="199" t="s">
        <v>3</v>
      </c>
      <c r="D293" s="219">
        <v>1</v>
      </c>
      <c r="E293" s="225">
        <v>1200000</v>
      </c>
      <c r="F293" s="226">
        <f t="shared" si="9"/>
        <v>1428000</v>
      </c>
      <c r="G293" s="227">
        <v>466508.13413646381</v>
      </c>
      <c r="H293" s="228">
        <f t="shared" si="8"/>
        <v>555144.67962239194</v>
      </c>
      <c r="I293" s="224">
        <v>756090.08403361356</v>
      </c>
      <c r="J293" s="189">
        <f t="shared" si="8"/>
        <v>899747.20000000007</v>
      </c>
      <c r="K293" s="201">
        <v>727445.93981119595</v>
      </c>
      <c r="L293" s="192">
        <v>899747.20000000007</v>
      </c>
      <c r="M293" s="192">
        <v>358961.20620942663</v>
      </c>
      <c r="N293" s="192">
        <v>540785.99379057344</v>
      </c>
      <c r="O293" s="192">
        <v>1258708.4062094267</v>
      </c>
    </row>
    <row r="294" spans="1:15" ht="24" x14ac:dyDescent="0.2">
      <c r="A294" s="198" t="s">
        <v>749</v>
      </c>
      <c r="B294" s="199" t="s">
        <v>750</v>
      </c>
      <c r="C294" s="199" t="s">
        <v>3</v>
      </c>
      <c r="D294" s="219">
        <v>1</v>
      </c>
      <c r="E294" s="225">
        <v>6000000</v>
      </c>
      <c r="F294" s="226">
        <f t="shared" si="9"/>
        <v>7140000</v>
      </c>
      <c r="G294" s="227">
        <v>2005494.9731502808</v>
      </c>
      <c r="H294" s="228">
        <f t="shared" si="8"/>
        <v>2386539.0180488341</v>
      </c>
      <c r="I294" s="224">
        <v>1785121.5966386558</v>
      </c>
      <c r="J294" s="189">
        <f t="shared" si="8"/>
        <v>2124294.7000000002</v>
      </c>
      <c r="K294" s="201">
        <v>2255416.8590244171</v>
      </c>
      <c r="L294" s="192">
        <v>2386539.0180488341</v>
      </c>
      <c r="M294" s="192">
        <v>2305102.1439341698</v>
      </c>
      <c r="N294" s="192">
        <v>81436.874114664271</v>
      </c>
      <c r="O294" s="192">
        <v>4691641.1619830038</v>
      </c>
    </row>
    <row r="295" spans="1:15" x14ac:dyDescent="0.2">
      <c r="A295" s="198" t="s">
        <v>751</v>
      </c>
      <c r="B295" s="199" t="s">
        <v>752</v>
      </c>
      <c r="C295" s="199" t="s">
        <v>3</v>
      </c>
      <c r="D295" s="219">
        <v>1</v>
      </c>
      <c r="E295" s="225">
        <v>2281350</v>
      </c>
      <c r="F295" s="226">
        <f t="shared" si="9"/>
        <v>2714806.5</v>
      </c>
      <c r="G295" s="227">
        <v>889625.26602816803</v>
      </c>
      <c r="H295" s="228">
        <f t="shared" si="8"/>
        <v>1058654.06657352</v>
      </c>
      <c r="I295" s="224">
        <v>1482083.6134453784</v>
      </c>
      <c r="J295" s="189">
        <f t="shared" si="8"/>
        <v>1763679.5000000002</v>
      </c>
      <c r="K295" s="201">
        <v>1411166.7832867601</v>
      </c>
      <c r="L295" s="192">
        <v>1763679.5000000002</v>
      </c>
      <c r="M295" s="192">
        <v>678605.13102258753</v>
      </c>
      <c r="N295" s="192">
        <v>1085074.3689774126</v>
      </c>
      <c r="O295" s="192">
        <v>2442284.6310225879</v>
      </c>
    </row>
    <row r="296" spans="1:15" x14ac:dyDescent="0.2">
      <c r="A296" s="198" t="s">
        <v>753</v>
      </c>
      <c r="B296" s="199" t="s">
        <v>754</v>
      </c>
      <c r="C296" s="199" t="s">
        <v>3</v>
      </c>
      <c r="D296" s="219">
        <v>1</v>
      </c>
      <c r="E296" s="225">
        <v>3900000</v>
      </c>
      <c r="F296" s="226">
        <f t="shared" si="9"/>
        <v>4641000</v>
      </c>
      <c r="G296" s="227">
        <v>1293690.259431167</v>
      </c>
      <c r="H296" s="228">
        <f t="shared" si="8"/>
        <v>1539491.4087230887</v>
      </c>
      <c r="I296" s="224">
        <v>1188762.6050420168</v>
      </c>
      <c r="J296" s="189">
        <f t="shared" si="8"/>
        <v>1414627.5</v>
      </c>
      <c r="K296" s="201">
        <v>1477059.4543615445</v>
      </c>
      <c r="L296" s="192">
        <v>1539491.4087230887</v>
      </c>
      <c r="M296" s="192">
        <v>1492366.7275774609</v>
      </c>
      <c r="N296" s="192">
        <v>47124.68114562775</v>
      </c>
      <c r="O296" s="192">
        <v>3031858.1363005498</v>
      </c>
    </row>
    <row r="297" spans="1:15" x14ac:dyDescent="0.2">
      <c r="A297" s="198" t="s">
        <v>755</v>
      </c>
      <c r="B297" s="199" t="s">
        <v>756</v>
      </c>
      <c r="C297" s="199" t="s">
        <v>3</v>
      </c>
      <c r="D297" s="219">
        <v>1</v>
      </c>
      <c r="E297" s="225">
        <v>26716.5</v>
      </c>
      <c r="F297" s="226">
        <f t="shared" si="9"/>
        <v>31792.634999999998</v>
      </c>
      <c r="G297" s="227">
        <v>14553.024973099566</v>
      </c>
      <c r="H297" s="228">
        <f t="shared" si="8"/>
        <v>17318.099717988483</v>
      </c>
      <c r="I297" s="224">
        <v>18112.058823529413</v>
      </c>
      <c r="J297" s="189">
        <f t="shared" si="8"/>
        <v>21553.35</v>
      </c>
      <c r="K297" s="201">
        <v>19435.724858994239</v>
      </c>
      <c r="L297" s="192">
        <v>21553.35</v>
      </c>
      <c r="M297" s="192">
        <v>6076.2970621981531</v>
      </c>
      <c r="N297" s="192">
        <v>15477.052937801845</v>
      </c>
      <c r="O297" s="192">
        <v>27629.64706219815</v>
      </c>
    </row>
    <row r="298" spans="1:15" x14ac:dyDescent="0.2">
      <c r="A298" s="198" t="s">
        <v>757</v>
      </c>
      <c r="B298" s="199" t="s">
        <v>758</v>
      </c>
      <c r="C298" s="199" t="s">
        <v>3</v>
      </c>
      <c r="D298" s="219">
        <v>1</v>
      </c>
      <c r="E298" s="225">
        <v>24300</v>
      </c>
      <c r="F298" s="226">
        <f t="shared" si="9"/>
        <v>28917</v>
      </c>
      <c r="G298" s="227">
        <v>12341.425408151799</v>
      </c>
      <c r="H298" s="228">
        <f t="shared" si="8"/>
        <v>14686.29623570064</v>
      </c>
      <c r="I298" s="224">
        <v>15255.063025210085</v>
      </c>
      <c r="J298" s="189">
        <f t="shared" si="8"/>
        <v>18153.525000000001</v>
      </c>
      <c r="K298" s="201">
        <v>16419.910617850321</v>
      </c>
      <c r="L298" s="192">
        <v>18153.525000000001</v>
      </c>
      <c r="M298" s="192">
        <v>6058.8502668672318</v>
      </c>
      <c r="N298" s="192">
        <v>12094.67473313277</v>
      </c>
      <c r="O298" s="192">
        <v>24212.375266867231</v>
      </c>
    </row>
    <row r="299" spans="1:15" x14ac:dyDescent="0.2">
      <c r="A299" s="198" t="s">
        <v>759</v>
      </c>
      <c r="B299" s="199" t="s">
        <v>760</v>
      </c>
      <c r="C299" s="199" t="s">
        <v>3</v>
      </c>
      <c r="D299" s="219">
        <v>1</v>
      </c>
      <c r="E299" s="225">
        <v>98199</v>
      </c>
      <c r="F299" s="226">
        <f t="shared" si="9"/>
        <v>116856.81</v>
      </c>
      <c r="G299" s="227">
        <v>44581.909170588246</v>
      </c>
      <c r="H299" s="228">
        <f t="shared" si="8"/>
        <v>53052.471913000008</v>
      </c>
      <c r="I299" s="224">
        <v>49498.865546218491</v>
      </c>
      <c r="J299" s="189">
        <f t="shared" si="8"/>
        <v>58903.65</v>
      </c>
      <c r="K299" s="201">
        <v>55978.060956500005</v>
      </c>
      <c r="L299" s="192">
        <v>58903.65</v>
      </c>
      <c r="M299" s="192">
        <v>28797.759553501492</v>
      </c>
      <c r="N299" s="192">
        <v>30105.89044649851</v>
      </c>
      <c r="O299" s="192">
        <v>87701.409553501493</v>
      </c>
    </row>
    <row r="300" spans="1:15" x14ac:dyDescent="0.2">
      <c r="A300" s="198" t="s">
        <v>761</v>
      </c>
      <c r="B300" s="199" t="s">
        <v>762</v>
      </c>
      <c r="C300" s="199" t="s">
        <v>3</v>
      </c>
      <c r="D300" s="219">
        <v>1</v>
      </c>
      <c r="E300" s="225">
        <v>94149</v>
      </c>
      <c r="F300" s="226">
        <f t="shared" si="9"/>
        <v>112037.31</v>
      </c>
      <c r="G300" s="227">
        <v>44131.167505433972</v>
      </c>
      <c r="H300" s="228">
        <f t="shared" si="8"/>
        <v>52516.089331466421</v>
      </c>
      <c r="I300" s="224">
        <v>60438.529411764706</v>
      </c>
      <c r="J300" s="189">
        <f t="shared" si="8"/>
        <v>71921.849999999991</v>
      </c>
      <c r="K300" s="201">
        <v>62218.96966573321</v>
      </c>
      <c r="L300" s="192">
        <v>71921.849999999991</v>
      </c>
      <c r="M300" s="192">
        <v>24784.87304790807</v>
      </c>
      <c r="N300" s="192">
        <v>47136.976952091922</v>
      </c>
      <c r="O300" s="192">
        <v>96706.723047908061</v>
      </c>
    </row>
    <row r="301" spans="1:15" x14ac:dyDescent="0.2">
      <c r="A301" s="198" t="s">
        <v>763</v>
      </c>
      <c r="B301" s="199" t="s">
        <v>764</v>
      </c>
      <c r="C301" s="199" t="s">
        <v>3</v>
      </c>
      <c r="D301" s="219">
        <v>1</v>
      </c>
      <c r="E301" s="225">
        <v>110362.5</v>
      </c>
      <c r="F301" s="226">
        <f t="shared" si="9"/>
        <v>131331.375</v>
      </c>
      <c r="G301" s="227">
        <v>42303.884518144063</v>
      </c>
      <c r="H301" s="228">
        <f t="shared" si="8"/>
        <v>50341.622576591435</v>
      </c>
      <c r="I301" s="224">
        <v>55577.457983193279</v>
      </c>
      <c r="J301" s="189">
        <f t="shared" si="8"/>
        <v>66137.175000000003</v>
      </c>
      <c r="K301" s="201">
        <v>58239.398788295715</v>
      </c>
      <c r="L301" s="192">
        <v>66137.175000000003</v>
      </c>
      <c r="M301" s="192">
        <v>35054.121944352271</v>
      </c>
      <c r="N301" s="192">
        <v>31083.053055647732</v>
      </c>
      <c r="O301" s="192">
        <v>101191.29694435227</v>
      </c>
    </row>
    <row r="302" spans="1:15" x14ac:dyDescent="0.2">
      <c r="A302" s="198" t="s">
        <v>765</v>
      </c>
      <c r="B302" s="199" t="s">
        <v>766</v>
      </c>
      <c r="C302" s="199" t="s">
        <v>3</v>
      </c>
      <c r="D302" s="219">
        <v>1</v>
      </c>
      <c r="E302" s="225">
        <v>54756.000000000015</v>
      </c>
      <c r="F302" s="226">
        <f t="shared" si="9"/>
        <v>65159.640000000014</v>
      </c>
      <c r="G302" s="227">
        <v>23162.190777546275</v>
      </c>
      <c r="H302" s="228">
        <f t="shared" si="8"/>
        <v>27563.007025280065</v>
      </c>
      <c r="I302" s="224">
        <v>34150.399159663866</v>
      </c>
      <c r="J302" s="189">
        <f t="shared" si="8"/>
        <v>40638.974999999999</v>
      </c>
      <c r="K302" s="201">
        <v>34100.991012640035</v>
      </c>
      <c r="L302" s="192">
        <v>40638.974999999999</v>
      </c>
      <c r="M302" s="192">
        <v>15584.004483065764</v>
      </c>
      <c r="N302" s="192">
        <v>25054.970516934234</v>
      </c>
      <c r="O302" s="192">
        <v>56222.979483065763</v>
      </c>
    </row>
    <row r="303" spans="1:15" x14ac:dyDescent="0.2">
      <c r="A303" s="198" t="s">
        <v>767</v>
      </c>
      <c r="B303" s="199" t="s">
        <v>768</v>
      </c>
      <c r="C303" s="199" t="s">
        <v>3</v>
      </c>
      <c r="D303" s="219">
        <v>1</v>
      </c>
      <c r="E303" s="225">
        <v>41337</v>
      </c>
      <c r="F303" s="226">
        <f t="shared" si="9"/>
        <v>49191.03</v>
      </c>
      <c r="G303" s="227">
        <v>21856.819192013951</v>
      </c>
      <c r="H303" s="228">
        <f t="shared" si="8"/>
        <v>26009.6148384966</v>
      </c>
      <c r="I303" s="224">
        <v>24841.197478991598</v>
      </c>
      <c r="J303" s="189">
        <f t="shared" si="8"/>
        <v>29561.025000000001</v>
      </c>
      <c r="K303" s="201">
        <v>27785.319919248301</v>
      </c>
      <c r="L303" s="192">
        <v>29561.025000000001</v>
      </c>
      <c r="M303" s="192">
        <v>10194.375460818423</v>
      </c>
      <c r="N303" s="192">
        <v>19366.649539181577</v>
      </c>
      <c r="O303" s="192">
        <v>39755.400460818426</v>
      </c>
    </row>
    <row r="304" spans="1:15" x14ac:dyDescent="0.2">
      <c r="A304" s="198" t="s">
        <v>769</v>
      </c>
      <c r="B304" s="199" t="s">
        <v>770</v>
      </c>
      <c r="C304" s="199" t="s">
        <v>3</v>
      </c>
      <c r="D304" s="219">
        <v>1</v>
      </c>
      <c r="E304" s="225">
        <v>44212.5</v>
      </c>
      <c r="F304" s="226">
        <f t="shared" si="9"/>
        <v>52612.875</v>
      </c>
      <c r="G304" s="227">
        <v>22447.528005821398</v>
      </c>
      <c r="H304" s="228">
        <f t="shared" si="8"/>
        <v>26712.558326927461</v>
      </c>
      <c r="I304" s="224">
        <v>28030.021008403361</v>
      </c>
      <c r="J304" s="189">
        <f t="shared" si="8"/>
        <v>33355.724999999999</v>
      </c>
      <c r="K304" s="201">
        <v>30034.141663463728</v>
      </c>
      <c r="L304" s="192">
        <v>33355.724999999999</v>
      </c>
      <c r="M304" s="192">
        <v>10983.805722437019</v>
      </c>
      <c r="N304" s="192">
        <v>22371.919277562978</v>
      </c>
      <c r="O304" s="192">
        <v>44339.530722437019</v>
      </c>
    </row>
    <row r="305" spans="1:15" x14ac:dyDescent="0.2">
      <c r="A305" s="198" t="s">
        <v>771</v>
      </c>
      <c r="B305" s="199" t="s">
        <v>772</v>
      </c>
      <c r="C305" s="199" t="s">
        <v>3</v>
      </c>
      <c r="D305" s="219">
        <v>1</v>
      </c>
      <c r="E305" s="225">
        <v>85657.5</v>
      </c>
      <c r="F305" s="226">
        <f t="shared" si="9"/>
        <v>101932.42499999999</v>
      </c>
      <c r="G305" s="227">
        <v>45405.10579063317</v>
      </c>
      <c r="H305" s="228">
        <f t="shared" si="8"/>
        <v>54032.07589085347</v>
      </c>
      <c r="I305" s="224">
        <v>51679.915966386558</v>
      </c>
      <c r="J305" s="189">
        <f t="shared" si="8"/>
        <v>61499.1</v>
      </c>
      <c r="K305" s="201">
        <v>57765.587945426734</v>
      </c>
      <c r="L305" s="192">
        <v>61499.1</v>
      </c>
      <c r="M305" s="192">
        <v>21042.427152937969</v>
      </c>
      <c r="N305" s="192">
        <v>40456.672847062029</v>
      </c>
      <c r="O305" s="192">
        <v>82541.527152937968</v>
      </c>
    </row>
    <row r="306" spans="1:15" x14ac:dyDescent="0.2">
      <c r="A306" s="198" t="s">
        <v>773</v>
      </c>
      <c r="B306" s="199" t="s">
        <v>774</v>
      </c>
      <c r="C306" s="199" t="s">
        <v>3</v>
      </c>
      <c r="D306" s="219">
        <v>1</v>
      </c>
      <c r="E306" s="225">
        <v>74101.5</v>
      </c>
      <c r="F306" s="226">
        <f t="shared" si="9"/>
        <v>88180.784999999989</v>
      </c>
      <c r="G306" s="227">
        <v>30588.159710963002</v>
      </c>
      <c r="H306" s="228">
        <f t="shared" si="8"/>
        <v>36399.91005604597</v>
      </c>
      <c r="I306" s="224">
        <v>48146.155462184877</v>
      </c>
      <c r="J306" s="189">
        <f t="shared" si="8"/>
        <v>57293.925000000003</v>
      </c>
      <c r="K306" s="201">
        <v>46846.917528022983</v>
      </c>
      <c r="L306" s="192">
        <v>57293.925000000003</v>
      </c>
      <c r="M306" s="192">
        <v>21270.263517928764</v>
      </c>
      <c r="N306" s="192">
        <v>36023.661482071242</v>
      </c>
      <c r="O306" s="192">
        <v>78564.188517928764</v>
      </c>
    </row>
    <row r="307" spans="1:15" x14ac:dyDescent="0.2">
      <c r="A307" s="198" t="s">
        <v>775</v>
      </c>
      <c r="B307" s="199" t="s">
        <v>776</v>
      </c>
      <c r="C307" s="199" t="s">
        <v>3</v>
      </c>
      <c r="D307" s="219">
        <v>1</v>
      </c>
      <c r="E307" s="225">
        <v>30280.5</v>
      </c>
      <c r="F307" s="226">
        <f t="shared" si="9"/>
        <v>36033.794999999998</v>
      </c>
      <c r="G307" s="227">
        <v>14789.664347305561</v>
      </c>
      <c r="H307" s="228">
        <f t="shared" si="8"/>
        <v>17599.700573293616</v>
      </c>
      <c r="I307" s="224">
        <v>19070.672268907565</v>
      </c>
      <c r="J307" s="189">
        <f t="shared" si="8"/>
        <v>22694.100000000002</v>
      </c>
      <c r="K307" s="201">
        <v>20146.900286646807</v>
      </c>
      <c r="L307" s="192">
        <v>22694.100000000002</v>
      </c>
      <c r="M307" s="192">
        <v>7772.5743307591074</v>
      </c>
      <c r="N307" s="192">
        <v>14921.525669240895</v>
      </c>
      <c r="O307" s="192">
        <v>30466.67433075911</v>
      </c>
    </row>
    <row r="308" spans="1:15" x14ac:dyDescent="0.2">
      <c r="A308" s="198" t="s">
        <v>777</v>
      </c>
      <c r="B308" s="199" t="s">
        <v>778</v>
      </c>
      <c r="C308" s="199" t="s">
        <v>3</v>
      </c>
      <c r="D308" s="219">
        <v>1</v>
      </c>
      <c r="E308" s="225">
        <v>4500</v>
      </c>
      <c r="F308" s="226">
        <f t="shared" si="9"/>
        <v>5355</v>
      </c>
      <c r="G308" s="227">
        <v>2630.3148486305558</v>
      </c>
      <c r="H308" s="228">
        <f t="shared" si="8"/>
        <v>3130.0746698703615</v>
      </c>
      <c r="I308" s="224">
        <v>2770.9663865546217</v>
      </c>
      <c r="J308" s="189">
        <f t="shared" si="8"/>
        <v>3297.45</v>
      </c>
      <c r="K308" s="201">
        <v>3213.7623349351807</v>
      </c>
      <c r="L308" s="192">
        <v>3297.45</v>
      </c>
      <c r="M308" s="192">
        <v>1011.6992981167017</v>
      </c>
      <c r="N308" s="192">
        <v>2285.750701883298</v>
      </c>
      <c r="O308" s="192">
        <v>4309.1492981167012</v>
      </c>
    </row>
    <row r="309" spans="1:15" x14ac:dyDescent="0.2">
      <c r="A309" s="198" t="s">
        <v>779</v>
      </c>
      <c r="B309" s="199" t="s">
        <v>780</v>
      </c>
      <c r="C309" s="199" t="s">
        <v>3</v>
      </c>
      <c r="D309" s="219">
        <v>1</v>
      </c>
      <c r="E309" s="225">
        <v>3000</v>
      </c>
      <c r="F309" s="226">
        <f t="shared" si="9"/>
        <v>3570</v>
      </c>
      <c r="G309" s="227">
        <v>1842.7030968872912</v>
      </c>
      <c r="H309" s="228">
        <f t="shared" si="8"/>
        <v>2192.8166852958766</v>
      </c>
      <c r="I309" s="224">
        <v>2626.7647058823532</v>
      </c>
      <c r="J309" s="189">
        <f t="shared" si="8"/>
        <v>3125.85</v>
      </c>
      <c r="K309" s="201">
        <v>2962.8888950986257</v>
      </c>
      <c r="L309" s="192">
        <v>3125.85</v>
      </c>
      <c r="M309" s="192">
        <v>573.91968767872345</v>
      </c>
      <c r="N309" s="192">
        <v>2551.9303123212767</v>
      </c>
      <c r="O309" s="192">
        <v>3699.7696876787231</v>
      </c>
    </row>
    <row r="310" spans="1:15" x14ac:dyDescent="0.2">
      <c r="A310" s="198" t="s">
        <v>781</v>
      </c>
      <c r="B310" s="199" t="s">
        <v>782</v>
      </c>
      <c r="C310" s="199" t="s">
        <v>3</v>
      </c>
      <c r="D310" s="219">
        <v>1</v>
      </c>
      <c r="E310" s="225">
        <v>19534.5</v>
      </c>
      <c r="F310" s="226">
        <f t="shared" si="9"/>
        <v>23246.055</v>
      </c>
      <c r="G310" s="227">
        <v>5643.1670315038873</v>
      </c>
      <c r="H310" s="228">
        <f t="shared" si="8"/>
        <v>6715.3687674896255</v>
      </c>
      <c r="I310" s="224">
        <v>13665.567226890757</v>
      </c>
      <c r="J310" s="189">
        <f t="shared" si="8"/>
        <v>16262.025</v>
      </c>
      <c r="K310" s="201">
        <v>11488.696883744813</v>
      </c>
      <c r="L310" s="192">
        <v>16262.025</v>
      </c>
      <c r="M310" s="192">
        <v>6775.60089652028</v>
      </c>
      <c r="N310" s="192">
        <v>9486.4241034797196</v>
      </c>
      <c r="O310" s="192">
        <v>23037.62589652028</v>
      </c>
    </row>
    <row r="311" spans="1:15" x14ac:dyDescent="0.2">
      <c r="A311" s="198" t="s">
        <v>783</v>
      </c>
      <c r="B311" s="199" t="s">
        <v>784</v>
      </c>
      <c r="C311" s="199" t="s">
        <v>3</v>
      </c>
      <c r="D311" s="219">
        <v>1</v>
      </c>
      <c r="E311" s="225">
        <v>3348</v>
      </c>
      <c r="F311" s="226">
        <f t="shared" si="9"/>
        <v>3984.12</v>
      </c>
      <c r="G311" s="227">
        <v>1843.2961780256524</v>
      </c>
      <c r="H311" s="228">
        <f t="shared" si="8"/>
        <v>2193.5224518505261</v>
      </c>
      <c r="I311" s="224">
        <v>2340</v>
      </c>
      <c r="J311" s="189">
        <f t="shared" si="8"/>
        <v>2784.6</v>
      </c>
      <c r="K311" s="201">
        <v>2489.061225925263</v>
      </c>
      <c r="L311" s="192">
        <v>2784.6</v>
      </c>
      <c r="M311" s="192">
        <v>744.94298646610025</v>
      </c>
      <c r="N311" s="192">
        <v>2039.6570135338998</v>
      </c>
      <c r="O311" s="192">
        <v>3529.5429864661</v>
      </c>
    </row>
    <row r="312" spans="1:15" x14ac:dyDescent="0.2">
      <c r="A312" s="198" t="s">
        <v>785</v>
      </c>
      <c r="B312" s="199" t="s">
        <v>786</v>
      </c>
      <c r="C312" s="199" t="s">
        <v>3</v>
      </c>
      <c r="D312" s="219">
        <v>1</v>
      </c>
      <c r="E312" s="225">
        <v>45000</v>
      </c>
      <c r="F312" s="226">
        <f t="shared" si="9"/>
        <v>53550</v>
      </c>
      <c r="G312" s="227">
        <v>23225.650459350887</v>
      </c>
      <c r="H312" s="228">
        <f t="shared" si="8"/>
        <v>27638.524046627554</v>
      </c>
      <c r="I312" s="224">
        <v>26379.075630252104</v>
      </c>
      <c r="J312" s="189">
        <f t="shared" si="8"/>
        <v>31391.100000000002</v>
      </c>
      <c r="K312" s="201">
        <v>29514.812023313778</v>
      </c>
      <c r="L312" s="192">
        <v>31391.100000000002</v>
      </c>
      <c r="M312" s="192">
        <v>11433.397772306387</v>
      </c>
      <c r="N312" s="192">
        <v>19957.702227693615</v>
      </c>
      <c r="O312" s="192">
        <v>42824.497772306393</v>
      </c>
    </row>
    <row r="313" spans="1:15" x14ac:dyDescent="0.2">
      <c r="A313" s="198" t="s">
        <v>787</v>
      </c>
      <c r="B313" s="199" t="s">
        <v>788</v>
      </c>
      <c r="C313" s="199" t="s">
        <v>3</v>
      </c>
      <c r="D313" s="219">
        <v>1</v>
      </c>
      <c r="E313" s="225">
        <v>142290.00000000003</v>
      </c>
      <c r="F313" s="226">
        <f t="shared" si="9"/>
        <v>169325.10000000003</v>
      </c>
      <c r="G313" s="227">
        <v>62348.24775132713</v>
      </c>
      <c r="H313" s="228">
        <f t="shared" si="8"/>
        <v>74194.414824079286</v>
      </c>
      <c r="I313" s="224">
        <v>88502.14285714287</v>
      </c>
      <c r="J313" s="189">
        <f t="shared" si="8"/>
        <v>105317.55</v>
      </c>
      <c r="K313" s="201">
        <v>89755.982412039652</v>
      </c>
      <c r="L313" s="192">
        <v>105317.55</v>
      </c>
      <c r="M313" s="192">
        <v>39602.838369408244</v>
      </c>
      <c r="N313" s="192">
        <v>65714.711630591759</v>
      </c>
      <c r="O313" s="192">
        <v>144920.38836940826</v>
      </c>
    </row>
    <row r="314" spans="1:15" x14ac:dyDescent="0.2">
      <c r="A314" s="198" t="s">
        <v>789</v>
      </c>
      <c r="B314" s="199" t="s">
        <v>790</v>
      </c>
      <c r="C314" s="199" t="s">
        <v>3</v>
      </c>
      <c r="D314" s="219">
        <v>1</v>
      </c>
      <c r="E314" s="225">
        <v>5778</v>
      </c>
      <c r="F314" s="226">
        <f t="shared" si="9"/>
        <v>6875.82</v>
      </c>
      <c r="G314" s="227">
        <v>2944.6478519618286</v>
      </c>
      <c r="H314" s="228">
        <f t="shared" si="8"/>
        <v>3504.1309438345756</v>
      </c>
      <c r="I314" s="224">
        <v>3636.9957983193281</v>
      </c>
      <c r="J314" s="189">
        <f t="shared" si="8"/>
        <v>4328.0250000000005</v>
      </c>
      <c r="K314" s="201">
        <v>3916.0779719172879</v>
      </c>
      <c r="L314" s="192">
        <v>4328.0250000000005</v>
      </c>
      <c r="M314" s="192">
        <v>1435.2060583482398</v>
      </c>
      <c r="N314" s="192">
        <v>2892.8189416517607</v>
      </c>
      <c r="O314" s="192">
        <v>5763.2310583482404</v>
      </c>
    </row>
    <row r="315" spans="1:15" x14ac:dyDescent="0.2">
      <c r="A315" s="198" t="s">
        <v>791</v>
      </c>
      <c r="B315" s="199" t="s">
        <v>792</v>
      </c>
      <c r="C315" s="199" t="s">
        <v>3</v>
      </c>
      <c r="D315" s="219">
        <v>1</v>
      </c>
      <c r="E315" s="225">
        <v>2092.5</v>
      </c>
      <c r="F315" s="226">
        <f t="shared" si="9"/>
        <v>2490.0749999999998</v>
      </c>
      <c r="G315" s="227">
        <v>1566.3272864111157</v>
      </c>
      <c r="H315" s="228">
        <f t="shared" si="8"/>
        <v>1863.9294708292275</v>
      </c>
      <c r="I315" s="224">
        <v>2734.9159663865548</v>
      </c>
      <c r="J315" s="189">
        <f t="shared" si="8"/>
        <v>3254.55</v>
      </c>
      <c r="K315" s="201">
        <v>2177.0022354146136</v>
      </c>
      <c r="L315" s="192">
        <v>2490.0749999999998</v>
      </c>
      <c r="M315" s="192">
        <v>568.65393747737937</v>
      </c>
      <c r="N315" s="192">
        <v>1921.4210625226206</v>
      </c>
      <c r="O315" s="192">
        <v>3058.7289374773791</v>
      </c>
    </row>
    <row r="316" spans="1:15" x14ac:dyDescent="0.2">
      <c r="A316" s="198" t="s">
        <v>793</v>
      </c>
      <c r="B316" s="199" t="s">
        <v>794</v>
      </c>
      <c r="C316" s="199" t="s">
        <v>3</v>
      </c>
      <c r="D316" s="219">
        <v>1</v>
      </c>
      <c r="E316" s="225">
        <v>9004.5</v>
      </c>
      <c r="F316" s="226">
        <f t="shared" si="9"/>
        <v>10715.355</v>
      </c>
      <c r="G316" s="227">
        <v>3589.3270493601181</v>
      </c>
      <c r="H316" s="228">
        <f t="shared" si="8"/>
        <v>4271.2991887385406</v>
      </c>
      <c r="I316" s="224">
        <v>4839.768907563026</v>
      </c>
      <c r="J316" s="189">
        <f t="shared" si="8"/>
        <v>5759.3250000000007</v>
      </c>
      <c r="K316" s="201">
        <v>5015.3120943692702</v>
      </c>
      <c r="L316" s="192">
        <v>5759.3250000000007</v>
      </c>
      <c r="M316" s="192">
        <v>2754.840375987385</v>
      </c>
      <c r="N316" s="192">
        <v>3004.4846240126158</v>
      </c>
      <c r="O316" s="192">
        <v>8514.1653759873861</v>
      </c>
    </row>
    <row r="317" spans="1:15" x14ac:dyDescent="0.2">
      <c r="A317" s="198" t="s">
        <v>795</v>
      </c>
      <c r="B317" s="199" t="s">
        <v>796</v>
      </c>
      <c r="C317" s="199" t="s">
        <v>3</v>
      </c>
      <c r="D317" s="219">
        <v>1</v>
      </c>
      <c r="E317" s="225">
        <v>5026.05</v>
      </c>
      <c r="F317" s="226">
        <f t="shared" si="9"/>
        <v>5980.9994999999999</v>
      </c>
      <c r="G317" s="227">
        <v>2791.6329182647182</v>
      </c>
      <c r="H317" s="228">
        <f t="shared" si="8"/>
        <v>3322.0431727350147</v>
      </c>
      <c r="I317" s="224">
        <v>3300.2521008403364</v>
      </c>
      <c r="J317" s="189">
        <f t="shared" si="8"/>
        <v>3927.3</v>
      </c>
      <c r="K317" s="201">
        <v>3624.6715863675072</v>
      </c>
      <c r="L317" s="192">
        <v>3927.3</v>
      </c>
      <c r="M317" s="192">
        <v>1137.9350798487587</v>
      </c>
      <c r="N317" s="192">
        <v>2789.3649201512417</v>
      </c>
      <c r="O317" s="192">
        <v>5065.2350798487587</v>
      </c>
    </row>
    <row r="318" spans="1:15" x14ac:dyDescent="0.2">
      <c r="A318" s="198" t="s">
        <v>797</v>
      </c>
      <c r="B318" s="199" t="s">
        <v>798</v>
      </c>
      <c r="C318" s="199" t="s">
        <v>3</v>
      </c>
      <c r="D318" s="219">
        <v>1</v>
      </c>
      <c r="E318" s="225">
        <v>7317.0000000000018</v>
      </c>
      <c r="F318" s="226">
        <f t="shared" si="9"/>
        <v>8707.2300000000014</v>
      </c>
      <c r="G318" s="227">
        <v>3199.0796603186513</v>
      </c>
      <c r="H318" s="228">
        <f t="shared" si="8"/>
        <v>3806.904795779195</v>
      </c>
      <c r="I318" s="224">
        <v>3827.0798319327732</v>
      </c>
      <c r="J318" s="189">
        <f t="shared" si="8"/>
        <v>4554.2250000000004</v>
      </c>
      <c r="K318" s="201">
        <v>4180.5648978895979</v>
      </c>
      <c r="L318" s="192">
        <v>4554.2250000000004</v>
      </c>
      <c r="M318" s="192">
        <v>2155.5902807141374</v>
      </c>
      <c r="N318" s="192">
        <v>2398.634719285863</v>
      </c>
      <c r="O318" s="192">
        <v>6709.8152807141378</v>
      </c>
    </row>
    <row r="319" spans="1:15" x14ac:dyDescent="0.2">
      <c r="A319" s="198" t="s">
        <v>799</v>
      </c>
      <c r="B319" s="199" t="s">
        <v>800</v>
      </c>
      <c r="C319" s="199" t="s">
        <v>3</v>
      </c>
      <c r="D319" s="219">
        <v>1</v>
      </c>
      <c r="E319" s="225">
        <v>3000</v>
      </c>
      <c r="F319" s="226">
        <f t="shared" si="9"/>
        <v>3570</v>
      </c>
      <c r="G319" s="227">
        <v>2072.8185785713172</v>
      </c>
      <c r="H319" s="228">
        <f t="shared" si="8"/>
        <v>2466.6541084998671</v>
      </c>
      <c r="I319" s="224">
        <v>1949.1806722689075</v>
      </c>
      <c r="J319" s="189">
        <f t="shared" si="8"/>
        <v>2319.5249999999996</v>
      </c>
      <c r="K319" s="201">
        <v>2393.0895542499334</v>
      </c>
      <c r="L319" s="192">
        <v>2466.6541084998671</v>
      </c>
      <c r="M319" s="192">
        <v>558.04289525320405</v>
      </c>
      <c r="N319" s="192">
        <v>1908.6112132466631</v>
      </c>
      <c r="O319" s="192">
        <v>3024.6970037530709</v>
      </c>
    </row>
    <row r="320" spans="1:15" x14ac:dyDescent="0.2">
      <c r="A320" s="198" t="s">
        <v>801</v>
      </c>
      <c r="B320" s="199" t="s">
        <v>802</v>
      </c>
      <c r="C320" s="199" t="s">
        <v>3</v>
      </c>
      <c r="D320" s="219">
        <v>1</v>
      </c>
      <c r="E320" s="225">
        <v>25717.5</v>
      </c>
      <c r="F320" s="226">
        <f t="shared" si="9"/>
        <v>30603.824999999997</v>
      </c>
      <c r="G320" s="227">
        <v>11278.03092707072</v>
      </c>
      <c r="H320" s="228">
        <f t="shared" si="8"/>
        <v>13420.856803214156</v>
      </c>
      <c r="I320" s="224">
        <v>15890.861344537816</v>
      </c>
      <c r="J320" s="189">
        <f t="shared" si="8"/>
        <v>18910.125</v>
      </c>
      <c r="K320" s="201">
        <v>16165.490901607078</v>
      </c>
      <c r="L320" s="192">
        <v>18910.125</v>
      </c>
      <c r="M320" s="192">
        <v>7165.7292493739305</v>
      </c>
      <c r="N320" s="192">
        <v>11744.39575062607</v>
      </c>
      <c r="O320" s="192">
        <v>26075.85424937393</v>
      </c>
    </row>
    <row r="321" spans="1:15" x14ac:dyDescent="0.2">
      <c r="A321" s="198" t="s">
        <v>803</v>
      </c>
      <c r="B321" s="199" t="s">
        <v>804</v>
      </c>
      <c r="C321" s="199" t="s">
        <v>3</v>
      </c>
      <c r="D321" s="219">
        <v>1</v>
      </c>
      <c r="E321" s="225">
        <v>3692.25</v>
      </c>
      <c r="F321" s="226">
        <f t="shared" si="9"/>
        <v>4393.7775000000001</v>
      </c>
      <c r="G321" s="227">
        <v>1836.1792043653213</v>
      </c>
      <c r="H321" s="228">
        <f t="shared" si="8"/>
        <v>2185.0532531947324</v>
      </c>
      <c r="I321" s="224">
        <v>2255.6092436974791</v>
      </c>
      <c r="J321" s="189">
        <f t="shared" si="8"/>
        <v>2684.1750000000002</v>
      </c>
      <c r="K321" s="201">
        <v>2434.6141265973665</v>
      </c>
      <c r="L321" s="192">
        <v>2684.1750000000002</v>
      </c>
      <c r="M321" s="192">
        <v>945.76988184028778</v>
      </c>
      <c r="N321" s="192">
        <v>1738.4051181597124</v>
      </c>
      <c r="O321" s="192">
        <v>3629.944881840288</v>
      </c>
    </row>
    <row r="322" spans="1:15" x14ac:dyDescent="0.2">
      <c r="A322" s="198" t="s">
        <v>805</v>
      </c>
      <c r="B322" s="199" t="s">
        <v>806</v>
      </c>
      <c r="C322" s="199" t="s">
        <v>3</v>
      </c>
      <c r="D322" s="219">
        <v>1</v>
      </c>
      <c r="E322" s="225">
        <v>116707.5</v>
      </c>
      <c r="F322" s="226">
        <f t="shared" si="9"/>
        <v>138881.92499999999</v>
      </c>
      <c r="G322" s="227">
        <v>53386.198669555684</v>
      </c>
      <c r="H322" s="228">
        <f t="shared" si="8"/>
        <v>63529.576416771262</v>
      </c>
      <c r="I322" s="224">
        <v>60743.319327731093</v>
      </c>
      <c r="J322" s="189">
        <f t="shared" si="8"/>
        <v>72284.55</v>
      </c>
      <c r="K322" s="201">
        <v>67907.063208385633</v>
      </c>
      <c r="L322" s="192">
        <v>72284.55</v>
      </c>
      <c r="M322" s="192">
        <v>33648.23976961591</v>
      </c>
      <c r="N322" s="192">
        <v>38636.310230384093</v>
      </c>
      <c r="O322" s="192">
        <v>105932.78976961592</v>
      </c>
    </row>
    <row r="323" spans="1:15" x14ac:dyDescent="0.2">
      <c r="A323" s="198" t="s">
        <v>807</v>
      </c>
      <c r="B323" s="199" t="s">
        <v>808</v>
      </c>
      <c r="C323" s="199" t="s">
        <v>3</v>
      </c>
      <c r="D323" s="219">
        <v>1</v>
      </c>
      <c r="E323" s="225">
        <v>3489.75</v>
      </c>
      <c r="F323" s="226">
        <f t="shared" si="9"/>
        <v>4152.8024999999998</v>
      </c>
      <c r="G323" s="227">
        <v>1957.1677565909433</v>
      </c>
      <c r="H323" s="228">
        <f t="shared" si="8"/>
        <v>2329.0296303432224</v>
      </c>
      <c r="I323" s="224">
        <v>2162.2058823529414</v>
      </c>
      <c r="J323" s="189">
        <f t="shared" si="8"/>
        <v>2573.0250000000001</v>
      </c>
      <c r="K323" s="201">
        <v>2451.027315171611</v>
      </c>
      <c r="L323" s="192">
        <v>2573.0250000000001</v>
      </c>
      <c r="M323" s="192">
        <v>808.38509593828371</v>
      </c>
      <c r="N323" s="192">
        <v>1764.6399040617164</v>
      </c>
      <c r="O323" s="192">
        <v>3381.410095938284</v>
      </c>
    </row>
    <row r="324" spans="1:15" x14ac:dyDescent="0.2">
      <c r="A324" s="198" t="s">
        <v>809</v>
      </c>
      <c r="B324" s="199" t="s">
        <v>810</v>
      </c>
      <c r="C324" s="199" t="s">
        <v>3</v>
      </c>
      <c r="D324" s="219">
        <v>1</v>
      </c>
      <c r="E324" s="225">
        <v>11414.25</v>
      </c>
      <c r="F324" s="226">
        <f t="shared" si="9"/>
        <v>13582.957499999999</v>
      </c>
      <c r="G324" s="227">
        <v>5314.0069997135915</v>
      </c>
      <c r="H324" s="228">
        <f t="shared" si="8"/>
        <v>6323.6683296591737</v>
      </c>
      <c r="I324" s="224">
        <v>7128.9705882352946</v>
      </c>
      <c r="J324" s="189">
        <f t="shared" si="8"/>
        <v>8483.4750000000004</v>
      </c>
      <c r="K324" s="201">
        <v>7403.5716648295875</v>
      </c>
      <c r="L324" s="192">
        <v>8483.4750000000004</v>
      </c>
      <c r="M324" s="192">
        <v>3043.5134280353323</v>
      </c>
      <c r="N324" s="192">
        <v>5439.9615719646681</v>
      </c>
      <c r="O324" s="192">
        <v>11526.988428035333</v>
      </c>
    </row>
    <row r="325" spans="1:15" x14ac:dyDescent="0.2">
      <c r="A325" s="198" t="s">
        <v>811</v>
      </c>
      <c r="B325" s="199" t="s">
        <v>812</v>
      </c>
      <c r="C325" s="199" t="s">
        <v>3</v>
      </c>
      <c r="D325" s="219">
        <v>1</v>
      </c>
      <c r="E325" s="225">
        <v>27067.5</v>
      </c>
      <c r="F325" s="226">
        <f t="shared" si="9"/>
        <v>32210.324999999997</v>
      </c>
      <c r="G325" s="227">
        <v>13613.584449935912</v>
      </c>
      <c r="H325" s="228">
        <f t="shared" si="8"/>
        <v>16200.165495423735</v>
      </c>
      <c r="I325" s="224">
        <v>15903.970588235294</v>
      </c>
      <c r="J325" s="189">
        <f t="shared" si="8"/>
        <v>18925.724999999999</v>
      </c>
      <c r="K325" s="201">
        <v>17562.945247711868</v>
      </c>
      <c r="L325" s="192">
        <v>18925.724999999999</v>
      </c>
      <c r="M325" s="192">
        <v>6993.9217986839531</v>
      </c>
      <c r="N325" s="192">
        <v>11931.803201316045</v>
      </c>
      <c r="O325" s="192">
        <v>25919.646798683953</v>
      </c>
    </row>
    <row r="326" spans="1:15" x14ac:dyDescent="0.2">
      <c r="A326" s="198" t="s">
        <v>813</v>
      </c>
      <c r="B326" s="199" t="s">
        <v>814</v>
      </c>
      <c r="C326" s="199" t="s">
        <v>3</v>
      </c>
      <c r="D326" s="219">
        <v>1</v>
      </c>
      <c r="E326" s="225">
        <v>54945</v>
      </c>
      <c r="F326" s="226">
        <f t="shared" si="9"/>
        <v>65384.549999999996</v>
      </c>
      <c r="G326" s="227">
        <v>24526.277395776327</v>
      </c>
      <c r="H326" s="228">
        <f t="shared" ref="H326:J389" si="10">G326*1.19</f>
        <v>29186.270100973827</v>
      </c>
      <c r="I326" s="224">
        <v>31690.777310924372</v>
      </c>
      <c r="J326" s="189">
        <f t="shared" si="10"/>
        <v>37712.025000000001</v>
      </c>
      <c r="K326" s="201">
        <v>33449.147550486916</v>
      </c>
      <c r="L326" s="192">
        <v>37712.025000000001</v>
      </c>
      <c r="M326" s="192">
        <v>15451.618412617059</v>
      </c>
      <c r="N326" s="192">
        <v>22260.406587382942</v>
      </c>
      <c r="O326" s="192">
        <v>53163.643412617064</v>
      </c>
    </row>
    <row r="327" spans="1:15" x14ac:dyDescent="0.2">
      <c r="A327" s="198" t="s">
        <v>815</v>
      </c>
      <c r="B327" s="199" t="s">
        <v>816</v>
      </c>
      <c r="C327" s="199" t="s">
        <v>3</v>
      </c>
      <c r="D327" s="219">
        <v>1</v>
      </c>
      <c r="E327" s="225">
        <v>6513.75</v>
      </c>
      <c r="F327" s="226">
        <f t="shared" ref="F327:F390" si="11">E327*1.19</f>
        <v>7751.3624999999993</v>
      </c>
      <c r="G327" s="227">
        <v>3321.2543748209951</v>
      </c>
      <c r="H327" s="228">
        <f t="shared" si="10"/>
        <v>3952.2927060369839</v>
      </c>
      <c r="I327" s="224">
        <v>4227.7310924369749</v>
      </c>
      <c r="J327" s="189">
        <f t="shared" si="10"/>
        <v>5031</v>
      </c>
      <c r="K327" s="201">
        <v>4491.6463530184919</v>
      </c>
      <c r="L327" s="192">
        <v>5031</v>
      </c>
      <c r="M327" s="192">
        <v>1598.5032185300195</v>
      </c>
      <c r="N327" s="192">
        <v>3432.4967814699803</v>
      </c>
      <c r="O327" s="192">
        <v>6629.5032185300197</v>
      </c>
    </row>
    <row r="328" spans="1:15" x14ac:dyDescent="0.2">
      <c r="A328" s="198" t="s">
        <v>817</v>
      </c>
      <c r="B328" s="199" t="s">
        <v>818</v>
      </c>
      <c r="C328" s="199" t="s">
        <v>3</v>
      </c>
      <c r="D328" s="219">
        <v>1</v>
      </c>
      <c r="E328" s="225">
        <v>25380</v>
      </c>
      <c r="F328" s="226">
        <f t="shared" si="11"/>
        <v>30202.199999999997</v>
      </c>
      <c r="G328" s="227">
        <v>12851.475187142167</v>
      </c>
      <c r="H328" s="228">
        <f t="shared" si="10"/>
        <v>15293.255472699178</v>
      </c>
      <c r="I328" s="224">
        <v>16298.067226890755</v>
      </c>
      <c r="J328" s="189">
        <f t="shared" si="10"/>
        <v>19394.699999999997</v>
      </c>
      <c r="K328" s="201">
        <v>17343.977736349589</v>
      </c>
      <c r="L328" s="192">
        <v>19394.699999999997</v>
      </c>
      <c r="M328" s="192">
        <v>6288.4420467558157</v>
      </c>
      <c r="N328" s="192">
        <v>13106.257953244181</v>
      </c>
      <c r="O328" s="192">
        <v>25683.142046755813</v>
      </c>
    </row>
    <row r="329" spans="1:15" x14ac:dyDescent="0.2">
      <c r="A329" s="198" t="s">
        <v>819</v>
      </c>
      <c r="B329" s="199" t="s">
        <v>820</v>
      </c>
      <c r="C329" s="199" t="s">
        <v>3</v>
      </c>
      <c r="D329" s="219">
        <v>1</v>
      </c>
      <c r="E329" s="225">
        <v>72705</v>
      </c>
      <c r="F329" s="226">
        <f t="shared" si="11"/>
        <v>86518.95</v>
      </c>
      <c r="G329" s="227">
        <v>32582.098498132324</v>
      </c>
      <c r="H329" s="228">
        <f t="shared" si="10"/>
        <v>38772.697212777464</v>
      </c>
      <c r="I329" s="224">
        <v>43196.596638655457</v>
      </c>
      <c r="J329" s="189">
        <f t="shared" si="10"/>
        <v>51403.94999999999</v>
      </c>
      <c r="K329" s="201">
        <v>45088.323606388731</v>
      </c>
      <c r="L329" s="192">
        <v>51403.94999999999</v>
      </c>
      <c r="M329" s="192">
        <v>20199.880162450027</v>
      </c>
      <c r="N329" s="192">
        <v>31204.069837549963</v>
      </c>
      <c r="O329" s="192">
        <v>71603.830162450016</v>
      </c>
    </row>
    <row r="330" spans="1:15" x14ac:dyDescent="0.2">
      <c r="A330" s="198" t="s">
        <v>821</v>
      </c>
      <c r="B330" s="199" t="s">
        <v>822</v>
      </c>
      <c r="C330" s="199" t="s">
        <v>3</v>
      </c>
      <c r="D330" s="219">
        <v>1</v>
      </c>
      <c r="E330" s="225">
        <v>650700</v>
      </c>
      <c r="F330" s="226">
        <f t="shared" si="11"/>
        <v>774333</v>
      </c>
      <c r="G330" s="227">
        <v>273146.48367780057</v>
      </c>
      <c r="H330" s="228">
        <f t="shared" si="10"/>
        <v>325044.31557658268</v>
      </c>
      <c r="I330" s="224">
        <v>380919.39075630251</v>
      </c>
      <c r="J330" s="189">
        <f t="shared" si="10"/>
        <v>453294.07499999995</v>
      </c>
      <c r="K330" s="201">
        <v>389169.19528829132</v>
      </c>
      <c r="L330" s="192">
        <v>453294.07499999995</v>
      </c>
      <c r="M330" s="192">
        <v>188966.28567852598</v>
      </c>
      <c r="N330" s="192">
        <v>264327.78932147397</v>
      </c>
      <c r="O330" s="192">
        <v>642260.36067852587</v>
      </c>
    </row>
    <row r="331" spans="1:15" x14ac:dyDescent="0.2">
      <c r="A331" s="198" t="s">
        <v>823</v>
      </c>
      <c r="B331" s="199" t="s">
        <v>824</v>
      </c>
      <c r="C331" s="199" t="s">
        <v>3</v>
      </c>
      <c r="D331" s="219">
        <v>1</v>
      </c>
      <c r="E331" s="225">
        <v>18731.25</v>
      </c>
      <c r="F331" s="226">
        <f t="shared" si="11"/>
        <v>22290.1875</v>
      </c>
      <c r="G331" s="227">
        <v>10603.104591616026</v>
      </c>
      <c r="H331" s="228">
        <f t="shared" si="10"/>
        <v>12617.69446402307</v>
      </c>
      <c r="I331" s="224">
        <v>12455.420168067227</v>
      </c>
      <c r="J331" s="189">
        <f t="shared" si="10"/>
        <v>14821.949999999999</v>
      </c>
      <c r="K331" s="201">
        <v>13719.822232011535</v>
      </c>
      <c r="L331" s="192">
        <v>14821.949999999999</v>
      </c>
      <c r="M331" s="192">
        <v>4139.1147115095591</v>
      </c>
      <c r="N331" s="192">
        <v>10682.83528849044</v>
      </c>
      <c r="O331" s="192">
        <v>18961.064711509556</v>
      </c>
    </row>
    <row r="332" spans="1:15" x14ac:dyDescent="0.2">
      <c r="A332" s="198" t="s">
        <v>825</v>
      </c>
      <c r="B332" s="199" t="s">
        <v>826</v>
      </c>
      <c r="C332" s="199" t="s">
        <v>3</v>
      </c>
      <c r="D332" s="219">
        <v>1</v>
      </c>
      <c r="E332" s="225">
        <v>65677.500000000015</v>
      </c>
      <c r="F332" s="226">
        <f t="shared" si="11"/>
        <v>78156.22500000002</v>
      </c>
      <c r="G332" s="227">
        <v>28822.557162062629</v>
      </c>
      <c r="H332" s="228">
        <f t="shared" si="10"/>
        <v>34298.843022854526</v>
      </c>
      <c r="I332" s="224">
        <v>39347.394957983197</v>
      </c>
      <c r="J332" s="189">
        <f t="shared" si="10"/>
        <v>46823.4</v>
      </c>
      <c r="K332" s="201">
        <v>40561.121511427264</v>
      </c>
      <c r="L332" s="192">
        <v>46823.4</v>
      </c>
      <c r="M332" s="192">
        <v>18445.355946216561</v>
      </c>
      <c r="N332" s="192">
        <v>28378.04405378344</v>
      </c>
      <c r="O332" s="192">
        <v>65268.755946216566</v>
      </c>
    </row>
    <row r="333" spans="1:15" x14ac:dyDescent="0.2">
      <c r="A333" s="198" t="s">
        <v>827</v>
      </c>
      <c r="B333" s="199" t="s">
        <v>828</v>
      </c>
      <c r="C333" s="199" t="s">
        <v>3</v>
      </c>
      <c r="D333" s="219">
        <v>1</v>
      </c>
      <c r="E333" s="225">
        <v>74115.000000000015</v>
      </c>
      <c r="F333" s="226">
        <f t="shared" si="11"/>
        <v>88196.85000000002</v>
      </c>
      <c r="G333" s="227">
        <v>24219.061366105383</v>
      </c>
      <c r="H333" s="228">
        <f t="shared" si="10"/>
        <v>28820.683025665403</v>
      </c>
      <c r="I333" s="224">
        <v>40172.457983193279</v>
      </c>
      <c r="J333" s="189">
        <f t="shared" si="10"/>
        <v>47805.224999999999</v>
      </c>
      <c r="K333" s="201">
        <v>38312.954012832699</v>
      </c>
      <c r="L333" s="192">
        <v>47805.224999999999</v>
      </c>
      <c r="M333" s="192">
        <v>24759.791348698938</v>
      </c>
      <c r="N333" s="192">
        <v>23045.43365130106</v>
      </c>
      <c r="O333" s="192">
        <v>72565.016348698933</v>
      </c>
    </row>
    <row r="334" spans="1:15" x14ac:dyDescent="0.2">
      <c r="A334" s="198" t="s">
        <v>829</v>
      </c>
      <c r="B334" s="199" t="s">
        <v>830</v>
      </c>
      <c r="C334" s="199" t="s">
        <v>3</v>
      </c>
      <c r="D334" s="219">
        <v>1</v>
      </c>
      <c r="E334" s="225">
        <v>172950</v>
      </c>
      <c r="F334" s="226">
        <f t="shared" si="11"/>
        <v>205810.5</v>
      </c>
      <c r="G334" s="227">
        <v>73045.059162804173</v>
      </c>
      <c r="H334" s="228">
        <f t="shared" si="10"/>
        <v>86923.620403736961</v>
      </c>
      <c r="I334" s="224">
        <v>100435.65126050421</v>
      </c>
      <c r="J334" s="189">
        <f t="shared" si="10"/>
        <v>119518.425</v>
      </c>
      <c r="K334" s="201">
        <v>103221.02270186848</v>
      </c>
      <c r="L334" s="192">
        <v>119518.425</v>
      </c>
      <c r="M334" s="192">
        <v>50158.4529650349</v>
      </c>
      <c r="N334" s="192">
        <v>69359.972034965103</v>
      </c>
      <c r="O334" s="192">
        <v>169676.87796503492</v>
      </c>
    </row>
    <row r="335" spans="1:15" x14ac:dyDescent="0.2">
      <c r="A335" s="198" t="s">
        <v>831</v>
      </c>
      <c r="B335" s="199" t="s">
        <v>832</v>
      </c>
      <c r="C335" s="199" t="s">
        <v>3</v>
      </c>
      <c r="D335" s="219">
        <v>1</v>
      </c>
      <c r="E335" s="225">
        <v>119250</v>
      </c>
      <c r="F335" s="226">
        <f t="shared" si="11"/>
        <v>141907.5</v>
      </c>
      <c r="G335" s="227">
        <v>50197.794469727538</v>
      </c>
      <c r="H335" s="228">
        <f t="shared" si="10"/>
        <v>59735.375418975767</v>
      </c>
      <c r="I335" s="224">
        <v>71338.865546218498</v>
      </c>
      <c r="J335" s="189">
        <f t="shared" si="10"/>
        <v>84893.250000000015</v>
      </c>
      <c r="K335" s="201">
        <v>72314.312709487887</v>
      </c>
      <c r="L335" s="192">
        <v>84893.250000000015</v>
      </c>
      <c r="M335" s="192">
        <v>34376.673962726556</v>
      </c>
      <c r="N335" s="192">
        <v>50516.576037273458</v>
      </c>
      <c r="O335" s="192">
        <v>119269.92396272658</v>
      </c>
    </row>
    <row r="336" spans="1:15" x14ac:dyDescent="0.2">
      <c r="A336" s="198" t="s">
        <v>833</v>
      </c>
      <c r="B336" s="199" t="s">
        <v>834</v>
      </c>
      <c r="C336" s="199" t="s">
        <v>3</v>
      </c>
      <c r="D336" s="219">
        <v>1</v>
      </c>
      <c r="E336" s="225">
        <v>495315</v>
      </c>
      <c r="F336" s="226">
        <f t="shared" si="11"/>
        <v>589424.85</v>
      </c>
      <c r="G336" s="227">
        <v>193186.0984417084</v>
      </c>
      <c r="H336" s="228">
        <f t="shared" si="10"/>
        <v>229891.45714563297</v>
      </c>
      <c r="I336" s="224">
        <v>276532.12184873951</v>
      </c>
      <c r="J336" s="189">
        <f t="shared" si="10"/>
        <v>329073.22499999998</v>
      </c>
      <c r="K336" s="201">
        <v>279482.34107281646</v>
      </c>
      <c r="L336" s="192">
        <v>329073.22499999998</v>
      </c>
      <c r="M336" s="192">
        <v>151615.10196408938</v>
      </c>
      <c r="N336" s="192">
        <v>177458.1230359106</v>
      </c>
      <c r="O336" s="192">
        <v>480688.32696408936</v>
      </c>
    </row>
    <row r="337" spans="1:15" x14ac:dyDescent="0.2">
      <c r="A337" s="198" t="s">
        <v>835</v>
      </c>
      <c r="B337" s="199" t="s">
        <v>836</v>
      </c>
      <c r="C337" s="199" t="s">
        <v>3</v>
      </c>
      <c r="D337" s="219">
        <v>1</v>
      </c>
      <c r="E337" s="225">
        <v>88492.5</v>
      </c>
      <c r="F337" s="226">
        <f t="shared" si="11"/>
        <v>105306.075</v>
      </c>
      <c r="G337" s="227">
        <v>43637.130917179347</v>
      </c>
      <c r="H337" s="228">
        <f t="shared" si="10"/>
        <v>51928.185791443422</v>
      </c>
      <c r="I337" s="224">
        <v>55061.281512605041</v>
      </c>
      <c r="J337" s="189">
        <f t="shared" si="10"/>
        <v>65522.924999999996</v>
      </c>
      <c r="K337" s="201">
        <v>58725.555395721705</v>
      </c>
      <c r="L337" s="192">
        <v>65522.924999999996</v>
      </c>
      <c r="M337" s="192">
        <v>22648.804271680692</v>
      </c>
      <c r="N337" s="192">
        <v>42874.120728319307</v>
      </c>
      <c r="O337" s="192">
        <v>88171.729271680684</v>
      </c>
    </row>
    <row r="338" spans="1:15" x14ac:dyDescent="0.2">
      <c r="A338" s="198" t="s">
        <v>837</v>
      </c>
      <c r="B338" s="199" t="s">
        <v>838</v>
      </c>
      <c r="C338" s="199" t="s">
        <v>3</v>
      </c>
      <c r="D338" s="219">
        <v>1</v>
      </c>
      <c r="E338" s="225">
        <v>234765.00000000006</v>
      </c>
      <c r="F338" s="226">
        <f t="shared" si="11"/>
        <v>279370.35000000003</v>
      </c>
      <c r="G338" s="227">
        <v>240633.77567285649</v>
      </c>
      <c r="H338" s="228">
        <f t="shared" si="10"/>
        <v>286354.19305069919</v>
      </c>
      <c r="I338" s="224">
        <v>200249.43277310923</v>
      </c>
      <c r="J338" s="189">
        <f t="shared" si="10"/>
        <v>238296.82499999998</v>
      </c>
      <c r="K338" s="201">
        <v>268007.12268356635</v>
      </c>
      <c r="L338" s="192">
        <v>279370.35000000003</v>
      </c>
      <c r="M338" s="192">
        <v>21200.941131213945</v>
      </c>
      <c r="N338" s="192">
        <v>258169.40886878609</v>
      </c>
      <c r="O338" s="192">
        <v>300571.29113121401</v>
      </c>
    </row>
    <row r="339" spans="1:15" x14ac:dyDescent="0.2">
      <c r="A339" s="198" t="s">
        <v>839</v>
      </c>
      <c r="B339" s="199" t="s">
        <v>840</v>
      </c>
      <c r="C339" s="199" t="s">
        <v>3</v>
      </c>
      <c r="D339" s="219">
        <v>1</v>
      </c>
      <c r="E339" s="225">
        <v>1650000</v>
      </c>
      <c r="F339" s="226">
        <f t="shared" si="11"/>
        <v>1963500</v>
      </c>
      <c r="G339" s="227">
        <v>647417.45301410172</v>
      </c>
      <c r="H339" s="228">
        <f t="shared" si="10"/>
        <v>770426.76908678096</v>
      </c>
      <c r="I339" s="224">
        <v>830647.56302521005</v>
      </c>
      <c r="J339" s="189">
        <f t="shared" si="10"/>
        <v>988470.59999999986</v>
      </c>
      <c r="K339" s="201">
        <v>879448.68454339041</v>
      </c>
      <c r="L339" s="192">
        <v>988470.59999999986</v>
      </c>
      <c r="M339" s="192">
        <v>518721.63134054653</v>
      </c>
      <c r="N339" s="192">
        <v>469748.96865945333</v>
      </c>
      <c r="O339" s="192">
        <v>1507192.2313405464</v>
      </c>
    </row>
    <row r="340" spans="1:15" x14ac:dyDescent="0.2">
      <c r="A340" s="198" t="s">
        <v>841</v>
      </c>
      <c r="B340" s="199" t="s">
        <v>842</v>
      </c>
      <c r="C340" s="199" t="s">
        <v>3</v>
      </c>
      <c r="D340" s="219">
        <v>1</v>
      </c>
      <c r="E340" s="225">
        <v>461565</v>
      </c>
      <c r="F340" s="226">
        <f t="shared" si="11"/>
        <v>549262.35</v>
      </c>
      <c r="G340" s="227">
        <v>188519.73604508492</v>
      </c>
      <c r="H340" s="228">
        <f t="shared" si="10"/>
        <v>224338.48589365106</v>
      </c>
      <c r="I340" s="224">
        <v>261844.8529411765</v>
      </c>
      <c r="J340" s="189">
        <f t="shared" si="10"/>
        <v>311595.375</v>
      </c>
      <c r="K340" s="201">
        <v>267966.93044682551</v>
      </c>
      <c r="L340" s="192">
        <v>311595.375</v>
      </c>
      <c r="M340" s="192">
        <v>137305.36655691918</v>
      </c>
      <c r="N340" s="192">
        <v>174290.00844308082</v>
      </c>
      <c r="O340" s="192">
        <v>448900.74155691918</v>
      </c>
    </row>
    <row r="341" spans="1:15" x14ac:dyDescent="0.2">
      <c r="A341" s="198" t="s">
        <v>843</v>
      </c>
      <c r="B341" s="199" t="s">
        <v>844</v>
      </c>
      <c r="C341" s="199" t="s">
        <v>3</v>
      </c>
      <c r="D341" s="219">
        <v>1</v>
      </c>
      <c r="E341" s="225">
        <v>94365</v>
      </c>
      <c r="F341" s="226">
        <f t="shared" si="11"/>
        <v>112294.34999999999</v>
      </c>
      <c r="G341" s="227">
        <v>31461.175146630234</v>
      </c>
      <c r="H341" s="228">
        <f t="shared" si="10"/>
        <v>37438.798424489978</v>
      </c>
      <c r="I341" s="224">
        <v>49769.243697478989</v>
      </c>
      <c r="J341" s="189">
        <f t="shared" si="10"/>
        <v>59225.399999999994</v>
      </c>
      <c r="K341" s="201">
        <v>48332.099212244982</v>
      </c>
      <c r="L341" s="192">
        <v>59225.399999999994</v>
      </c>
      <c r="M341" s="192">
        <v>31436.572940139402</v>
      </c>
      <c r="N341" s="192">
        <v>27788.827059860592</v>
      </c>
      <c r="O341" s="192">
        <v>90661.9729401394</v>
      </c>
    </row>
    <row r="342" spans="1:15" ht="48" x14ac:dyDescent="0.2">
      <c r="A342" s="198" t="s">
        <v>845</v>
      </c>
      <c r="B342" s="199" t="s">
        <v>846</v>
      </c>
      <c r="C342" s="199" t="s">
        <v>3</v>
      </c>
      <c r="D342" s="219">
        <v>1</v>
      </c>
      <c r="E342" s="225">
        <v>400815.00000000012</v>
      </c>
      <c r="F342" s="226">
        <f t="shared" si="11"/>
        <v>476969.85000000009</v>
      </c>
      <c r="G342" s="227">
        <v>175138.63940138646</v>
      </c>
      <c r="H342" s="228">
        <f t="shared" si="10"/>
        <v>208414.98088764987</v>
      </c>
      <c r="I342" s="224">
        <v>207451.32352941178</v>
      </c>
      <c r="J342" s="189">
        <f t="shared" si="10"/>
        <v>246867.07500000001</v>
      </c>
      <c r="K342" s="201">
        <v>227641.02794382494</v>
      </c>
      <c r="L342" s="192">
        <v>246867.07500000001</v>
      </c>
      <c r="M342" s="192">
        <v>118578.41677710225</v>
      </c>
      <c r="N342" s="192">
        <v>128288.65822289776</v>
      </c>
      <c r="O342" s="192">
        <v>365445.49177710223</v>
      </c>
    </row>
    <row r="343" spans="1:15" x14ac:dyDescent="0.2">
      <c r="A343" s="198" t="s">
        <v>847</v>
      </c>
      <c r="B343" s="199" t="s">
        <v>848</v>
      </c>
      <c r="C343" s="199" t="s">
        <v>3</v>
      </c>
      <c r="D343" s="219">
        <v>1</v>
      </c>
      <c r="E343" s="225">
        <v>235725</v>
      </c>
      <c r="F343" s="226">
        <f t="shared" si="11"/>
        <v>280512.75</v>
      </c>
      <c r="G343" s="227">
        <v>119042.05992952151</v>
      </c>
      <c r="H343" s="228">
        <f t="shared" si="10"/>
        <v>141660.05131613059</v>
      </c>
      <c r="I343" s="224">
        <v>132942.47899159664</v>
      </c>
      <c r="J343" s="189">
        <f t="shared" si="10"/>
        <v>158201.54999999999</v>
      </c>
      <c r="K343" s="201">
        <v>149930.8006580653</v>
      </c>
      <c r="L343" s="192">
        <v>158201.54999999999</v>
      </c>
      <c r="M343" s="192">
        <v>61926.230984886774</v>
      </c>
      <c r="N343" s="192">
        <v>96275.319015113215</v>
      </c>
      <c r="O343" s="192">
        <v>220127.78098488675</v>
      </c>
    </row>
    <row r="344" spans="1:15" x14ac:dyDescent="0.2">
      <c r="A344" s="198" t="s">
        <v>849</v>
      </c>
      <c r="B344" s="199" t="s">
        <v>850</v>
      </c>
      <c r="C344" s="199" t="s">
        <v>3</v>
      </c>
      <c r="D344" s="219">
        <v>1</v>
      </c>
      <c r="E344" s="225">
        <v>67365.000000000015</v>
      </c>
      <c r="F344" s="226">
        <f t="shared" si="11"/>
        <v>80164.35000000002</v>
      </c>
      <c r="G344" s="227">
        <v>26664.927980705699</v>
      </c>
      <c r="H344" s="228">
        <f t="shared" si="10"/>
        <v>31731.264297039779</v>
      </c>
      <c r="I344" s="224">
        <v>38996.722689075628</v>
      </c>
      <c r="J344" s="189">
        <f t="shared" si="10"/>
        <v>46406.1</v>
      </c>
      <c r="K344" s="201">
        <v>39068.682148519889</v>
      </c>
      <c r="L344" s="192">
        <v>46406.1</v>
      </c>
      <c r="M344" s="192">
        <v>20277.886249370458</v>
      </c>
      <c r="N344" s="192">
        <v>26128.21375062954</v>
      </c>
      <c r="O344" s="192">
        <v>66683.986249370457</v>
      </c>
    </row>
    <row r="345" spans="1:15" x14ac:dyDescent="0.2">
      <c r="A345" s="198" t="s">
        <v>851</v>
      </c>
      <c r="B345" s="199" t="s">
        <v>852</v>
      </c>
      <c r="C345" s="199" t="s">
        <v>3</v>
      </c>
      <c r="D345" s="219">
        <v>1</v>
      </c>
      <c r="E345" s="225">
        <v>86850</v>
      </c>
      <c r="F345" s="226">
        <f t="shared" si="11"/>
        <v>103351.5</v>
      </c>
      <c r="G345" s="227">
        <v>70613.426495524516</v>
      </c>
      <c r="H345" s="228">
        <f t="shared" si="10"/>
        <v>84029.977529674172</v>
      </c>
      <c r="I345" s="224">
        <v>62430.315126050424</v>
      </c>
      <c r="J345" s="189">
        <f t="shared" si="10"/>
        <v>74292.074999999997</v>
      </c>
      <c r="K345" s="201">
        <v>79161.026264837084</v>
      </c>
      <c r="L345" s="192">
        <v>84029.977529674172</v>
      </c>
      <c r="M345" s="192">
        <v>12076.598847814697</v>
      </c>
      <c r="N345" s="192">
        <v>71953.378681859467</v>
      </c>
      <c r="O345" s="192">
        <v>96106.576377488876</v>
      </c>
    </row>
    <row r="346" spans="1:15" x14ac:dyDescent="0.2">
      <c r="A346" s="198" t="s">
        <v>853</v>
      </c>
      <c r="B346" s="199" t="s">
        <v>854</v>
      </c>
      <c r="C346" s="199" t="s">
        <v>3</v>
      </c>
      <c r="D346" s="219">
        <v>1</v>
      </c>
      <c r="E346" s="225">
        <v>198315.00000000006</v>
      </c>
      <c r="F346" s="226">
        <f t="shared" si="11"/>
        <v>235994.85000000006</v>
      </c>
      <c r="G346" s="227">
        <v>83228.855389599048</v>
      </c>
      <c r="H346" s="228">
        <f t="shared" si="10"/>
        <v>99042.337913622861</v>
      </c>
      <c r="I346" s="224">
        <v>115050</v>
      </c>
      <c r="J346" s="189">
        <f t="shared" si="10"/>
        <v>136909.5</v>
      </c>
      <c r="K346" s="201">
        <v>117975.91895681142</v>
      </c>
      <c r="L346" s="192">
        <v>136909.5</v>
      </c>
      <c r="M346" s="192">
        <v>57742.550376523097</v>
      </c>
      <c r="N346" s="192">
        <v>79166.949623476903</v>
      </c>
      <c r="O346" s="192">
        <v>194652.05037652311</v>
      </c>
    </row>
    <row r="347" spans="1:15" x14ac:dyDescent="0.2">
      <c r="A347" s="198" t="s">
        <v>855</v>
      </c>
      <c r="B347" s="199" t="s">
        <v>856</v>
      </c>
      <c r="C347" s="199" t="s">
        <v>3</v>
      </c>
      <c r="D347" s="219">
        <v>1</v>
      </c>
      <c r="E347" s="225">
        <v>371115</v>
      </c>
      <c r="F347" s="226">
        <f t="shared" si="11"/>
        <v>441626.85</v>
      </c>
      <c r="G347" s="227">
        <v>145272.25943580866</v>
      </c>
      <c r="H347" s="228">
        <f t="shared" si="10"/>
        <v>172873.98872861231</v>
      </c>
      <c r="I347" s="224">
        <v>204854.87394957984</v>
      </c>
      <c r="J347" s="189">
        <f t="shared" si="10"/>
        <v>243777.3</v>
      </c>
      <c r="K347" s="201">
        <v>208325.64436430615</v>
      </c>
      <c r="L347" s="192">
        <v>243777.3</v>
      </c>
      <c r="M347" s="192">
        <v>113724.7282920998</v>
      </c>
      <c r="N347" s="192">
        <v>130052.57170790019</v>
      </c>
      <c r="O347" s="192">
        <v>357502.02829209977</v>
      </c>
    </row>
    <row r="348" spans="1:15" x14ac:dyDescent="0.2">
      <c r="A348" s="198" t="s">
        <v>857</v>
      </c>
      <c r="B348" s="199" t="s">
        <v>858</v>
      </c>
      <c r="C348" s="199" t="s">
        <v>3</v>
      </c>
      <c r="D348" s="219">
        <v>1</v>
      </c>
      <c r="E348" s="225">
        <v>378675</v>
      </c>
      <c r="F348" s="226">
        <f t="shared" si="11"/>
        <v>450623.25</v>
      </c>
      <c r="G348" s="227">
        <v>174967.83203353855</v>
      </c>
      <c r="H348" s="228">
        <f t="shared" si="10"/>
        <v>208211.72011991087</v>
      </c>
      <c r="I348" s="224">
        <v>229902.54201680672</v>
      </c>
      <c r="J348" s="189">
        <f t="shared" si="10"/>
        <v>273584.02499999997</v>
      </c>
      <c r="K348" s="201">
        <v>240897.8725599554</v>
      </c>
      <c r="L348" s="192">
        <v>273584.02499999997</v>
      </c>
      <c r="M348" s="192">
        <v>102404.30505964599</v>
      </c>
      <c r="N348" s="192">
        <v>171179.71994035397</v>
      </c>
      <c r="O348" s="192">
        <v>375988.33005964593</v>
      </c>
    </row>
    <row r="349" spans="1:15" x14ac:dyDescent="0.2">
      <c r="A349" s="198" t="s">
        <v>859</v>
      </c>
      <c r="B349" s="199" t="s">
        <v>860</v>
      </c>
      <c r="C349" s="199" t="s">
        <v>3</v>
      </c>
      <c r="D349" s="219">
        <v>1</v>
      </c>
      <c r="E349" s="225">
        <v>930000</v>
      </c>
      <c r="F349" s="226">
        <f t="shared" si="11"/>
        <v>1106700</v>
      </c>
      <c r="G349" s="227">
        <v>681809.63514651149</v>
      </c>
      <c r="H349" s="228">
        <f t="shared" si="10"/>
        <v>811353.46582434862</v>
      </c>
      <c r="I349" s="224">
        <v>652862.45798319334</v>
      </c>
      <c r="J349" s="189">
        <f t="shared" si="10"/>
        <v>776906.32500000007</v>
      </c>
      <c r="K349" s="201">
        <v>794129.89541217429</v>
      </c>
      <c r="L349" s="192">
        <v>811353.46582434862</v>
      </c>
      <c r="M349" s="192">
        <v>148016.53392275277</v>
      </c>
      <c r="N349" s="192">
        <v>663336.93190159579</v>
      </c>
      <c r="O349" s="192">
        <v>959369.99974710145</v>
      </c>
    </row>
    <row r="350" spans="1:15" x14ac:dyDescent="0.2">
      <c r="A350" s="198" t="s">
        <v>861</v>
      </c>
      <c r="B350" s="199" t="s">
        <v>862</v>
      </c>
      <c r="C350" s="199" t="s">
        <v>3</v>
      </c>
      <c r="D350" s="219">
        <v>1</v>
      </c>
      <c r="E350" s="225">
        <v>11407.5</v>
      </c>
      <c r="F350" s="226">
        <f t="shared" si="11"/>
        <v>13574.924999999999</v>
      </c>
      <c r="G350" s="227">
        <v>4966.4614526341093</v>
      </c>
      <c r="H350" s="228">
        <f t="shared" si="10"/>
        <v>5910.0891286345895</v>
      </c>
      <c r="I350" s="224">
        <v>6929.8739495798327</v>
      </c>
      <c r="J350" s="189">
        <f t="shared" si="10"/>
        <v>8246.5500000000011</v>
      </c>
      <c r="K350" s="201">
        <v>7078.3195643172949</v>
      </c>
      <c r="L350" s="192">
        <v>8246.5500000000011</v>
      </c>
      <c r="M350" s="192">
        <v>3207.6356553805313</v>
      </c>
      <c r="N350" s="192">
        <v>5038.9143446194703</v>
      </c>
      <c r="O350" s="192">
        <v>11454.185655380532</v>
      </c>
    </row>
    <row r="351" spans="1:15" x14ac:dyDescent="0.2">
      <c r="A351" s="198" t="s">
        <v>863</v>
      </c>
      <c r="B351" s="199" t="s">
        <v>864</v>
      </c>
      <c r="C351" s="199" t="s">
        <v>3</v>
      </c>
      <c r="D351" s="219">
        <v>1</v>
      </c>
      <c r="E351" s="225">
        <v>5535.0000000000018</v>
      </c>
      <c r="F351" s="226">
        <f t="shared" si="11"/>
        <v>6586.6500000000015</v>
      </c>
      <c r="G351" s="227">
        <v>2567.4482479643011</v>
      </c>
      <c r="H351" s="228">
        <f t="shared" si="10"/>
        <v>3055.2634150775184</v>
      </c>
      <c r="I351" s="224">
        <v>3293.6974789915967</v>
      </c>
      <c r="J351" s="189">
        <f t="shared" si="10"/>
        <v>3919.5</v>
      </c>
      <c r="K351" s="201">
        <v>3487.3817075387592</v>
      </c>
      <c r="L351" s="192">
        <v>3919.5</v>
      </c>
      <c r="M351" s="192">
        <v>1503.0075481953193</v>
      </c>
      <c r="N351" s="192">
        <v>2416.492451804681</v>
      </c>
      <c r="O351" s="192">
        <v>5422.507548195319</v>
      </c>
    </row>
    <row r="352" spans="1:15" x14ac:dyDescent="0.2">
      <c r="A352" s="198" t="s">
        <v>865</v>
      </c>
      <c r="B352" s="199" t="s">
        <v>866</v>
      </c>
      <c r="C352" s="199" t="s">
        <v>3</v>
      </c>
      <c r="D352" s="219">
        <v>1</v>
      </c>
      <c r="E352" s="225">
        <v>30000</v>
      </c>
      <c r="F352" s="226">
        <f t="shared" si="11"/>
        <v>35700</v>
      </c>
      <c r="G352" s="227">
        <v>9963.1700433246242</v>
      </c>
      <c r="H352" s="228">
        <f t="shared" si="10"/>
        <v>11856.172351556303</v>
      </c>
      <c r="I352" s="224">
        <v>15016.638655462186</v>
      </c>
      <c r="J352" s="189">
        <f t="shared" si="10"/>
        <v>17869.8</v>
      </c>
      <c r="K352" s="201">
        <v>14862.986175778151</v>
      </c>
      <c r="L352" s="192">
        <v>17869.8</v>
      </c>
      <c r="M352" s="192">
        <v>10124.820253344495</v>
      </c>
      <c r="N352" s="192">
        <v>7744.9797466555046</v>
      </c>
      <c r="O352" s="192">
        <v>27994.620253344496</v>
      </c>
    </row>
    <row r="353" spans="1:15" x14ac:dyDescent="0.2">
      <c r="A353" s="198" t="s">
        <v>867</v>
      </c>
      <c r="B353" s="199" t="s">
        <v>868</v>
      </c>
      <c r="C353" s="199" t="s">
        <v>3</v>
      </c>
      <c r="D353" s="219">
        <v>1</v>
      </c>
      <c r="E353" s="225">
        <v>132675</v>
      </c>
      <c r="F353" s="226">
        <f t="shared" si="11"/>
        <v>157883.25</v>
      </c>
      <c r="G353" s="227">
        <v>59907.125785833698</v>
      </c>
      <c r="H353" s="228">
        <f t="shared" si="10"/>
        <v>71289.479685142098</v>
      </c>
      <c r="I353" s="224">
        <v>68064.012605042008</v>
      </c>
      <c r="J353" s="189">
        <f t="shared" si="10"/>
        <v>80996.174999999988</v>
      </c>
      <c r="K353" s="201">
        <v>76142.82734257105</v>
      </c>
      <c r="L353" s="192">
        <v>80996.174999999988</v>
      </c>
      <c r="M353" s="192">
        <v>38736.03446309318</v>
      </c>
      <c r="N353" s="192">
        <v>42260.140536906809</v>
      </c>
      <c r="O353" s="192">
        <v>119732.20946309317</v>
      </c>
    </row>
    <row r="354" spans="1:15" x14ac:dyDescent="0.2">
      <c r="A354" s="198" t="s">
        <v>869</v>
      </c>
      <c r="B354" s="199" t="s">
        <v>870</v>
      </c>
      <c r="C354" s="199" t="s">
        <v>3</v>
      </c>
      <c r="D354" s="219">
        <v>1</v>
      </c>
      <c r="E354" s="225">
        <v>39015.000000000007</v>
      </c>
      <c r="F354" s="226">
        <f t="shared" si="11"/>
        <v>46427.850000000006</v>
      </c>
      <c r="G354" s="227">
        <v>9450.7479397808129</v>
      </c>
      <c r="H354" s="228">
        <f t="shared" si="10"/>
        <v>11246.390048339166</v>
      </c>
      <c r="I354" s="224">
        <v>18565.147058823532</v>
      </c>
      <c r="J354" s="189">
        <f t="shared" si="10"/>
        <v>22092.525000000001</v>
      </c>
      <c r="K354" s="201">
        <v>16669.457524169586</v>
      </c>
      <c r="L354" s="192">
        <v>22092.525000000001</v>
      </c>
      <c r="M354" s="192">
        <v>14710.471744741641</v>
      </c>
      <c r="N354" s="192">
        <v>7382.0532552583609</v>
      </c>
      <c r="O354" s="192">
        <v>36802.996744741642</v>
      </c>
    </row>
    <row r="355" spans="1:15" x14ac:dyDescent="0.2">
      <c r="A355" s="198" t="s">
        <v>871</v>
      </c>
      <c r="B355" s="199" t="s">
        <v>872</v>
      </c>
      <c r="C355" s="199" t="s">
        <v>3</v>
      </c>
      <c r="D355" s="219">
        <v>1</v>
      </c>
      <c r="E355" s="225">
        <v>22140.000000000007</v>
      </c>
      <c r="F355" s="226">
        <f t="shared" si="11"/>
        <v>26346.600000000006</v>
      </c>
      <c r="G355" s="227">
        <v>5580.3004308376321</v>
      </c>
      <c r="H355" s="228">
        <f t="shared" si="10"/>
        <v>6640.5575126967815</v>
      </c>
      <c r="I355" s="224">
        <v>10264.537815126052</v>
      </c>
      <c r="J355" s="189">
        <f t="shared" si="10"/>
        <v>12214.800000000001</v>
      </c>
      <c r="K355" s="201">
        <v>9427.6787563483922</v>
      </c>
      <c r="L355" s="192">
        <v>12214.800000000001</v>
      </c>
      <c r="M355" s="192">
        <v>8293.9607282692723</v>
      </c>
      <c r="N355" s="192">
        <v>3920.8392717307288</v>
      </c>
      <c r="O355" s="192">
        <v>20508.760728269273</v>
      </c>
    </row>
    <row r="356" spans="1:15" x14ac:dyDescent="0.2">
      <c r="A356" s="198" t="s">
        <v>873</v>
      </c>
      <c r="B356" s="199" t="s">
        <v>874</v>
      </c>
      <c r="C356" s="199" t="s">
        <v>3</v>
      </c>
      <c r="D356" s="219">
        <v>1</v>
      </c>
      <c r="E356" s="225">
        <v>18900.000000000004</v>
      </c>
      <c r="F356" s="226">
        <f t="shared" si="11"/>
        <v>22491.000000000004</v>
      </c>
      <c r="G356" s="227">
        <v>8574.7670984217748</v>
      </c>
      <c r="H356" s="228">
        <f t="shared" si="10"/>
        <v>10203.972847121911</v>
      </c>
      <c r="I356" s="224">
        <v>11665.588235294119</v>
      </c>
      <c r="J356" s="189">
        <f t="shared" si="10"/>
        <v>13882.050000000001</v>
      </c>
      <c r="K356" s="201">
        <v>12043.011423560956</v>
      </c>
      <c r="L356" s="192">
        <v>13882.050000000001</v>
      </c>
      <c r="M356" s="192">
        <v>5149.0377515349364</v>
      </c>
      <c r="N356" s="192">
        <v>8733.0122484650637</v>
      </c>
      <c r="O356" s="192">
        <v>19031.087751534938</v>
      </c>
    </row>
    <row r="357" spans="1:15" x14ac:dyDescent="0.2">
      <c r="A357" s="198" t="s">
        <v>875</v>
      </c>
      <c r="B357" s="199" t="s">
        <v>876</v>
      </c>
      <c r="C357" s="199" t="s">
        <v>3</v>
      </c>
      <c r="D357" s="219">
        <v>1</v>
      </c>
      <c r="E357" s="225">
        <v>8579.25</v>
      </c>
      <c r="F357" s="226">
        <f t="shared" si="11"/>
        <v>10209.307499999999</v>
      </c>
      <c r="G357" s="227">
        <v>4244.6817072489039</v>
      </c>
      <c r="H357" s="228">
        <f t="shared" si="10"/>
        <v>5051.1712316261955</v>
      </c>
      <c r="I357" s="224">
        <v>5390.3571428571422</v>
      </c>
      <c r="J357" s="189">
        <f t="shared" si="10"/>
        <v>6414.5249999999987</v>
      </c>
      <c r="K357" s="201">
        <v>5732.8481158130971</v>
      </c>
      <c r="L357" s="192">
        <v>6414.5249999999987</v>
      </c>
      <c r="M357" s="192">
        <v>2182.3910812368313</v>
      </c>
      <c r="N357" s="192">
        <v>4232.1339187631675</v>
      </c>
      <c r="O357" s="192">
        <v>8596.91608123683</v>
      </c>
    </row>
    <row r="358" spans="1:15" x14ac:dyDescent="0.2">
      <c r="A358" s="198" t="s">
        <v>877</v>
      </c>
      <c r="B358" s="199" t="s">
        <v>878</v>
      </c>
      <c r="C358" s="199" t="s">
        <v>3</v>
      </c>
      <c r="D358" s="219">
        <v>1</v>
      </c>
      <c r="E358" s="225">
        <v>9261</v>
      </c>
      <c r="F358" s="226">
        <f t="shared" si="11"/>
        <v>11020.59</v>
      </c>
      <c r="G358" s="227">
        <v>4967.0545337724698</v>
      </c>
      <c r="H358" s="228">
        <f t="shared" si="10"/>
        <v>5910.7948951892386</v>
      </c>
      <c r="I358" s="224">
        <v>5717.268907563026</v>
      </c>
      <c r="J358" s="189">
        <f t="shared" si="10"/>
        <v>6803.5500000000011</v>
      </c>
      <c r="K358" s="201">
        <v>6357.1724475946194</v>
      </c>
      <c r="L358" s="192">
        <v>6803.5500000000011</v>
      </c>
      <c r="M358" s="192">
        <v>2228.3637258439389</v>
      </c>
      <c r="N358" s="192">
        <v>4575.1862741560617</v>
      </c>
      <c r="O358" s="192">
        <v>9031.9137258439405</v>
      </c>
    </row>
    <row r="359" spans="1:15" x14ac:dyDescent="0.2">
      <c r="A359" s="198" t="s">
        <v>879</v>
      </c>
      <c r="B359" s="199" t="s">
        <v>880</v>
      </c>
      <c r="C359" s="199" t="s">
        <v>3</v>
      </c>
      <c r="D359" s="219">
        <v>1</v>
      </c>
      <c r="E359" s="225">
        <v>16098.750000000004</v>
      </c>
      <c r="F359" s="226">
        <f t="shared" si="11"/>
        <v>19157.512500000004</v>
      </c>
      <c r="G359" s="227">
        <v>7065.9686824316659</v>
      </c>
      <c r="H359" s="228">
        <f t="shared" si="10"/>
        <v>8408.5027320936824</v>
      </c>
      <c r="I359" s="224">
        <v>9097.8151260504201</v>
      </c>
      <c r="J359" s="189">
        <f t="shared" si="10"/>
        <v>10826.4</v>
      </c>
      <c r="K359" s="201">
        <v>9617.4513660468401</v>
      </c>
      <c r="L359" s="192">
        <v>10826.4</v>
      </c>
      <c r="M359" s="192">
        <v>4604.283919186938</v>
      </c>
      <c r="N359" s="192">
        <v>6222.1160808130617</v>
      </c>
      <c r="O359" s="192">
        <v>15430.683919186937</v>
      </c>
    </row>
    <row r="360" spans="1:15" x14ac:dyDescent="0.2">
      <c r="A360" s="198" t="s">
        <v>881</v>
      </c>
      <c r="B360" s="199" t="s">
        <v>882</v>
      </c>
      <c r="C360" s="199" t="s">
        <v>3</v>
      </c>
      <c r="D360" s="219">
        <v>1</v>
      </c>
      <c r="E360" s="225">
        <v>29565.000000000007</v>
      </c>
      <c r="F360" s="226">
        <f t="shared" si="11"/>
        <v>35182.350000000006</v>
      </c>
      <c r="G360" s="227">
        <v>13662.217103281506</v>
      </c>
      <c r="H360" s="228">
        <f t="shared" si="10"/>
        <v>16258.03835290499</v>
      </c>
      <c r="I360" s="224">
        <v>16983.844537815126</v>
      </c>
      <c r="J360" s="189">
        <f t="shared" si="10"/>
        <v>20210.774999999998</v>
      </c>
      <c r="K360" s="201">
        <v>18234.406676452494</v>
      </c>
      <c r="L360" s="192">
        <v>20210.774999999998</v>
      </c>
      <c r="M360" s="192">
        <v>8150.6765656347698</v>
      </c>
      <c r="N360" s="192">
        <v>12060.098434365227</v>
      </c>
      <c r="O360" s="192">
        <v>28361.451565634768</v>
      </c>
    </row>
    <row r="361" spans="1:15" x14ac:dyDescent="0.2">
      <c r="A361" s="198" t="s">
        <v>883</v>
      </c>
      <c r="B361" s="199" t="s">
        <v>884</v>
      </c>
      <c r="C361" s="199" t="s">
        <v>3</v>
      </c>
      <c r="D361" s="219">
        <v>1</v>
      </c>
      <c r="E361" s="225">
        <v>24030</v>
      </c>
      <c r="F361" s="226">
        <f t="shared" si="11"/>
        <v>28595.699999999997</v>
      </c>
      <c r="G361" s="227">
        <v>10561.588911930763</v>
      </c>
      <c r="H361" s="228">
        <f t="shared" si="10"/>
        <v>12568.290805197608</v>
      </c>
      <c r="I361" s="224">
        <v>13638.529411764704</v>
      </c>
      <c r="J361" s="189">
        <f t="shared" si="10"/>
        <v>16229.849999999997</v>
      </c>
      <c r="K361" s="201">
        <v>14399.070402598802</v>
      </c>
      <c r="L361" s="192">
        <v>16229.849999999997</v>
      </c>
      <c r="M361" s="192">
        <v>6857.2678998853116</v>
      </c>
      <c r="N361" s="192">
        <v>9372.5821001146851</v>
      </c>
      <c r="O361" s="192">
        <v>23087.117899885307</v>
      </c>
    </row>
    <row r="362" spans="1:15" x14ac:dyDescent="0.2">
      <c r="A362" s="198" t="s">
        <v>885</v>
      </c>
      <c r="B362" s="199" t="s">
        <v>886</v>
      </c>
      <c r="C362" s="199" t="s">
        <v>3</v>
      </c>
      <c r="D362" s="219">
        <v>1</v>
      </c>
      <c r="E362" s="225">
        <v>12082.500000000004</v>
      </c>
      <c r="F362" s="226">
        <f t="shared" si="11"/>
        <v>14378.175000000003</v>
      </c>
      <c r="G362" s="227">
        <v>6134.238214066705</v>
      </c>
      <c r="H362" s="228">
        <f t="shared" si="10"/>
        <v>7299.7434747393791</v>
      </c>
      <c r="I362" s="224">
        <v>7635.3151260504201</v>
      </c>
      <c r="J362" s="189">
        <f t="shared" si="10"/>
        <v>9086.0249999999996</v>
      </c>
      <c r="K362" s="201">
        <v>8192.8842373696898</v>
      </c>
      <c r="L362" s="192">
        <v>9086.0249999999996</v>
      </c>
      <c r="M362" s="192">
        <v>3005.5845459889933</v>
      </c>
      <c r="N362" s="192">
        <v>6080.4404540110063</v>
      </c>
      <c r="O362" s="192">
        <v>12091.609545988993</v>
      </c>
    </row>
    <row r="363" spans="1:15" x14ac:dyDescent="0.2">
      <c r="A363" s="198" t="s">
        <v>887</v>
      </c>
      <c r="B363" s="199" t="s">
        <v>888</v>
      </c>
      <c r="C363" s="199" t="s">
        <v>3</v>
      </c>
      <c r="D363" s="219">
        <v>1</v>
      </c>
      <c r="E363" s="225">
        <v>2146.5</v>
      </c>
      <c r="F363" s="226">
        <f t="shared" si="11"/>
        <v>2554.335</v>
      </c>
      <c r="G363" s="227">
        <v>1733.5761674288872</v>
      </c>
      <c r="H363" s="228">
        <f t="shared" si="10"/>
        <v>2062.9556392403756</v>
      </c>
      <c r="I363" s="224">
        <v>1543.6134453781513</v>
      </c>
      <c r="J363" s="189">
        <f t="shared" si="10"/>
        <v>1836.8999999999999</v>
      </c>
      <c r="K363" s="201">
        <v>1949.9278196201876</v>
      </c>
      <c r="L363" s="192">
        <v>2062.9556392403756</v>
      </c>
      <c r="M363" s="192">
        <v>299.49361103145031</v>
      </c>
      <c r="N363" s="192">
        <v>1763.4620282089254</v>
      </c>
      <c r="O363" s="192">
        <v>2362.4492502718258</v>
      </c>
    </row>
    <row r="364" spans="1:15" x14ac:dyDescent="0.2">
      <c r="A364" s="198" t="s">
        <v>889</v>
      </c>
      <c r="B364" s="199" t="s">
        <v>890</v>
      </c>
      <c r="C364" s="199" t="s">
        <v>3</v>
      </c>
      <c r="D364" s="219">
        <v>1</v>
      </c>
      <c r="E364" s="225">
        <v>101412</v>
      </c>
      <c r="F364" s="226">
        <f t="shared" si="11"/>
        <v>120680.28</v>
      </c>
      <c r="G364" s="227">
        <v>45067.049541767454</v>
      </c>
      <c r="H364" s="228">
        <f t="shared" si="10"/>
        <v>53629.788954703268</v>
      </c>
      <c r="I364" s="224">
        <v>63437.268907563026</v>
      </c>
      <c r="J364" s="189">
        <f t="shared" si="10"/>
        <v>75490.349999999991</v>
      </c>
      <c r="K364" s="201">
        <v>64560.06947735163</v>
      </c>
      <c r="L364" s="192">
        <v>75490.349999999991</v>
      </c>
      <c r="M364" s="192">
        <v>27920.08884902182</v>
      </c>
      <c r="N364" s="192">
        <v>47570.261150978171</v>
      </c>
      <c r="O364" s="192">
        <v>103410.43884902181</v>
      </c>
    </row>
    <row r="365" spans="1:15" x14ac:dyDescent="0.2">
      <c r="A365" s="198" t="s">
        <v>891</v>
      </c>
      <c r="B365" s="199" t="s">
        <v>892</v>
      </c>
      <c r="C365" s="199" t="s">
        <v>3</v>
      </c>
      <c r="D365" s="219">
        <v>1</v>
      </c>
      <c r="E365" s="225">
        <v>1441665</v>
      </c>
      <c r="F365" s="226">
        <f t="shared" si="11"/>
        <v>1715581.3499999999</v>
      </c>
      <c r="G365" s="227">
        <v>544467.4636117263</v>
      </c>
      <c r="H365" s="228">
        <f t="shared" si="10"/>
        <v>647916.28169795428</v>
      </c>
      <c r="I365" s="224">
        <v>858572.71008403366</v>
      </c>
      <c r="J365" s="189">
        <f t="shared" si="10"/>
        <v>1021701.525</v>
      </c>
      <c r="K365" s="201">
        <v>834808.90334897721</v>
      </c>
      <c r="L365" s="192">
        <v>1021701.525</v>
      </c>
      <c r="M365" s="192">
        <v>442353.97059680265</v>
      </c>
      <c r="N365" s="192">
        <v>579347.55440319737</v>
      </c>
      <c r="O365" s="192">
        <v>1464055.4955968028</v>
      </c>
    </row>
    <row r="366" spans="1:15" x14ac:dyDescent="0.2">
      <c r="A366" s="198" t="s">
        <v>893</v>
      </c>
      <c r="B366" s="199" t="s">
        <v>894</v>
      </c>
      <c r="C366" s="199" t="s">
        <v>3</v>
      </c>
      <c r="D366" s="219">
        <v>1</v>
      </c>
      <c r="E366" s="225">
        <v>129735</v>
      </c>
      <c r="F366" s="226">
        <f t="shared" si="11"/>
        <v>154384.65</v>
      </c>
      <c r="G366" s="227">
        <v>45010.706833623168</v>
      </c>
      <c r="H366" s="228">
        <f t="shared" si="10"/>
        <v>53562.741132011564</v>
      </c>
      <c r="I366" s="224">
        <v>73864.852941176461</v>
      </c>
      <c r="J366" s="189">
        <f t="shared" si="10"/>
        <v>87899.174999999988</v>
      </c>
      <c r="K366" s="201">
        <v>70730.958066005784</v>
      </c>
      <c r="L366" s="192">
        <v>87899.174999999988</v>
      </c>
      <c r="M366" s="192">
        <v>41852.075993287675</v>
      </c>
      <c r="N366" s="192">
        <v>46047.099006712313</v>
      </c>
      <c r="O366" s="192">
        <v>129751.25099328766</v>
      </c>
    </row>
    <row r="367" spans="1:15" ht="12.75" thickBot="1" x14ac:dyDescent="0.25">
      <c r="A367" s="198" t="s">
        <v>895</v>
      </c>
      <c r="B367" s="199" t="s">
        <v>896</v>
      </c>
      <c r="C367" s="199" t="s">
        <v>3</v>
      </c>
      <c r="D367" s="219">
        <v>1</v>
      </c>
      <c r="E367" s="229">
        <v>1645650</v>
      </c>
      <c r="F367" s="230">
        <f t="shared" si="11"/>
        <v>1958323.5</v>
      </c>
      <c r="G367" s="227">
        <v>544516.096265072</v>
      </c>
      <c r="H367" s="228">
        <f t="shared" si="10"/>
        <v>647974.15455543564</v>
      </c>
      <c r="I367" s="224">
        <v>650529.83193277312</v>
      </c>
      <c r="J367" s="189">
        <f t="shared" si="10"/>
        <v>774130.5</v>
      </c>
      <c r="K367" s="201">
        <v>711052.32727771788</v>
      </c>
      <c r="L367" s="192">
        <v>774130.5</v>
      </c>
      <c r="M367" s="192">
        <v>590220.66418246657</v>
      </c>
      <c r="N367" s="192">
        <v>183909.83581753343</v>
      </c>
      <c r="O367" s="192">
        <v>1364351.1641824665</v>
      </c>
    </row>
    <row r="368" spans="1:15" ht="12.75" thickBot="1" x14ac:dyDescent="0.25">
      <c r="A368" s="206">
        <v>5</v>
      </c>
      <c r="B368" s="207" t="s">
        <v>897</v>
      </c>
      <c r="C368" s="207"/>
      <c r="D368" s="207"/>
      <c r="E368" s="233"/>
      <c r="F368" s="234"/>
      <c r="G368" s="237"/>
      <c r="H368" s="238"/>
      <c r="I368" s="239"/>
      <c r="J368" s="240"/>
      <c r="K368" s="212"/>
      <c r="L368" s="192"/>
      <c r="M368" s="192"/>
      <c r="N368" s="192"/>
      <c r="O368" s="192"/>
    </row>
    <row r="369" spans="1:15" ht="24" x14ac:dyDescent="0.2">
      <c r="A369" s="198" t="s">
        <v>898</v>
      </c>
      <c r="B369" s="199" t="s">
        <v>899</v>
      </c>
      <c r="C369" s="199" t="s">
        <v>900</v>
      </c>
      <c r="D369" s="219">
        <v>1</v>
      </c>
      <c r="E369" s="220">
        <v>105000</v>
      </c>
      <c r="F369" s="221">
        <f t="shared" si="11"/>
        <v>124950</v>
      </c>
      <c r="G369" s="241">
        <v>25512.803404098544</v>
      </c>
      <c r="H369" s="242">
        <f t="shared" si="10"/>
        <v>30360.236050877265</v>
      </c>
      <c r="I369" s="222">
        <v>26262.268907563026</v>
      </c>
      <c r="J369" s="243">
        <f t="shared" si="10"/>
        <v>31252.1</v>
      </c>
      <c r="K369" s="201">
        <v>30806.16802543863</v>
      </c>
      <c r="L369" s="192">
        <v>31252.1</v>
      </c>
      <c r="M369" s="192">
        <v>44381.321558692405</v>
      </c>
      <c r="N369" s="192">
        <v>-13129.221558692407</v>
      </c>
      <c r="O369" s="192">
        <v>75633.421558692411</v>
      </c>
    </row>
    <row r="370" spans="1:15" ht="24" x14ac:dyDescent="0.2">
      <c r="A370" s="198" t="s">
        <v>901</v>
      </c>
      <c r="B370" s="199" t="s">
        <v>902</v>
      </c>
      <c r="C370" s="199" t="s">
        <v>900</v>
      </c>
      <c r="D370" s="219">
        <v>1</v>
      </c>
      <c r="E370" s="225">
        <v>24000</v>
      </c>
      <c r="F370" s="226">
        <f t="shared" si="11"/>
        <v>28560</v>
      </c>
      <c r="G370" s="224">
        <v>9542.9333775912564</v>
      </c>
      <c r="H370" s="189">
        <f t="shared" si="10"/>
        <v>11356.090719333595</v>
      </c>
      <c r="I370" s="227">
        <v>16639.579831932777</v>
      </c>
      <c r="J370" s="189">
        <f t="shared" si="10"/>
        <v>19801.100000000002</v>
      </c>
      <c r="K370" s="201">
        <v>15578.595359666799</v>
      </c>
      <c r="L370" s="192">
        <v>19801.100000000002</v>
      </c>
      <c r="M370" s="192">
        <v>7023.8562176654823</v>
      </c>
      <c r="N370" s="192">
        <v>12777.243782334521</v>
      </c>
      <c r="O370" s="192">
        <v>26824.956217665484</v>
      </c>
    </row>
    <row r="371" spans="1:15" x14ac:dyDescent="0.2">
      <c r="A371" s="198" t="s">
        <v>903</v>
      </c>
      <c r="B371" s="199" t="s">
        <v>904</v>
      </c>
      <c r="C371" s="199" t="s">
        <v>905</v>
      </c>
      <c r="D371" s="219">
        <v>1</v>
      </c>
      <c r="E371" s="225">
        <v>210000</v>
      </c>
      <c r="F371" s="226">
        <f t="shared" si="11"/>
        <v>249900</v>
      </c>
      <c r="G371" s="224">
        <v>68185.24917052922</v>
      </c>
      <c r="H371" s="189">
        <f t="shared" si="10"/>
        <v>81140.446512929761</v>
      </c>
      <c r="I371" s="227">
        <v>142276.21848739497</v>
      </c>
      <c r="J371" s="189">
        <f t="shared" si="10"/>
        <v>169308.7</v>
      </c>
      <c r="K371" s="201">
        <v>125224.57325646488</v>
      </c>
      <c r="L371" s="192">
        <v>169308.7</v>
      </c>
      <c r="M371" s="192">
        <v>68918.942285529716</v>
      </c>
      <c r="N371" s="192">
        <v>100389.7577144703</v>
      </c>
      <c r="O371" s="192">
        <v>238227.64228552973</v>
      </c>
    </row>
    <row r="372" spans="1:15" x14ac:dyDescent="0.2">
      <c r="A372" s="198" t="s">
        <v>906</v>
      </c>
      <c r="B372" s="199" t="s">
        <v>907</v>
      </c>
      <c r="C372" s="199" t="s">
        <v>908</v>
      </c>
      <c r="D372" s="219">
        <v>1</v>
      </c>
      <c r="E372" s="225">
        <v>180000</v>
      </c>
      <c r="F372" s="226">
        <f t="shared" si="11"/>
        <v>214200</v>
      </c>
      <c r="G372" s="224">
        <v>58932.151966641293</v>
      </c>
      <c r="H372" s="189">
        <f t="shared" si="10"/>
        <v>70129.260840303134</v>
      </c>
      <c r="I372" s="227">
        <v>118586.4705882353</v>
      </c>
      <c r="J372" s="189">
        <f t="shared" si="10"/>
        <v>141117.9</v>
      </c>
      <c r="K372" s="201">
        <v>105623.58042015156</v>
      </c>
      <c r="L372" s="192">
        <v>141117.9</v>
      </c>
      <c r="M372" s="192">
        <v>58818.702724914736</v>
      </c>
      <c r="N372" s="192">
        <v>82299.197275085258</v>
      </c>
      <c r="O372" s="192">
        <v>199936.60272491473</v>
      </c>
    </row>
    <row r="373" spans="1:15" x14ac:dyDescent="0.2">
      <c r="A373" s="198" t="s">
        <v>909</v>
      </c>
      <c r="B373" s="199" t="s">
        <v>910</v>
      </c>
      <c r="C373" s="199" t="s">
        <v>3</v>
      </c>
      <c r="D373" s="219">
        <v>1</v>
      </c>
      <c r="E373" s="225">
        <v>8850</v>
      </c>
      <c r="F373" s="226">
        <f t="shared" si="11"/>
        <v>10531.5</v>
      </c>
      <c r="G373" s="224">
        <v>2889.0787279110582</v>
      </c>
      <c r="H373" s="189">
        <f t="shared" si="10"/>
        <v>3438.0036862141592</v>
      </c>
      <c r="I373" s="227">
        <v>5346.5546218487407</v>
      </c>
      <c r="J373" s="189">
        <f t="shared" si="10"/>
        <v>6362.4000000000015</v>
      </c>
      <c r="K373" s="201">
        <v>4900.2018431070801</v>
      </c>
      <c r="L373" s="192">
        <v>6362.4000000000015</v>
      </c>
      <c r="M373" s="192">
        <v>2910.7306941304405</v>
      </c>
      <c r="N373" s="192">
        <v>3451.669305869561</v>
      </c>
      <c r="O373" s="192">
        <v>9273.1306941304429</v>
      </c>
    </row>
    <row r="374" spans="1:15" x14ac:dyDescent="0.2">
      <c r="A374" s="198" t="s">
        <v>911</v>
      </c>
      <c r="B374" s="199" t="s">
        <v>912</v>
      </c>
      <c r="C374" s="199" t="s">
        <v>3</v>
      </c>
      <c r="D374" s="219">
        <v>1</v>
      </c>
      <c r="E374" s="225">
        <v>11100</v>
      </c>
      <c r="F374" s="226">
        <f t="shared" si="11"/>
        <v>13209</v>
      </c>
      <c r="G374" s="224">
        <v>3935.4801450712753</v>
      </c>
      <c r="H374" s="189">
        <f t="shared" si="10"/>
        <v>4683.2213726348173</v>
      </c>
      <c r="I374" s="227">
        <v>7528.0672268907565</v>
      </c>
      <c r="J374" s="189">
        <f t="shared" si="10"/>
        <v>8958.4</v>
      </c>
      <c r="K374" s="201">
        <v>6820.8106863174089</v>
      </c>
      <c r="L374" s="192">
        <v>8958.4</v>
      </c>
      <c r="M374" s="192">
        <v>3480.639370682683</v>
      </c>
      <c r="N374" s="192">
        <v>5477.7606293173167</v>
      </c>
      <c r="O374" s="192">
        <v>12439.039370682684</v>
      </c>
    </row>
    <row r="375" spans="1:15" x14ac:dyDescent="0.2">
      <c r="A375" s="198" t="s">
        <v>913</v>
      </c>
      <c r="B375" s="199" t="s">
        <v>914</v>
      </c>
      <c r="C375" s="199" t="s">
        <v>908</v>
      </c>
      <c r="D375" s="219">
        <v>1</v>
      </c>
      <c r="E375" s="225">
        <v>169554</v>
      </c>
      <c r="F375" s="226">
        <f t="shared" si="11"/>
        <v>201769.25999999998</v>
      </c>
      <c r="G375" s="224">
        <v>46204.630737416548</v>
      </c>
      <c r="H375" s="189">
        <f t="shared" si="10"/>
        <v>54983.510577525689</v>
      </c>
      <c r="I375" s="227">
        <v>80642.941176470587</v>
      </c>
      <c r="J375" s="189">
        <f t="shared" si="10"/>
        <v>95965.099999999991</v>
      </c>
      <c r="K375" s="201">
        <v>75474.305288762844</v>
      </c>
      <c r="L375" s="192">
        <v>95965.099999999991</v>
      </c>
      <c r="M375" s="192">
        <v>61842.153170089499</v>
      </c>
      <c r="N375" s="192">
        <v>34122.946829910492</v>
      </c>
      <c r="O375" s="192">
        <v>157807.25317008951</v>
      </c>
    </row>
    <row r="376" spans="1:15" x14ac:dyDescent="0.2">
      <c r="A376" s="198" t="s">
        <v>915</v>
      </c>
      <c r="B376" s="199" t="s">
        <v>916</v>
      </c>
      <c r="C376" s="199" t="s">
        <v>908</v>
      </c>
      <c r="D376" s="219">
        <v>1</v>
      </c>
      <c r="E376" s="225">
        <v>254475</v>
      </c>
      <c r="F376" s="226">
        <f t="shared" si="11"/>
        <v>302825.25</v>
      </c>
      <c r="G376" s="224">
        <v>66791.766356745633</v>
      </c>
      <c r="H376" s="189">
        <f t="shared" si="10"/>
        <v>79482.201964527296</v>
      </c>
      <c r="I376" s="227">
        <v>155002.9411764706</v>
      </c>
      <c r="J376" s="189">
        <f t="shared" si="10"/>
        <v>184453.5</v>
      </c>
      <c r="K376" s="201">
        <v>131967.85098226366</v>
      </c>
      <c r="L376" s="192">
        <v>184453.5</v>
      </c>
      <c r="M376" s="192">
        <v>91234.107727251729</v>
      </c>
      <c r="N376" s="192">
        <v>93219.392272748271</v>
      </c>
      <c r="O376" s="192">
        <v>275687.60772725171</v>
      </c>
    </row>
    <row r="377" spans="1:15" x14ac:dyDescent="0.2">
      <c r="A377" s="198" t="s">
        <v>917</v>
      </c>
      <c r="B377" s="199" t="s">
        <v>918</v>
      </c>
      <c r="C377" s="199" t="s">
        <v>908</v>
      </c>
      <c r="D377" s="219">
        <v>1</v>
      </c>
      <c r="E377" s="225">
        <v>208710</v>
      </c>
      <c r="F377" s="226">
        <f t="shared" si="11"/>
        <v>248364.9</v>
      </c>
      <c r="G377" s="224">
        <v>76673.013844567104</v>
      </c>
      <c r="H377" s="189">
        <f t="shared" si="10"/>
        <v>91240.886475034844</v>
      </c>
      <c r="I377" s="227">
        <v>148080.3361344538</v>
      </c>
      <c r="J377" s="189">
        <f t="shared" si="10"/>
        <v>176215.6</v>
      </c>
      <c r="K377" s="201">
        <v>133728.24323751742</v>
      </c>
      <c r="L377" s="192">
        <v>176215.6</v>
      </c>
      <c r="M377" s="192">
        <v>64216.802106729141</v>
      </c>
      <c r="N377" s="192">
        <v>111998.79789327086</v>
      </c>
      <c r="O377" s="192">
        <v>240432.40210672916</v>
      </c>
    </row>
    <row r="378" spans="1:15" ht="36" x14ac:dyDescent="0.2">
      <c r="A378" s="198" t="s">
        <v>919</v>
      </c>
      <c r="B378" s="199" t="s">
        <v>920</v>
      </c>
      <c r="C378" s="199" t="s">
        <v>908</v>
      </c>
      <c r="D378" s="219">
        <v>1</v>
      </c>
      <c r="E378" s="225">
        <v>153225</v>
      </c>
      <c r="F378" s="226">
        <f t="shared" si="11"/>
        <v>182337.75</v>
      </c>
      <c r="G378" s="224">
        <v>73188.791087379112</v>
      </c>
      <c r="H378" s="189">
        <f t="shared" si="10"/>
        <v>87094.661393981136</v>
      </c>
      <c r="I378" s="227">
        <v>122570.50420168068</v>
      </c>
      <c r="J378" s="189">
        <f t="shared" si="10"/>
        <v>145858.9</v>
      </c>
      <c r="K378" s="201">
        <v>138430.43713132702</v>
      </c>
      <c r="L378" s="192">
        <v>145858.9</v>
      </c>
      <c r="M378" s="192">
        <v>39236.021096665187</v>
      </c>
      <c r="N378" s="192">
        <v>106622.87890333481</v>
      </c>
      <c r="O378" s="192">
        <v>185094.92109666517</v>
      </c>
    </row>
    <row r="379" spans="1:15" ht="24" x14ac:dyDescent="0.2">
      <c r="A379" s="198" t="s">
        <v>921</v>
      </c>
      <c r="B379" s="199" t="s">
        <v>922</v>
      </c>
      <c r="C379" s="199" t="s">
        <v>923</v>
      </c>
      <c r="D379" s="219">
        <v>1</v>
      </c>
      <c r="E379" s="225">
        <v>165000</v>
      </c>
      <c r="F379" s="226">
        <f t="shared" si="11"/>
        <v>196350</v>
      </c>
      <c r="G379" s="224">
        <v>50527.418651973938</v>
      </c>
      <c r="H379" s="189">
        <f t="shared" si="10"/>
        <v>60127.628195848985</v>
      </c>
      <c r="I379" s="227">
        <v>63783.361344537829</v>
      </c>
      <c r="J379" s="189">
        <f t="shared" si="10"/>
        <v>75902.200000000012</v>
      </c>
      <c r="K379" s="201">
        <v>68014.914097924498</v>
      </c>
      <c r="L379" s="192">
        <v>75902.200000000012</v>
      </c>
      <c r="M379" s="192">
        <v>60839.537784416236</v>
      </c>
      <c r="N379" s="192">
        <v>15062.662215583776</v>
      </c>
      <c r="O379" s="192">
        <v>136741.73778441624</v>
      </c>
    </row>
    <row r="380" spans="1:15" ht="24" x14ac:dyDescent="0.2">
      <c r="A380" s="198" t="s">
        <v>924</v>
      </c>
      <c r="B380" s="199" t="s">
        <v>925</v>
      </c>
      <c r="C380" s="199" t="s">
        <v>926</v>
      </c>
      <c r="D380" s="219">
        <v>1</v>
      </c>
      <c r="E380" s="225">
        <v>135000</v>
      </c>
      <c r="F380" s="226">
        <f t="shared" si="11"/>
        <v>160650</v>
      </c>
      <c r="G380" s="224">
        <v>45599.687976288442</v>
      </c>
      <c r="H380" s="189">
        <f t="shared" si="10"/>
        <v>54263.62869178324</v>
      </c>
      <c r="I380" s="227">
        <v>94583.361344537829</v>
      </c>
      <c r="J380" s="189">
        <f t="shared" si="10"/>
        <v>112554.20000000001</v>
      </c>
      <c r="K380" s="201">
        <v>83408.914345891622</v>
      </c>
      <c r="L380" s="192">
        <v>112554.20000000001</v>
      </c>
      <c r="M380" s="192">
        <v>43498.475939084587</v>
      </c>
      <c r="N380" s="192">
        <v>69055.724060915425</v>
      </c>
      <c r="O380" s="192">
        <v>156052.67593908461</v>
      </c>
    </row>
    <row r="381" spans="1:15" x14ac:dyDescent="0.2">
      <c r="A381" s="198" t="s">
        <v>927</v>
      </c>
      <c r="B381" s="199" t="s">
        <v>928</v>
      </c>
      <c r="C381" s="199" t="s">
        <v>929</v>
      </c>
      <c r="D381" s="219">
        <v>1</v>
      </c>
      <c r="E381" s="225">
        <v>420000</v>
      </c>
      <c r="F381" s="226">
        <f t="shared" si="11"/>
        <v>499800</v>
      </c>
      <c r="G381" s="224">
        <v>136909.94431560236</v>
      </c>
      <c r="H381" s="189">
        <f t="shared" si="10"/>
        <v>162922.83373556679</v>
      </c>
      <c r="I381" s="227">
        <v>234333.2773109244</v>
      </c>
      <c r="J381" s="189">
        <f t="shared" si="10"/>
        <v>278856.60000000003</v>
      </c>
      <c r="K381" s="201">
        <v>220889.7168677834</v>
      </c>
      <c r="L381" s="192">
        <v>278856.60000000003</v>
      </c>
      <c r="M381" s="192">
        <v>139738.98259658992</v>
      </c>
      <c r="N381" s="192">
        <v>139117.61740341011</v>
      </c>
      <c r="O381" s="192">
        <v>418595.58259658993</v>
      </c>
    </row>
    <row r="382" spans="1:15" x14ac:dyDescent="0.2">
      <c r="A382" s="198" t="s">
        <v>930</v>
      </c>
      <c r="B382" s="199" t="s">
        <v>931</v>
      </c>
      <c r="C382" s="199" t="s">
        <v>3</v>
      </c>
      <c r="D382" s="219">
        <v>1</v>
      </c>
      <c r="E382" s="225">
        <v>808.65000000000009</v>
      </c>
      <c r="F382" s="226">
        <f t="shared" si="11"/>
        <v>962.29350000000011</v>
      </c>
      <c r="G382" s="224">
        <v>3453.795116176429</v>
      </c>
      <c r="H382" s="189">
        <f t="shared" si="10"/>
        <v>4110.0161882499506</v>
      </c>
      <c r="I382" s="227">
        <v>2542.9411764705887</v>
      </c>
      <c r="J382" s="189">
        <f t="shared" si="10"/>
        <v>3026.1000000000004</v>
      </c>
      <c r="K382" s="201">
        <v>2699.4698960833171</v>
      </c>
      <c r="L382" s="192">
        <v>3026.1000000000004</v>
      </c>
      <c r="M382" s="192">
        <v>1305.6428682503092</v>
      </c>
      <c r="N382" s="192">
        <v>1720.4571317496911</v>
      </c>
      <c r="O382" s="192">
        <v>4331.7428682503096</v>
      </c>
    </row>
    <row r="383" spans="1:15" x14ac:dyDescent="0.2">
      <c r="A383" s="198" t="s">
        <v>932</v>
      </c>
      <c r="B383" s="199" t="s">
        <v>933</v>
      </c>
      <c r="C383" s="199" t="s">
        <v>3</v>
      </c>
      <c r="D383" s="219">
        <v>1</v>
      </c>
      <c r="E383" s="225">
        <v>4657.5000000000009</v>
      </c>
      <c r="F383" s="226">
        <f t="shared" si="11"/>
        <v>5542.4250000000011</v>
      </c>
      <c r="G383" s="224">
        <v>4086.0711819420412</v>
      </c>
      <c r="H383" s="189">
        <f t="shared" si="10"/>
        <v>4862.4247065110285</v>
      </c>
      <c r="I383" s="227">
        <v>4252.1008403361348</v>
      </c>
      <c r="J383" s="189">
        <f t="shared" si="10"/>
        <v>5060</v>
      </c>
      <c r="K383" s="201">
        <v>4961.2123532555142</v>
      </c>
      <c r="L383" s="192">
        <v>5060</v>
      </c>
      <c r="M383" s="192">
        <v>285.61245622683725</v>
      </c>
      <c r="N383" s="192">
        <v>4774.3875437731631</v>
      </c>
      <c r="O383" s="192">
        <v>5345.6124562268369</v>
      </c>
    </row>
    <row r="384" spans="1:15" x14ac:dyDescent="0.2">
      <c r="A384" s="198" t="s">
        <v>934</v>
      </c>
      <c r="B384" s="199" t="s">
        <v>935</v>
      </c>
      <c r="C384" s="199" t="s">
        <v>3</v>
      </c>
      <c r="D384" s="219">
        <v>1</v>
      </c>
      <c r="E384" s="225">
        <v>9281.25</v>
      </c>
      <c r="F384" s="226">
        <f t="shared" si="11"/>
        <v>11044.6875</v>
      </c>
      <c r="G384" s="224">
        <v>6226.8362300603558</v>
      </c>
      <c r="H384" s="189">
        <f t="shared" si="10"/>
        <v>7409.9351137718231</v>
      </c>
      <c r="I384" s="227">
        <v>7247.9831932773122</v>
      </c>
      <c r="J384" s="189">
        <f t="shared" si="10"/>
        <v>8625.1</v>
      </c>
      <c r="K384" s="201">
        <v>8017.5175568859122</v>
      </c>
      <c r="L384" s="192">
        <v>8625.1</v>
      </c>
      <c r="M384" s="192">
        <v>1510.7928117408242</v>
      </c>
      <c r="N384" s="192">
        <v>7114.3071882591757</v>
      </c>
      <c r="O384" s="192">
        <v>10135.892811740825</v>
      </c>
    </row>
    <row r="385" spans="1:15" x14ac:dyDescent="0.2">
      <c r="A385" s="198" t="s">
        <v>936</v>
      </c>
      <c r="B385" s="199" t="s">
        <v>937</v>
      </c>
      <c r="C385" s="199" t="s">
        <v>3</v>
      </c>
      <c r="D385" s="219">
        <v>1</v>
      </c>
      <c r="E385" s="225">
        <v>6900</v>
      </c>
      <c r="F385" s="226">
        <f t="shared" si="11"/>
        <v>8211</v>
      </c>
      <c r="G385" s="224">
        <v>2062.8909160378853</v>
      </c>
      <c r="H385" s="189">
        <f t="shared" si="10"/>
        <v>2454.8401900850836</v>
      </c>
      <c r="I385" s="227">
        <v>3945.2100840336143</v>
      </c>
      <c r="J385" s="189">
        <f t="shared" si="10"/>
        <v>4694.8000000000011</v>
      </c>
      <c r="K385" s="201">
        <v>3574.8200950425426</v>
      </c>
      <c r="L385" s="192">
        <v>4694.8000000000011</v>
      </c>
      <c r="M385" s="192">
        <v>2369.1174668900976</v>
      </c>
      <c r="N385" s="192">
        <v>2325.6825331099035</v>
      </c>
      <c r="O385" s="192">
        <v>7063.9174668900987</v>
      </c>
    </row>
    <row r="386" spans="1:15" x14ac:dyDescent="0.2">
      <c r="A386" s="198" t="s">
        <v>938</v>
      </c>
      <c r="B386" s="199" t="s">
        <v>939</v>
      </c>
      <c r="C386" s="199" t="s">
        <v>3</v>
      </c>
      <c r="D386" s="219">
        <v>1</v>
      </c>
      <c r="E386" s="225">
        <v>7875</v>
      </c>
      <c r="F386" s="226">
        <f t="shared" si="11"/>
        <v>9371.25</v>
      </c>
      <c r="G386" s="224">
        <v>2222.7649620308212</v>
      </c>
      <c r="H386" s="189">
        <f t="shared" si="10"/>
        <v>2645.090304816677</v>
      </c>
      <c r="I386" s="227">
        <v>4101.4285714285725</v>
      </c>
      <c r="J386" s="189">
        <f t="shared" si="10"/>
        <v>4880.7000000000007</v>
      </c>
      <c r="K386" s="201">
        <v>3762.8951524083386</v>
      </c>
      <c r="L386" s="192">
        <v>4880.7000000000007</v>
      </c>
      <c r="M386" s="192">
        <v>2796.9073050386351</v>
      </c>
      <c r="N386" s="192">
        <v>2083.7926949613657</v>
      </c>
      <c r="O386" s="192">
        <v>7677.6073050386358</v>
      </c>
    </row>
    <row r="387" spans="1:15" x14ac:dyDescent="0.2">
      <c r="A387" s="198" t="s">
        <v>940</v>
      </c>
      <c r="B387" s="199" t="s">
        <v>941</v>
      </c>
      <c r="C387" s="199" t="s">
        <v>905</v>
      </c>
      <c r="D387" s="219">
        <v>1</v>
      </c>
      <c r="E387" s="225">
        <v>493500</v>
      </c>
      <c r="F387" s="226">
        <f t="shared" si="11"/>
        <v>587265</v>
      </c>
      <c r="G387" s="224">
        <v>133993.53228305379</v>
      </c>
      <c r="H387" s="189">
        <f t="shared" si="10"/>
        <v>159452.30341683401</v>
      </c>
      <c r="I387" s="227">
        <v>380008.40336134459</v>
      </c>
      <c r="J387" s="189">
        <f t="shared" si="10"/>
        <v>452210.00000000006</v>
      </c>
      <c r="K387" s="201">
        <v>399642.43447227799</v>
      </c>
      <c r="L387" s="192">
        <v>452210.00000000006</v>
      </c>
      <c r="M387" s="192">
        <v>178565.46427678099</v>
      </c>
      <c r="N387" s="192">
        <v>273644.53572321904</v>
      </c>
      <c r="O387" s="192">
        <v>630775.46427678107</v>
      </c>
    </row>
    <row r="388" spans="1:15" x14ac:dyDescent="0.2">
      <c r="A388" s="198" t="s">
        <v>942</v>
      </c>
      <c r="B388" s="199" t="s">
        <v>943</v>
      </c>
      <c r="C388" s="199" t="s">
        <v>3</v>
      </c>
      <c r="D388" s="219">
        <v>1</v>
      </c>
      <c r="E388" s="225">
        <v>160000</v>
      </c>
      <c r="F388" s="226">
        <f t="shared" si="11"/>
        <v>190400</v>
      </c>
      <c r="G388" s="224">
        <v>59000</v>
      </c>
      <c r="H388" s="189">
        <f t="shared" si="10"/>
        <v>70210</v>
      </c>
      <c r="I388" s="227">
        <v>153544</v>
      </c>
      <c r="J388" s="189">
        <f t="shared" si="10"/>
        <v>182717.36</v>
      </c>
      <c r="K388" s="201">
        <v>147775.78666666665</v>
      </c>
      <c r="L388" s="192">
        <v>182717.36</v>
      </c>
      <c r="M388" s="192">
        <v>54936.898257646688</v>
      </c>
      <c r="N388" s="192">
        <v>127780.46174235331</v>
      </c>
      <c r="O388" s="192">
        <v>237654.25825764667</v>
      </c>
    </row>
    <row r="389" spans="1:15" x14ac:dyDescent="0.2">
      <c r="A389" s="198" t="s">
        <v>944</v>
      </c>
      <c r="B389" s="199" t="s">
        <v>945</v>
      </c>
      <c r="C389" s="199" t="s">
        <v>3</v>
      </c>
      <c r="D389" s="219">
        <v>1</v>
      </c>
      <c r="E389" s="225">
        <v>70000</v>
      </c>
      <c r="F389" s="226">
        <f t="shared" si="11"/>
        <v>83300</v>
      </c>
      <c r="G389" s="224">
        <v>48000</v>
      </c>
      <c r="H389" s="189">
        <f t="shared" si="10"/>
        <v>57120</v>
      </c>
      <c r="I389" s="227">
        <v>81023</v>
      </c>
      <c r="J389" s="189">
        <f t="shared" si="10"/>
        <v>96417.37</v>
      </c>
      <c r="K389" s="201">
        <v>78945.789999999994</v>
      </c>
      <c r="L389" s="192">
        <v>83300</v>
      </c>
      <c r="M389" s="192">
        <v>16335.853834889265</v>
      </c>
      <c r="N389" s="192">
        <v>66964.146165110738</v>
      </c>
      <c r="O389" s="192">
        <v>99635.853834889262</v>
      </c>
    </row>
    <row r="390" spans="1:15" x14ac:dyDescent="0.2">
      <c r="A390" s="198" t="s">
        <v>946</v>
      </c>
      <c r="B390" s="199" t="s">
        <v>947</v>
      </c>
      <c r="C390" s="199" t="s">
        <v>3</v>
      </c>
      <c r="D390" s="219">
        <v>1</v>
      </c>
      <c r="E390" s="225">
        <v>200000</v>
      </c>
      <c r="F390" s="226">
        <f t="shared" si="11"/>
        <v>238000</v>
      </c>
      <c r="G390" s="224">
        <v>69000</v>
      </c>
      <c r="H390" s="189">
        <f t="shared" ref="H390:J453" si="12">G390*1.19</f>
        <v>82110</v>
      </c>
      <c r="I390" s="227">
        <v>5278221</v>
      </c>
      <c r="J390" s="189">
        <f t="shared" si="12"/>
        <v>6281082.9899999993</v>
      </c>
      <c r="K390" s="201">
        <v>160055</v>
      </c>
      <c r="L390" s="192">
        <v>238000</v>
      </c>
      <c r="M390" s="192">
        <v>2886182.0194944362</v>
      </c>
      <c r="N390" s="192">
        <v>-2648182.0194944362</v>
      </c>
      <c r="O390" s="192">
        <v>3124182.0194944362</v>
      </c>
    </row>
    <row r="391" spans="1:15" x14ac:dyDescent="0.2">
      <c r="A391" s="198" t="s">
        <v>948</v>
      </c>
      <c r="B391" s="199" t="s">
        <v>949</v>
      </c>
      <c r="C391" s="199" t="s">
        <v>3</v>
      </c>
      <c r="D391" s="219">
        <v>1</v>
      </c>
      <c r="E391" s="225">
        <v>120000</v>
      </c>
      <c r="F391" s="226">
        <f t="shared" ref="F391:F454" si="13">E391*1.19</f>
        <v>142800</v>
      </c>
      <c r="G391" s="224">
        <v>70000</v>
      </c>
      <c r="H391" s="189">
        <f t="shared" si="12"/>
        <v>83300</v>
      </c>
      <c r="I391" s="227">
        <v>131225</v>
      </c>
      <c r="J391" s="189">
        <f t="shared" si="12"/>
        <v>156157.75</v>
      </c>
      <c r="K391" s="201">
        <v>127419.25</v>
      </c>
      <c r="L391" s="192">
        <v>142800</v>
      </c>
      <c r="M391" s="192">
        <v>31670.054590917058</v>
      </c>
      <c r="N391" s="192">
        <v>111129.94540908294</v>
      </c>
      <c r="O391" s="192">
        <v>174470.05459091705</v>
      </c>
    </row>
    <row r="392" spans="1:15" x14ac:dyDescent="0.2">
      <c r="A392" s="198" t="s">
        <v>950</v>
      </c>
      <c r="B392" s="199" t="s">
        <v>951</v>
      </c>
      <c r="C392" s="199" t="s">
        <v>3</v>
      </c>
      <c r="D392" s="219">
        <v>1</v>
      </c>
      <c r="E392" s="225">
        <v>200000</v>
      </c>
      <c r="F392" s="226">
        <f t="shared" si="13"/>
        <v>238000</v>
      </c>
      <c r="G392" s="224">
        <v>198000</v>
      </c>
      <c r="H392" s="189">
        <f t="shared" si="12"/>
        <v>235620</v>
      </c>
      <c r="I392" s="227">
        <v>236666</v>
      </c>
      <c r="J392" s="189">
        <f t="shared" si="12"/>
        <v>281632.53999999998</v>
      </c>
      <c r="K392" s="201">
        <v>236810</v>
      </c>
      <c r="L392" s="192">
        <v>238000</v>
      </c>
      <c r="M392" s="192">
        <v>21151.876155564903</v>
      </c>
      <c r="N392" s="192">
        <v>216848.12384443509</v>
      </c>
      <c r="O392" s="192">
        <v>259151.87615556491</v>
      </c>
    </row>
    <row r="393" spans="1:15" ht="12.75" thickBot="1" x14ac:dyDescent="0.25">
      <c r="A393" s="198" t="s">
        <v>952</v>
      </c>
      <c r="B393" s="199" t="s">
        <v>953</v>
      </c>
      <c r="C393" s="199" t="s">
        <v>3</v>
      </c>
      <c r="D393" s="219">
        <v>1</v>
      </c>
      <c r="E393" s="229">
        <v>150000</v>
      </c>
      <c r="F393" s="230">
        <f t="shared" si="13"/>
        <v>178500</v>
      </c>
      <c r="G393" s="224">
        <v>152000</v>
      </c>
      <c r="H393" s="189">
        <f t="shared" si="12"/>
        <v>180880</v>
      </c>
      <c r="I393" s="231">
        <v>123000</v>
      </c>
      <c r="J393" s="244">
        <f t="shared" si="12"/>
        <v>146370</v>
      </c>
      <c r="K393" s="201">
        <v>168583.33333333334</v>
      </c>
      <c r="L393" s="192">
        <v>178500</v>
      </c>
      <c r="M393" s="192">
        <v>15737.221977069383</v>
      </c>
      <c r="N393" s="192">
        <v>162762.77802293061</v>
      </c>
      <c r="O393" s="192">
        <v>194237.22197706939</v>
      </c>
    </row>
    <row r="394" spans="1:15" ht="12.75" thickBot="1" x14ac:dyDescent="0.25">
      <c r="A394" s="206">
        <v>6</v>
      </c>
      <c r="B394" s="207" t="s">
        <v>954</v>
      </c>
      <c r="C394" s="207"/>
      <c r="D394" s="207"/>
      <c r="E394" s="233"/>
      <c r="F394" s="234"/>
      <c r="G394" s="209"/>
      <c r="H394" s="210"/>
      <c r="I394" s="235"/>
      <c r="J394" s="245"/>
      <c r="K394" s="212"/>
      <c r="L394" s="192"/>
      <c r="M394" s="192"/>
      <c r="N394" s="192"/>
      <c r="O394" s="192"/>
    </row>
    <row r="395" spans="1:15" x14ac:dyDescent="0.2">
      <c r="A395" s="198" t="s">
        <v>955</v>
      </c>
      <c r="B395" s="199" t="s">
        <v>956</v>
      </c>
      <c r="C395" s="199" t="s">
        <v>929</v>
      </c>
      <c r="D395" s="219">
        <v>1</v>
      </c>
      <c r="E395" s="220">
        <v>209115</v>
      </c>
      <c r="F395" s="221">
        <f t="shared" si="13"/>
        <v>248846.84999999998</v>
      </c>
      <c r="G395" s="224">
        <v>117325.69171048392</v>
      </c>
      <c r="H395" s="189">
        <f t="shared" si="12"/>
        <v>139617.57313547586</v>
      </c>
      <c r="I395" s="222">
        <v>126267.79831932775</v>
      </c>
      <c r="J395" s="243">
        <f t="shared" si="12"/>
        <v>150258.68000000002</v>
      </c>
      <c r="K395" s="201">
        <v>144938.12656773796</v>
      </c>
      <c r="L395" s="192">
        <v>150258.68000000002</v>
      </c>
      <c r="M395" s="192">
        <v>49175.304714186641</v>
      </c>
      <c r="N395" s="192">
        <v>101083.37528581338</v>
      </c>
      <c r="O395" s="192">
        <v>199433.98471418666</v>
      </c>
    </row>
    <row r="396" spans="1:15" x14ac:dyDescent="0.2">
      <c r="A396" s="198" t="s">
        <v>957</v>
      </c>
      <c r="B396" s="199" t="s">
        <v>958</v>
      </c>
      <c r="C396" s="199" t="s">
        <v>3</v>
      </c>
      <c r="D396" s="219">
        <v>1</v>
      </c>
      <c r="E396" s="225">
        <v>890700</v>
      </c>
      <c r="F396" s="226">
        <f t="shared" si="13"/>
        <v>1059933</v>
      </c>
      <c r="G396" s="224">
        <v>286478.04515337769</v>
      </c>
      <c r="H396" s="189">
        <f t="shared" si="12"/>
        <v>340908.87373251945</v>
      </c>
      <c r="I396" s="227">
        <v>272296.65546218492</v>
      </c>
      <c r="J396" s="189">
        <f t="shared" si="12"/>
        <v>324033.02</v>
      </c>
      <c r="K396" s="201">
        <v>332470.94686625974</v>
      </c>
      <c r="L396" s="192">
        <v>340908.87373251945</v>
      </c>
      <c r="M396" s="192">
        <v>342998.09995552705</v>
      </c>
      <c r="N396" s="192">
        <v>-2089.2262230076012</v>
      </c>
      <c r="O396" s="192">
        <v>683906.97368804645</v>
      </c>
    </row>
    <row r="397" spans="1:15" x14ac:dyDescent="0.2">
      <c r="A397" s="198" t="s">
        <v>959</v>
      </c>
      <c r="B397" s="199" t="s">
        <v>960</v>
      </c>
      <c r="C397" s="199" t="s">
        <v>929</v>
      </c>
      <c r="D397" s="219">
        <v>1</v>
      </c>
      <c r="E397" s="225">
        <v>271417.5</v>
      </c>
      <c r="F397" s="226">
        <f t="shared" si="13"/>
        <v>322986.82500000001</v>
      </c>
      <c r="G397" s="224">
        <v>130896.20471716873</v>
      </c>
      <c r="H397" s="189">
        <f t="shared" si="12"/>
        <v>155766.48361343078</v>
      </c>
      <c r="I397" s="227">
        <v>164496.57142857145</v>
      </c>
      <c r="J397" s="189">
        <f t="shared" si="12"/>
        <v>195750.92</v>
      </c>
      <c r="K397" s="201">
        <v>175758.7018067154</v>
      </c>
      <c r="L397" s="192">
        <v>195750.92</v>
      </c>
      <c r="M397" s="192">
        <v>71297.789624270983</v>
      </c>
      <c r="N397" s="192">
        <v>124453.13037572903</v>
      </c>
      <c r="O397" s="192">
        <v>267048.70962427102</v>
      </c>
    </row>
    <row r="398" spans="1:15" x14ac:dyDescent="0.2">
      <c r="A398" s="198" t="s">
        <v>961</v>
      </c>
      <c r="B398" s="199" t="s">
        <v>962</v>
      </c>
      <c r="C398" s="199" t="s">
        <v>929</v>
      </c>
      <c r="D398" s="219">
        <v>1</v>
      </c>
      <c r="E398" s="225">
        <v>264667.50000000006</v>
      </c>
      <c r="F398" s="226">
        <f t="shared" si="13"/>
        <v>314954.32500000007</v>
      </c>
      <c r="G398" s="224">
        <v>115267.5368481741</v>
      </c>
      <c r="H398" s="189">
        <f t="shared" si="12"/>
        <v>137168.36884932718</v>
      </c>
      <c r="I398" s="227">
        <v>167719.85714285716</v>
      </c>
      <c r="J398" s="189">
        <f t="shared" si="12"/>
        <v>199586.63</v>
      </c>
      <c r="K398" s="201">
        <v>168377.49942466361</v>
      </c>
      <c r="L398" s="192">
        <v>199586.63</v>
      </c>
      <c r="M398" s="192">
        <v>73645.993010931532</v>
      </c>
      <c r="N398" s="192">
        <v>125940.63698906847</v>
      </c>
      <c r="O398" s="192">
        <v>273232.62301093154</v>
      </c>
    </row>
    <row r="399" spans="1:15" x14ac:dyDescent="0.2">
      <c r="A399" s="198" t="s">
        <v>963</v>
      </c>
      <c r="B399" s="199" t="s">
        <v>964</v>
      </c>
      <c r="C399" s="199" t="s">
        <v>929</v>
      </c>
      <c r="D399" s="219">
        <v>1</v>
      </c>
      <c r="E399" s="225">
        <v>264667.50000000006</v>
      </c>
      <c r="F399" s="226">
        <f t="shared" si="13"/>
        <v>314954.32500000007</v>
      </c>
      <c r="G399" s="224">
        <v>120702.53240011333</v>
      </c>
      <c r="H399" s="189">
        <f t="shared" si="12"/>
        <v>143636.01355613486</v>
      </c>
      <c r="I399" s="227">
        <v>165044.31932773109</v>
      </c>
      <c r="J399" s="189">
        <f t="shared" si="12"/>
        <v>196402.74</v>
      </c>
      <c r="K399" s="201">
        <v>170019.37677806744</v>
      </c>
      <c r="L399" s="192">
        <v>196402.74</v>
      </c>
      <c r="M399" s="192">
        <v>71638.575550072535</v>
      </c>
      <c r="N399" s="192">
        <v>124764.16444992746</v>
      </c>
      <c r="O399" s="192">
        <v>268041.31555007253</v>
      </c>
    </row>
    <row r="400" spans="1:15" x14ac:dyDescent="0.2">
      <c r="A400" s="198" t="s">
        <v>965</v>
      </c>
      <c r="B400" s="199" t="s">
        <v>966</v>
      </c>
      <c r="C400" s="199" t="s">
        <v>929</v>
      </c>
      <c r="D400" s="219">
        <v>1</v>
      </c>
      <c r="E400" s="225">
        <v>292612.50000000006</v>
      </c>
      <c r="F400" s="226">
        <f t="shared" si="13"/>
        <v>348208.87500000006</v>
      </c>
      <c r="G400" s="224">
        <v>135388.6997910855</v>
      </c>
      <c r="H400" s="189">
        <f t="shared" si="12"/>
        <v>161112.55275139175</v>
      </c>
      <c r="I400" s="227">
        <v>191838.16806722691</v>
      </c>
      <c r="J400" s="189">
        <f t="shared" si="12"/>
        <v>228287.42</v>
      </c>
      <c r="K400" s="201">
        <v>194699.98637569588</v>
      </c>
      <c r="L400" s="192">
        <v>228287.42</v>
      </c>
      <c r="M400" s="192">
        <v>77386.944031018793</v>
      </c>
      <c r="N400" s="192">
        <v>150900.47596898122</v>
      </c>
      <c r="O400" s="192">
        <v>305674.36403101881</v>
      </c>
    </row>
    <row r="401" spans="1:15" x14ac:dyDescent="0.2">
      <c r="A401" s="198" t="s">
        <v>967</v>
      </c>
      <c r="B401" s="199" t="s">
        <v>968</v>
      </c>
      <c r="C401" s="199" t="s">
        <v>929</v>
      </c>
      <c r="D401" s="219">
        <v>1</v>
      </c>
      <c r="E401" s="225">
        <v>322312.5</v>
      </c>
      <c r="F401" s="226">
        <f t="shared" si="13"/>
        <v>383551.875</v>
      </c>
      <c r="G401" s="224">
        <v>148946.99016909278</v>
      </c>
      <c r="H401" s="189">
        <f t="shared" si="12"/>
        <v>177246.9183012204</v>
      </c>
      <c r="I401" s="227">
        <v>218381.95798319331</v>
      </c>
      <c r="J401" s="189">
        <f t="shared" si="12"/>
        <v>259874.53000000003</v>
      </c>
      <c r="K401" s="201">
        <v>218560.72415061021</v>
      </c>
      <c r="L401" s="192">
        <v>259874.53000000003</v>
      </c>
      <c r="M401" s="192">
        <v>84777.580264660573</v>
      </c>
      <c r="N401" s="192">
        <v>175096.94973533944</v>
      </c>
      <c r="O401" s="192">
        <v>344652.11026466062</v>
      </c>
    </row>
    <row r="402" spans="1:15" x14ac:dyDescent="0.2">
      <c r="A402" s="198" t="s">
        <v>969</v>
      </c>
      <c r="B402" s="199" t="s">
        <v>970</v>
      </c>
      <c r="C402" s="199" t="s">
        <v>929</v>
      </c>
      <c r="D402" s="219">
        <v>1</v>
      </c>
      <c r="E402" s="225">
        <v>312862.50000000006</v>
      </c>
      <c r="F402" s="226">
        <f t="shared" si="13"/>
        <v>372306.37500000006</v>
      </c>
      <c r="G402" s="224">
        <v>146944.51617075838</v>
      </c>
      <c r="H402" s="189">
        <f t="shared" si="12"/>
        <v>174863.97424320245</v>
      </c>
      <c r="I402" s="227">
        <v>208744.15966386555</v>
      </c>
      <c r="J402" s="189">
        <f t="shared" si="12"/>
        <v>248405.55</v>
      </c>
      <c r="K402" s="201">
        <v>211634.7621216012</v>
      </c>
      <c r="L402" s="192">
        <v>248405.55</v>
      </c>
      <c r="M402" s="192">
        <v>81474.794614368089</v>
      </c>
      <c r="N402" s="192">
        <v>166930.7553856319</v>
      </c>
      <c r="O402" s="192">
        <v>329880.34461436805</v>
      </c>
    </row>
    <row r="403" spans="1:15" x14ac:dyDescent="0.2">
      <c r="A403" s="198" t="s">
        <v>971</v>
      </c>
      <c r="B403" s="199" t="s">
        <v>972</v>
      </c>
      <c r="C403" s="199" t="s">
        <v>929</v>
      </c>
      <c r="D403" s="219">
        <v>1</v>
      </c>
      <c r="E403" s="225">
        <v>256635.00000000006</v>
      </c>
      <c r="F403" s="226">
        <f t="shared" si="13"/>
        <v>305395.65000000008</v>
      </c>
      <c r="G403" s="224">
        <v>111991.87236259755</v>
      </c>
      <c r="H403" s="189">
        <f t="shared" si="12"/>
        <v>133270.32811149108</v>
      </c>
      <c r="I403" s="227">
        <v>170491.57142857145</v>
      </c>
      <c r="J403" s="189">
        <f t="shared" si="12"/>
        <v>202884.97</v>
      </c>
      <c r="K403" s="201">
        <v>168077.64905574554</v>
      </c>
      <c r="L403" s="192">
        <v>202884.97</v>
      </c>
      <c r="M403" s="192">
        <v>70696.34935926921</v>
      </c>
      <c r="N403" s="192">
        <v>132188.62064073078</v>
      </c>
      <c r="O403" s="192">
        <v>273581.31935926923</v>
      </c>
    </row>
    <row r="404" spans="1:15" x14ac:dyDescent="0.2">
      <c r="A404" s="198" t="s">
        <v>973</v>
      </c>
      <c r="B404" s="199" t="s">
        <v>974</v>
      </c>
      <c r="C404" s="199" t="s">
        <v>975</v>
      </c>
      <c r="D404" s="219">
        <v>1</v>
      </c>
      <c r="E404" s="225">
        <v>248265.00000000006</v>
      </c>
      <c r="F404" s="226">
        <f t="shared" si="13"/>
        <v>295435.35000000003</v>
      </c>
      <c r="G404" s="224">
        <v>106402.73588233622</v>
      </c>
      <c r="H404" s="189">
        <f t="shared" si="12"/>
        <v>126619.25569998009</v>
      </c>
      <c r="I404" s="227">
        <v>159224.26890756303</v>
      </c>
      <c r="J404" s="189">
        <f t="shared" si="12"/>
        <v>189476.88</v>
      </c>
      <c r="K404" s="201">
        <v>158048.06784999004</v>
      </c>
      <c r="L404" s="192">
        <v>189476.88</v>
      </c>
      <c r="M404" s="192">
        <v>69663.598012238377</v>
      </c>
      <c r="N404" s="192">
        <v>119813.28198776163</v>
      </c>
      <c r="O404" s="192">
        <v>259140.4780122384</v>
      </c>
    </row>
    <row r="405" spans="1:15" x14ac:dyDescent="0.2">
      <c r="A405" s="198" t="s">
        <v>976</v>
      </c>
      <c r="B405" s="199" t="s">
        <v>977</v>
      </c>
      <c r="C405" s="199" t="s">
        <v>929</v>
      </c>
      <c r="D405" s="219">
        <v>1</v>
      </c>
      <c r="E405" s="225">
        <v>368415</v>
      </c>
      <c r="F405" s="226">
        <f t="shared" si="13"/>
        <v>438413.85</v>
      </c>
      <c r="G405" s="224">
        <v>162716.46040925063</v>
      </c>
      <c r="H405" s="189">
        <f t="shared" si="12"/>
        <v>193632.58788700824</v>
      </c>
      <c r="I405" s="227">
        <v>244866.21008403364</v>
      </c>
      <c r="J405" s="189">
        <f t="shared" si="12"/>
        <v>291390.79000000004</v>
      </c>
      <c r="K405" s="201">
        <v>242511.68894350412</v>
      </c>
      <c r="L405" s="192">
        <v>291390.79000000004</v>
      </c>
      <c r="M405" s="192">
        <v>100603.90567509865</v>
      </c>
      <c r="N405" s="192">
        <v>190786.88432490139</v>
      </c>
      <c r="O405" s="192">
        <v>391994.69567509869</v>
      </c>
    </row>
    <row r="406" spans="1:15" x14ac:dyDescent="0.2">
      <c r="A406" s="198" t="s">
        <v>978</v>
      </c>
      <c r="B406" s="199" t="s">
        <v>979</v>
      </c>
      <c r="C406" s="199" t="s">
        <v>929</v>
      </c>
      <c r="D406" s="219">
        <v>1</v>
      </c>
      <c r="E406" s="225">
        <v>368415</v>
      </c>
      <c r="F406" s="226">
        <f t="shared" si="13"/>
        <v>438413.85</v>
      </c>
      <c r="G406" s="224">
        <v>169332.29769842402</v>
      </c>
      <c r="H406" s="189">
        <f t="shared" si="12"/>
        <v>201505.43426112458</v>
      </c>
      <c r="I406" s="227">
        <v>247517.01680672271</v>
      </c>
      <c r="J406" s="189">
        <f t="shared" si="12"/>
        <v>294545.25</v>
      </c>
      <c r="K406" s="201">
        <v>248025.34213056229</v>
      </c>
      <c r="L406" s="192">
        <v>294545.25</v>
      </c>
      <c r="M406" s="192">
        <v>97456.644962766091</v>
      </c>
      <c r="N406" s="192">
        <v>197088.60503723391</v>
      </c>
      <c r="O406" s="192">
        <v>392001.89496276609</v>
      </c>
    </row>
    <row r="407" spans="1:15" x14ac:dyDescent="0.2">
      <c r="A407" s="198" t="s">
        <v>980</v>
      </c>
      <c r="B407" s="199" t="s">
        <v>981</v>
      </c>
      <c r="C407" s="199" t="s">
        <v>929</v>
      </c>
      <c r="D407" s="219">
        <v>1</v>
      </c>
      <c r="E407" s="225">
        <v>368415</v>
      </c>
      <c r="F407" s="226">
        <f t="shared" si="13"/>
        <v>438413.85</v>
      </c>
      <c r="G407" s="224">
        <v>166261.02272573274</v>
      </c>
      <c r="H407" s="189">
        <f t="shared" si="12"/>
        <v>197850.61704362195</v>
      </c>
      <c r="I407" s="227">
        <v>246307.9411764706</v>
      </c>
      <c r="J407" s="189">
        <f t="shared" si="12"/>
        <v>293106.45</v>
      </c>
      <c r="K407" s="201">
        <v>245478.53352181098</v>
      </c>
      <c r="L407" s="192">
        <v>293106.45</v>
      </c>
      <c r="M407" s="192">
        <v>98915.555038627688</v>
      </c>
      <c r="N407" s="192">
        <v>194190.89496137231</v>
      </c>
      <c r="O407" s="192">
        <v>392022.00503862771</v>
      </c>
    </row>
    <row r="408" spans="1:15" ht="24" x14ac:dyDescent="0.2">
      <c r="A408" s="198" t="s">
        <v>982</v>
      </c>
      <c r="B408" s="199" t="s">
        <v>983</v>
      </c>
      <c r="C408" s="199" t="s">
        <v>975</v>
      </c>
      <c r="D408" s="219">
        <v>1</v>
      </c>
      <c r="E408" s="225">
        <v>1430865</v>
      </c>
      <c r="F408" s="226">
        <f t="shared" si="13"/>
        <v>1702729.3499999999</v>
      </c>
      <c r="G408" s="224">
        <v>456616.24174949899</v>
      </c>
      <c r="H408" s="189">
        <f t="shared" si="12"/>
        <v>543373.32768190373</v>
      </c>
      <c r="I408" s="227">
        <v>472311.65546218492</v>
      </c>
      <c r="J408" s="189">
        <f t="shared" si="12"/>
        <v>562050.87</v>
      </c>
      <c r="K408" s="201">
        <v>552712.09884095192</v>
      </c>
      <c r="L408" s="192">
        <v>562050.87</v>
      </c>
      <c r="M408" s="192">
        <v>542176.95264424407</v>
      </c>
      <c r="N408" s="192">
        <v>19873.917355755926</v>
      </c>
      <c r="O408" s="192">
        <v>1104227.8226442439</v>
      </c>
    </row>
    <row r="409" spans="1:15" x14ac:dyDescent="0.2">
      <c r="A409" s="198" t="s">
        <v>984</v>
      </c>
      <c r="B409" s="199" t="s">
        <v>985</v>
      </c>
      <c r="C409" s="199" t="s">
        <v>929</v>
      </c>
      <c r="D409" s="219">
        <v>1</v>
      </c>
      <c r="E409" s="225">
        <v>441990</v>
      </c>
      <c r="F409" s="226">
        <f t="shared" si="13"/>
        <v>525968.1</v>
      </c>
      <c r="G409" s="224">
        <v>203786.52987051243</v>
      </c>
      <c r="H409" s="189">
        <f t="shared" si="12"/>
        <v>242505.97054590977</v>
      </c>
      <c r="I409" s="227">
        <v>290678.26890756306</v>
      </c>
      <c r="J409" s="189">
        <f t="shared" si="12"/>
        <v>345907.14</v>
      </c>
      <c r="K409" s="201">
        <v>294206.55527295487</v>
      </c>
      <c r="L409" s="192">
        <v>345907.14</v>
      </c>
      <c r="M409" s="192">
        <v>117125.06610705731</v>
      </c>
      <c r="N409" s="192">
        <v>228782.07389294269</v>
      </c>
      <c r="O409" s="192">
        <v>463032.20610705734</v>
      </c>
    </row>
    <row r="410" spans="1:15" x14ac:dyDescent="0.2">
      <c r="A410" s="198" t="s">
        <v>986</v>
      </c>
      <c r="B410" s="199" t="s">
        <v>987</v>
      </c>
      <c r="C410" s="199" t="s">
        <v>929</v>
      </c>
      <c r="D410" s="219">
        <v>1</v>
      </c>
      <c r="E410" s="225">
        <v>214852.50000000006</v>
      </c>
      <c r="F410" s="226">
        <f t="shared" si="13"/>
        <v>255674.47500000006</v>
      </c>
      <c r="G410" s="224">
        <v>95627.130633245339</v>
      </c>
      <c r="H410" s="189">
        <f t="shared" si="12"/>
        <v>113796.28545356194</v>
      </c>
      <c r="I410" s="227">
        <v>132780.31932773112</v>
      </c>
      <c r="J410" s="189">
        <f t="shared" si="12"/>
        <v>158008.58000000002</v>
      </c>
      <c r="K410" s="201">
        <v>135902.43272678097</v>
      </c>
      <c r="L410" s="192">
        <v>158008.58000000002</v>
      </c>
      <c r="M410" s="192">
        <v>59275.978556229253</v>
      </c>
      <c r="N410" s="192">
        <v>98732.601443770764</v>
      </c>
      <c r="O410" s="192">
        <v>217284.55855622928</v>
      </c>
    </row>
    <row r="411" spans="1:15" x14ac:dyDescent="0.2">
      <c r="A411" s="198" t="s">
        <v>988</v>
      </c>
      <c r="B411" s="199" t="s">
        <v>989</v>
      </c>
      <c r="C411" s="199" t="s">
        <v>929</v>
      </c>
      <c r="D411" s="219">
        <v>1</v>
      </c>
      <c r="E411" s="225">
        <v>570000</v>
      </c>
      <c r="F411" s="226">
        <f t="shared" si="13"/>
        <v>678300</v>
      </c>
      <c r="G411" s="224">
        <v>186737.32093521886</v>
      </c>
      <c r="H411" s="189">
        <f t="shared" si="12"/>
        <v>222217.41191291044</v>
      </c>
      <c r="I411" s="227">
        <v>336607.57142857148</v>
      </c>
      <c r="J411" s="189">
        <f t="shared" si="12"/>
        <v>400563.01000000007</v>
      </c>
      <c r="K411" s="201">
        <v>311390.21095645527</v>
      </c>
      <c r="L411" s="192">
        <v>400563.01000000007</v>
      </c>
      <c r="M411" s="192">
        <v>187662.91148626624</v>
      </c>
      <c r="N411" s="192">
        <v>212900.09851373383</v>
      </c>
      <c r="O411" s="192">
        <v>588225.92148626631</v>
      </c>
    </row>
    <row r="412" spans="1:15" x14ac:dyDescent="0.2">
      <c r="A412" s="198" t="s">
        <v>990</v>
      </c>
      <c r="B412" s="199" t="s">
        <v>991</v>
      </c>
      <c r="C412" s="199" t="s">
        <v>929</v>
      </c>
      <c r="D412" s="219">
        <v>1</v>
      </c>
      <c r="E412" s="225">
        <v>285000</v>
      </c>
      <c r="F412" s="226">
        <f t="shared" si="13"/>
        <v>339150</v>
      </c>
      <c r="G412" s="224">
        <v>127264.04689516439</v>
      </c>
      <c r="H412" s="189">
        <f t="shared" si="12"/>
        <v>151444.21580524562</v>
      </c>
      <c r="I412" s="227">
        <v>175933.32773109246</v>
      </c>
      <c r="J412" s="189">
        <f t="shared" si="12"/>
        <v>209360.66000000003</v>
      </c>
      <c r="K412" s="201">
        <v>180402.43790262283</v>
      </c>
      <c r="L412" s="192">
        <v>209360.66000000003</v>
      </c>
      <c r="M412" s="192">
        <v>78480.746900092461</v>
      </c>
      <c r="N412" s="192">
        <v>130879.91309990757</v>
      </c>
      <c r="O412" s="192">
        <v>287841.40690009249</v>
      </c>
    </row>
    <row r="413" spans="1:15" x14ac:dyDescent="0.2">
      <c r="A413" s="198" t="s">
        <v>992</v>
      </c>
      <c r="B413" s="199" t="s">
        <v>993</v>
      </c>
      <c r="C413" s="199" t="s">
        <v>929</v>
      </c>
      <c r="D413" s="219">
        <v>1</v>
      </c>
      <c r="E413" s="225">
        <v>514215</v>
      </c>
      <c r="F413" s="226">
        <f t="shared" si="13"/>
        <v>611915.85</v>
      </c>
      <c r="G413" s="224">
        <v>226818.71554345422</v>
      </c>
      <c r="H413" s="189">
        <f t="shared" si="12"/>
        <v>269914.27149671048</v>
      </c>
      <c r="I413" s="227">
        <v>319934.23529411771</v>
      </c>
      <c r="J413" s="189">
        <f t="shared" si="12"/>
        <v>380721.74000000005</v>
      </c>
      <c r="K413" s="201">
        <v>325318.0057483553</v>
      </c>
      <c r="L413" s="192">
        <v>380721.74000000005</v>
      </c>
      <c r="M413" s="192">
        <v>142475.76451747114</v>
      </c>
      <c r="N413" s="192">
        <v>238245.97548252891</v>
      </c>
      <c r="O413" s="192">
        <v>523197.50451747118</v>
      </c>
    </row>
    <row r="414" spans="1:15" x14ac:dyDescent="0.2">
      <c r="A414" s="198" t="s">
        <v>994</v>
      </c>
      <c r="B414" s="199" t="s">
        <v>995</v>
      </c>
      <c r="C414" s="199" t="s">
        <v>929</v>
      </c>
      <c r="D414" s="219">
        <v>1</v>
      </c>
      <c r="E414" s="225">
        <v>224302.5</v>
      </c>
      <c r="F414" s="226">
        <f t="shared" si="13"/>
        <v>266919.97499999998</v>
      </c>
      <c r="G414" s="224">
        <v>136970.85116989838</v>
      </c>
      <c r="H414" s="189">
        <f t="shared" si="12"/>
        <v>162995.31289217906</v>
      </c>
      <c r="I414" s="227">
        <v>170487.90756302522</v>
      </c>
      <c r="J414" s="189">
        <f t="shared" si="12"/>
        <v>202880.61000000002</v>
      </c>
      <c r="K414" s="201">
        <v>182937.96144608955</v>
      </c>
      <c r="L414" s="192">
        <v>202880.61000000002</v>
      </c>
      <c r="M414" s="192">
        <v>42807.336584602504</v>
      </c>
      <c r="N414" s="192">
        <v>160073.2734153975</v>
      </c>
      <c r="O414" s="192">
        <v>245687.94658460253</v>
      </c>
    </row>
    <row r="415" spans="1:15" x14ac:dyDescent="0.2">
      <c r="A415" s="198" t="s">
        <v>996</v>
      </c>
      <c r="B415" s="199" t="s">
        <v>997</v>
      </c>
      <c r="C415" s="199" t="s">
        <v>929</v>
      </c>
      <c r="D415" s="219">
        <v>1</v>
      </c>
      <c r="E415" s="225">
        <v>224302.5</v>
      </c>
      <c r="F415" s="226">
        <f t="shared" si="13"/>
        <v>266919.97499999998</v>
      </c>
      <c r="G415" s="224">
        <v>136970.85116989838</v>
      </c>
      <c r="H415" s="189">
        <f t="shared" si="12"/>
        <v>162995.31289217906</v>
      </c>
      <c r="I415" s="227">
        <v>176481.0756302521</v>
      </c>
      <c r="J415" s="189">
        <f t="shared" si="12"/>
        <v>210012.47999999998</v>
      </c>
      <c r="K415" s="201">
        <v>186503.89644608952</v>
      </c>
      <c r="L415" s="192">
        <v>210012.47999999998</v>
      </c>
      <c r="M415" s="192">
        <v>42491.061000121539</v>
      </c>
      <c r="N415" s="192">
        <v>167521.41899987846</v>
      </c>
      <c r="O415" s="192">
        <v>252503.54100012151</v>
      </c>
    </row>
    <row r="416" spans="1:15" x14ac:dyDescent="0.2">
      <c r="A416" s="198" t="s">
        <v>998</v>
      </c>
      <c r="B416" s="199" t="s">
        <v>999</v>
      </c>
      <c r="C416" s="199" t="s">
        <v>929</v>
      </c>
      <c r="D416" s="219">
        <v>1</v>
      </c>
      <c r="E416" s="225">
        <v>224302.5</v>
      </c>
      <c r="F416" s="226">
        <f t="shared" si="13"/>
        <v>266919.97499999998</v>
      </c>
      <c r="G416" s="224">
        <v>136970.85116989838</v>
      </c>
      <c r="H416" s="189">
        <f t="shared" si="12"/>
        <v>162995.31289217906</v>
      </c>
      <c r="I416" s="227">
        <v>168900.53781512607</v>
      </c>
      <c r="J416" s="189">
        <f t="shared" si="12"/>
        <v>200991.64</v>
      </c>
      <c r="K416" s="201">
        <v>181993.47644608954</v>
      </c>
      <c r="L416" s="192">
        <v>200991.64</v>
      </c>
      <c r="M416" s="192">
        <v>42934.83644338436</v>
      </c>
      <c r="N416" s="192">
        <v>158056.80355661566</v>
      </c>
      <c r="O416" s="192">
        <v>243926.47644338437</v>
      </c>
    </row>
    <row r="417" spans="1:15" x14ac:dyDescent="0.2">
      <c r="A417" s="198" t="s">
        <v>1000</v>
      </c>
      <c r="B417" s="199" t="s">
        <v>1001</v>
      </c>
      <c r="C417" s="199" t="s">
        <v>929</v>
      </c>
      <c r="D417" s="219">
        <v>1</v>
      </c>
      <c r="E417" s="225">
        <v>439290</v>
      </c>
      <c r="F417" s="226">
        <f t="shared" si="13"/>
        <v>522755.1</v>
      </c>
      <c r="G417" s="224">
        <v>204620.38476029021</v>
      </c>
      <c r="H417" s="189">
        <f t="shared" si="12"/>
        <v>243498.25786474533</v>
      </c>
      <c r="I417" s="227">
        <v>304285.86554621853</v>
      </c>
      <c r="J417" s="189">
        <f t="shared" si="12"/>
        <v>362100.18000000005</v>
      </c>
      <c r="K417" s="201">
        <v>302799.21893237269</v>
      </c>
      <c r="L417" s="192">
        <v>362100.18000000005</v>
      </c>
      <c r="M417" s="192">
        <v>114436.20402930866</v>
      </c>
      <c r="N417" s="192">
        <v>247663.97597069139</v>
      </c>
      <c r="O417" s="192">
        <v>476536.38402930868</v>
      </c>
    </row>
    <row r="418" spans="1:15" x14ac:dyDescent="0.2">
      <c r="A418" s="198" t="s">
        <v>1002</v>
      </c>
      <c r="B418" s="199" t="s">
        <v>1003</v>
      </c>
      <c r="C418" s="199" t="s">
        <v>929</v>
      </c>
      <c r="D418" s="219">
        <v>1</v>
      </c>
      <c r="E418" s="225">
        <v>667350</v>
      </c>
      <c r="F418" s="226">
        <f t="shared" si="13"/>
        <v>794146.5</v>
      </c>
      <c r="G418" s="224">
        <v>280695.38371905556</v>
      </c>
      <c r="H418" s="189">
        <f t="shared" si="12"/>
        <v>334027.50662567612</v>
      </c>
      <c r="I418" s="227">
        <v>441537.01680672274</v>
      </c>
      <c r="J418" s="189">
        <f t="shared" si="12"/>
        <v>525429.05000000005</v>
      </c>
      <c r="K418" s="201">
        <v>429728.27831283805</v>
      </c>
      <c r="L418" s="192">
        <v>525429.05000000005</v>
      </c>
      <c r="M418" s="192">
        <v>188724.69861455084</v>
      </c>
      <c r="N418" s="192">
        <v>336704.35138544918</v>
      </c>
      <c r="O418" s="192">
        <v>714153.74861455092</v>
      </c>
    </row>
    <row r="419" spans="1:15" x14ac:dyDescent="0.2">
      <c r="A419" s="198" t="s">
        <v>1004</v>
      </c>
      <c r="B419" s="199" t="s">
        <v>1005</v>
      </c>
      <c r="C419" s="199" t="s">
        <v>929</v>
      </c>
      <c r="D419" s="219">
        <v>1</v>
      </c>
      <c r="E419" s="225">
        <v>667350</v>
      </c>
      <c r="F419" s="226">
        <f t="shared" si="13"/>
        <v>794146.5</v>
      </c>
      <c r="G419" s="224">
        <v>280695.38371905556</v>
      </c>
      <c r="H419" s="189">
        <f t="shared" si="12"/>
        <v>334027.50662567612</v>
      </c>
      <c r="I419" s="227">
        <v>453404.27731092443</v>
      </c>
      <c r="J419" s="189">
        <f t="shared" si="12"/>
        <v>539551.09000000008</v>
      </c>
      <c r="K419" s="201">
        <v>436789.29831283807</v>
      </c>
      <c r="L419" s="192">
        <v>539551.09000000008</v>
      </c>
      <c r="M419" s="192">
        <v>188198.55182460081</v>
      </c>
      <c r="N419" s="192">
        <v>351352.5381753993</v>
      </c>
      <c r="O419" s="192">
        <v>727749.64182460087</v>
      </c>
    </row>
    <row r="420" spans="1:15" x14ac:dyDescent="0.2">
      <c r="A420" s="198" t="s">
        <v>1006</v>
      </c>
      <c r="B420" s="199" t="s">
        <v>1007</v>
      </c>
      <c r="C420" s="199" t="s">
        <v>929</v>
      </c>
      <c r="D420" s="219">
        <v>1</v>
      </c>
      <c r="E420" s="225">
        <v>667350</v>
      </c>
      <c r="F420" s="226">
        <f t="shared" si="13"/>
        <v>794146.5</v>
      </c>
      <c r="G420" s="224">
        <v>280695.38371905556</v>
      </c>
      <c r="H420" s="189">
        <f t="shared" si="12"/>
        <v>334027.50662567612</v>
      </c>
      <c r="I420" s="227">
        <v>436337.07563025213</v>
      </c>
      <c r="J420" s="189">
        <f t="shared" si="12"/>
        <v>519241.12</v>
      </c>
      <c r="K420" s="201">
        <v>426634.31331283809</v>
      </c>
      <c r="L420" s="192">
        <v>519241.12</v>
      </c>
      <c r="M420" s="192">
        <v>189028.66878272398</v>
      </c>
      <c r="N420" s="192">
        <v>330212.45121727604</v>
      </c>
      <c r="O420" s="192">
        <v>708269.78878272395</v>
      </c>
    </row>
    <row r="421" spans="1:15" x14ac:dyDescent="0.2">
      <c r="A421" s="198" t="s">
        <v>1008</v>
      </c>
      <c r="B421" s="199" t="s">
        <v>1009</v>
      </c>
      <c r="C421" s="199" t="s">
        <v>929</v>
      </c>
      <c r="D421" s="219">
        <v>1</v>
      </c>
      <c r="E421" s="225">
        <v>631665</v>
      </c>
      <c r="F421" s="226">
        <f t="shared" si="13"/>
        <v>751681.35</v>
      </c>
      <c r="G421" s="224">
        <v>272977.47274412541</v>
      </c>
      <c r="H421" s="189">
        <f t="shared" si="12"/>
        <v>324843.19256550923</v>
      </c>
      <c r="I421" s="227">
        <v>420233.4705882353</v>
      </c>
      <c r="J421" s="189">
        <f t="shared" si="12"/>
        <v>500077.82999999996</v>
      </c>
      <c r="K421" s="201">
        <v>412460.5112827546</v>
      </c>
      <c r="L421" s="192">
        <v>500077.82999999996</v>
      </c>
      <c r="M421" s="192">
        <v>175183.18097708747</v>
      </c>
      <c r="N421" s="192">
        <v>324894.64902291249</v>
      </c>
      <c r="O421" s="192">
        <v>675261.01097708743</v>
      </c>
    </row>
    <row r="422" spans="1:15" x14ac:dyDescent="0.2">
      <c r="A422" s="198" t="s">
        <v>1010</v>
      </c>
      <c r="B422" s="199" t="s">
        <v>1011</v>
      </c>
      <c r="C422" s="199" t="s">
        <v>929</v>
      </c>
      <c r="D422" s="219">
        <v>1</v>
      </c>
      <c r="E422" s="225">
        <v>520965.00000000012</v>
      </c>
      <c r="F422" s="226">
        <f t="shared" si="13"/>
        <v>619948.35000000009</v>
      </c>
      <c r="G422" s="224">
        <v>249036.73833948761</v>
      </c>
      <c r="H422" s="189">
        <f t="shared" si="12"/>
        <v>296353.71862399025</v>
      </c>
      <c r="I422" s="227">
        <v>370278.49579831935</v>
      </c>
      <c r="J422" s="189">
        <f t="shared" si="12"/>
        <v>440631.41</v>
      </c>
      <c r="K422" s="201">
        <v>368492.56431199511</v>
      </c>
      <c r="L422" s="192">
        <v>440631.41</v>
      </c>
      <c r="M422" s="192">
        <v>132364.85882049697</v>
      </c>
      <c r="N422" s="192">
        <v>308266.55117950297</v>
      </c>
      <c r="O422" s="192">
        <v>572996.26882049697</v>
      </c>
    </row>
    <row r="423" spans="1:15" x14ac:dyDescent="0.2">
      <c r="A423" s="198" t="s">
        <v>1012</v>
      </c>
      <c r="B423" s="199" t="s">
        <v>1013</v>
      </c>
      <c r="C423" s="199" t="s">
        <v>929</v>
      </c>
      <c r="D423" s="219">
        <v>1</v>
      </c>
      <c r="E423" s="225">
        <v>667350</v>
      </c>
      <c r="F423" s="226">
        <f t="shared" si="13"/>
        <v>794146.5</v>
      </c>
      <c r="G423" s="224">
        <v>280695.38371905556</v>
      </c>
      <c r="H423" s="189">
        <f t="shared" si="12"/>
        <v>334027.50662567612</v>
      </c>
      <c r="I423" s="227">
        <v>441894.24369747908</v>
      </c>
      <c r="J423" s="189">
        <f t="shared" si="12"/>
        <v>525854.15</v>
      </c>
      <c r="K423" s="201">
        <v>429940.8283128381</v>
      </c>
      <c r="L423" s="192">
        <v>525854.15</v>
      </c>
      <c r="M423" s="192">
        <v>188705.45368100476</v>
      </c>
      <c r="N423" s="192">
        <v>337148.69631899527</v>
      </c>
      <c r="O423" s="192">
        <v>714559.60368100484</v>
      </c>
    </row>
    <row r="424" spans="1:15" x14ac:dyDescent="0.2">
      <c r="A424" s="198" t="s">
        <v>1014</v>
      </c>
      <c r="B424" s="199" t="s">
        <v>1015</v>
      </c>
      <c r="C424" s="199" t="s">
        <v>929</v>
      </c>
      <c r="D424" s="219">
        <v>1</v>
      </c>
      <c r="E424" s="225">
        <v>574087.5</v>
      </c>
      <c r="F424" s="226">
        <f t="shared" si="13"/>
        <v>683164.125</v>
      </c>
      <c r="G424" s="224">
        <v>193891.63292112984</v>
      </c>
      <c r="H424" s="189">
        <f t="shared" si="12"/>
        <v>230731.04317614451</v>
      </c>
      <c r="I424" s="227">
        <v>168796.11764705885</v>
      </c>
      <c r="J424" s="189">
        <f t="shared" si="12"/>
        <v>200867.38000000003</v>
      </c>
      <c r="K424" s="201">
        <v>215799.21158807227</v>
      </c>
      <c r="L424" s="192">
        <v>230731.04317614451</v>
      </c>
      <c r="M424" s="192">
        <v>220655.00526702686</v>
      </c>
      <c r="N424" s="192">
        <v>10076.037909117644</v>
      </c>
      <c r="O424" s="192">
        <v>451386.04844317137</v>
      </c>
    </row>
    <row r="425" spans="1:15" x14ac:dyDescent="0.2">
      <c r="A425" s="198" t="s">
        <v>1016</v>
      </c>
      <c r="B425" s="199" t="s">
        <v>1017</v>
      </c>
      <c r="C425" s="199" t="s">
        <v>929</v>
      </c>
      <c r="D425" s="219">
        <v>1</v>
      </c>
      <c r="E425" s="225">
        <v>390000</v>
      </c>
      <c r="F425" s="226">
        <f t="shared" si="13"/>
        <v>464100</v>
      </c>
      <c r="G425" s="224">
        <v>160654.91037230816</v>
      </c>
      <c r="H425" s="189">
        <f t="shared" si="12"/>
        <v>191179.3433430467</v>
      </c>
      <c r="I425" s="227">
        <v>246671.57983193279</v>
      </c>
      <c r="J425" s="189">
        <f t="shared" si="12"/>
        <v>293539.18</v>
      </c>
      <c r="K425" s="201">
        <v>242359.26167152333</v>
      </c>
      <c r="L425" s="192">
        <v>293539.18</v>
      </c>
      <c r="M425" s="192">
        <v>112573.04508114485</v>
      </c>
      <c r="N425" s="192">
        <v>180966.13491885515</v>
      </c>
      <c r="O425" s="192">
        <v>406112.22508114483</v>
      </c>
    </row>
    <row r="426" spans="1:15" x14ac:dyDescent="0.2">
      <c r="A426" s="198" t="s">
        <v>1018</v>
      </c>
      <c r="B426" s="199" t="s">
        <v>1019</v>
      </c>
      <c r="C426" s="199" t="s">
        <v>929</v>
      </c>
      <c r="D426" s="219">
        <v>1</v>
      </c>
      <c r="E426" s="225">
        <v>518868</v>
      </c>
      <c r="F426" s="226">
        <f t="shared" si="13"/>
        <v>617452.91999999993</v>
      </c>
      <c r="G426" s="224">
        <v>217426.98347462976</v>
      </c>
      <c r="H426" s="189">
        <f t="shared" si="12"/>
        <v>258738.1103348094</v>
      </c>
      <c r="I426" s="227">
        <v>330428.46218487393</v>
      </c>
      <c r="J426" s="189">
        <f t="shared" si="12"/>
        <v>393209.86999999994</v>
      </c>
      <c r="K426" s="201">
        <v>325973.99016740464</v>
      </c>
      <c r="L426" s="192">
        <v>393209.86999999994</v>
      </c>
      <c r="M426" s="192">
        <v>147965.42925587913</v>
      </c>
      <c r="N426" s="192">
        <v>245244.4407441208</v>
      </c>
      <c r="O426" s="192">
        <v>541175.29925587913</v>
      </c>
    </row>
    <row r="427" spans="1:15" x14ac:dyDescent="0.2">
      <c r="A427" s="198" t="s">
        <v>1020</v>
      </c>
      <c r="B427" s="199" t="s">
        <v>1021</v>
      </c>
      <c r="C427" s="199" t="s">
        <v>3</v>
      </c>
      <c r="D427" s="219">
        <v>1</v>
      </c>
      <c r="E427" s="225">
        <v>195000</v>
      </c>
      <c r="F427" s="226">
        <f t="shared" si="13"/>
        <v>232050</v>
      </c>
      <c r="G427" s="224">
        <v>197209.39757215121</v>
      </c>
      <c r="H427" s="189">
        <f t="shared" si="12"/>
        <v>234679.18311085994</v>
      </c>
      <c r="I427" s="227">
        <v>165598.47899159664</v>
      </c>
      <c r="J427" s="189">
        <f t="shared" si="12"/>
        <v>197062.19</v>
      </c>
      <c r="K427" s="201">
        <v>221263.79103695331</v>
      </c>
      <c r="L427" s="192">
        <v>232050</v>
      </c>
      <c r="M427" s="192">
        <v>17146.744501926161</v>
      </c>
      <c r="N427" s="192">
        <v>214903.25549807385</v>
      </c>
      <c r="O427" s="192">
        <v>249196.74450192615</v>
      </c>
    </row>
    <row r="428" spans="1:15" x14ac:dyDescent="0.2">
      <c r="A428" s="198" t="s">
        <v>1022</v>
      </c>
      <c r="B428" s="199" t="s">
        <v>1023</v>
      </c>
      <c r="C428" s="199" t="s">
        <v>3</v>
      </c>
      <c r="D428" s="219">
        <v>1</v>
      </c>
      <c r="E428" s="225">
        <v>181950</v>
      </c>
      <c r="F428" s="226">
        <f t="shared" si="13"/>
        <v>216520.5</v>
      </c>
      <c r="G428" s="224">
        <v>68924.761182413538</v>
      </c>
      <c r="H428" s="189">
        <f t="shared" si="12"/>
        <v>82020.465807072105</v>
      </c>
      <c r="I428" s="227">
        <v>138593.04201680672</v>
      </c>
      <c r="J428" s="189">
        <f t="shared" si="12"/>
        <v>164925.72</v>
      </c>
      <c r="K428" s="201">
        <v>154488.89526902404</v>
      </c>
      <c r="L428" s="192">
        <v>164925.72</v>
      </c>
      <c r="M428" s="192">
        <v>55403.13037078637</v>
      </c>
      <c r="N428" s="192">
        <v>109522.58962921363</v>
      </c>
      <c r="O428" s="192">
        <v>220328.85037078639</v>
      </c>
    </row>
    <row r="429" spans="1:15" x14ac:dyDescent="0.2">
      <c r="A429" s="198" t="s">
        <v>1024</v>
      </c>
      <c r="B429" s="199" t="s">
        <v>1025</v>
      </c>
      <c r="C429" s="199" t="s">
        <v>3</v>
      </c>
      <c r="D429" s="219">
        <v>1</v>
      </c>
      <c r="E429" s="225">
        <v>35923.5</v>
      </c>
      <c r="F429" s="226">
        <f t="shared" si="13"/>
        <v>42748.964999999997</v>
      </c>
      <c r="G429" s="224">
        <v>12882.650626110792</v>
      </c>
      <c r="H429" s="189">
        <f t="shared" si="12"/>
        <v>15330.354245071841</v>
      </c>
      <c r="I429" s="227">
        <v>25791.781512605045</v>
      </c>
      <c r="J429" s="189">
        <f t="shared" si="12"/>
        <v>30692.22</v>
      </c>
      <c r="K429" s="201">
        <v>23011.287122535919</v>
      </c>
      <c r="L429" s="192">
        <v>30692.22</v>
      </c>
      <c r="M429" s="192">
        <v>11220.676525443361</v>
      </c>
      <c r="N429" s="192">
        <v>19471.543474556638</v>
      </c>
      <c r="O429" s="192">
        <v>41912.896525443364</v>
      </c>
    </row>
    <row r="430" spans="1:15" x14ac:dyDescent="0.2">
      <c r="A430" s="198" t="s">
        <v>1026</v>
      </c>
      <c r="B430" s="199" t="s">
        <v>1027</v>
      </c>
      <c r="C430" s="199" t="s">
        <v>3</v>
      </c>
      <c r="D430" s="219">
        <v>1</v>
      </c>
      <c r="E430" s="225">
        <v>27567</v>
      </c>
      <c r="F430" s="226">
        <f t="shared" si="13"/>
        <v>32804.729999999996</v>
      </c>
      <c r="G430" s="224">
        <v>9854.8338887173686</v>
      </c>
      <c r="H430" s="189">
        <f t="shared" si="12"/>
        <v>11727.252327573668</v>
      </c>
      <c r="I430" s="227">
        <v>18348.638655462186</v>
      </c>
      <c r="J430" s="189">
        <f t="shared" si="12"/>
        <v>21834.880000000001</v>
      </c>
      <c r="K430" s="201">
        <v>16781.066163786832</v>
      </c>
      <c r="L430" s="192">
        <v>21834.880000000001</v>
      </c>
      <c r="M430" s="192">
        <v>8607.2437917691022</v>
      </c>
      <c r="N430" s="192">
        <v>13227.636208230899</v>
      </c>
      <c r="O430" s="192">
        <v>30442.123791769103</v>
      </c>
    </row>
    <row r="431" spans="1:15" x14ac:dyDescent="0.2">
      <c r="A431" s="198" t="s">
        <v>1028</v>
      </c>
      <c r="B431" s="199" t="s">
        <v>1029</v>
      </c>
      <c r="C431" s="199" t="s">
        <v>3</v>
      </c>
      <c r="D431" s="219">
        <v>1</v>
      </c>
      <c r="E431" s="225">
        <v>35923.5</v>
      </c>
      <c r="F431" s="226">
        <f t="shared" si="13"/>
        <v>42748.964999999997</v>
      </c>
      <c r="G431" s="224">
        <v>19036.744165244363</v>
      </c>
      <c r="H431" s="189">
        <f t="shared" si="12"/>
        <v>22653.725556640791</v>
      </c>
      <c r="I431" s="227">
        <v>22418.277310924375</v>
      </c>
      <c r="J431" s="189">
        <f t="shared" si="12"/>
        <v>26677.750000000007</v>
      </c>
      <c r="K431" s="201">
        <v>24665.737778320399</v>
      </c>
      <c r="L431" s="192">
        <v>26677.750000000007</v>
      </c>
      <c r="M431" s="192">
        <v>8681.3681242770217</v>
      </c>
      <c r="N431" s="192">
        <v>17996.381875722986</v>
      </c>
      <c r="O431" s="192">
        <v>35359.118124277025</v>
      </c>
    </row>
    <row r="432" spans="1:15" x14ac:dyDescent="0.2">
      <c r="A432" s="198" t="s">
        <v>1030</v>
      </c>
      <c r="B432" s="199" t="s">
        <v>1031</v>
      </c>
      <c r="C432" s="199" t="s">
        <v>3</v>
      </c>
      <c r="D432" s="219">
        <v>1</v>
      </c>
      <c r="E432" s="225">
        <v>152955</v>
      </c>
      <c r="F432" s="226">
        <f t="shared" si="13"/>
        <v>182016.44999999998</v>
      </c>
      <c r="G432" s="224">
        <v>67068.958728209414</v>
      </c>
      <c r="H432" s="189">
        <f t="shared" si="12"/>
        <v>79812.060886569205</v>
      </c>
      <c r="I432" s="227">
        <v>100663.78991596639</v>
      </c>
      <c r="J432" s="189">
        <f t="shared" si="12"/>
        <v>119789.91</v>
      </c>
      <c r="K432" s="201">
        <v>99800.985443284604</v>
      </c>
      <c r="L432" s="192">
        <v>119789.91</v>
      </c>
      <c r="M432" s="192">
        <v>42053.019252364182</v>
      </c>
      <c r="N432" s="192">
        <v>77736.890747635829</v>
      </c>
      <c r="O432" s="192">
        <v>161842.92925236418</v>
      </c>
    </row>
    <row r="433" spans="1:15" ht="12.75" thickBot="1" x14ac:dyDescent="0.25">
      <c r="A433" s="198" t="s">
        <v>1032</v>
      </c>
      <c r="B433" s="199" t="s">
        <v>1033</v>
      </c>
      <c r="C433" s="199" t="s">
        <v>3</v>
      </c>
      <c r="D433" s="219">
        <v>1</v>
      </c>
      <c r="E433" s="229">
        <v>1106730</v>
      </c>
      <c r="F433" s="230">
        <f t="shared" si="13"/>
        <v>1317008.7</v>
      </c>
      <c r="G433" s="224">
        <v>492434.7706490772</v>
      </c>
      <c r="H433" s="189">
        <f t="shared" si="12"/>
        <v>585997.37707240181</v>
      </c>
      <c r="I433" s="231">
        <v>450652.71428571432</v>
      </c>
      <c r="J433" s="244">
        <f t="shared" si="12"/>
        <v>536276.73</v>
      </c>
      <c r="K433" s="201">
        <v>561137.0535362009</v>
      </c>
      <c r="L433" s="192">
        <v>585997.37707240181</v>
      </c>
      <c r="M433" s="192">
        <v>356899.00625211658</v>
      </c>
      <c r="N433" s="192">
        <v>229098.37082028523</v>
      </c>
      <c r="O433" s="192">
        <v>942896.38332451833</v>
      </c>
    </row>
    <row r="434" spans="1:15" x14ac:dyDescent="0.2">
      <c r="A434" s="206">
        <v>7</v>
      </c>
      <c r="B434" s="207" t="s">
        <v>1034</v>
      </c>
      <c r="C434" s="207"/>
      <c r="D434" s="207"/>
      <c r="E434" s="246"/>
      <c r="F434" s="247"/>
      <c r="G434" s="209"/>
      <c r="H434" s="210"/>
      <c r="I434" s="248"/>
      <c r="J434" s="249"/>
      <c r="K434" s="212"/>
      <c r="L434" s="192"/>
      <c r="M434" s="192"/>
      <c r="N434" s="192"/>
      <c r="O434" s="192"/>
    </row>
    <row r="435" spans="1:15" ht="24" x14ac:dyDescent="0.2">
      <c r="A435" s="198" t="s">
        <v>1035</v>
      </c>
      <c r="B435" s="199" t="s">
        <v>1036</v>
      </c>
      <c r="C435" s="199" t="s">
        <v>3</v>
      </c>
      <c r="D435" s="199">
        <v>1</v>
      </c>
      <c r="E435" s="200">
        <v>480000</v>
      </c>
      <c r="F435" s="214">
        <f t="shared" si="13"/>
        <v>571200</v>
      </c>
      <c r="G435" s="187">
        <v>197555.70538468106</v>
      </c>
      <c r="H435" s="188">
        <f t="shared" si="12"/>
        <v>235091.28940777044</v>
      </c>
      <c r="I435" s="187">
        <v>144001.82352941178</v>
      </c>
      <c r="J435" s="189">
        <f t="shared" si="12"/>
        <v>171362.17</v>
      </c>
      <c r="K435" s="201">
        <v>203226.72970388521</v>
      </c>
      <c r="L435" s="192">
        <v>235091.28940777044</v>
      </c>
      <c r="M435" s="192">
        <v>175404.53443257321</v>
      </c>
      <c r="N435" s="192">
        <v>59686.754975197226</v>
      </c>
      <c r="O435" s="192">
        <v>410495.82384034363</v>
      </c>
    </row>
    <row r="436" spans="1:15" x14ac:dyDescent="0.2">
      <c r="A436" s="198" t="s">
        <v>1037</v>
      </c>
      <c r="B436" s="199" t="s">
        <v>1038</v>
      </c>
      <c r="C436" s="199" t="s">
        <v>3</v>
      </c>
      <c r="D436" s="199">
        <v>1</v>
      </c>
      <c r="E436" s="200">
        <v>165000</v>
      </c>
      <c r="F436" s="214">
        <f t="shared" si="13"/>
        <v>196350</v>
      </c>
      <c r="G436" s="187">
        <v>67161.9865131439</v>
      </c>
      <c r="H436" s="188">
        <f t="shared" si="12"/>
        <v>79922.763950641238</v>
      </c>
      <c r="I436" s="187">
        <v>126908.97478991598</v>
      </c>
      <c r="J436" s="189">
        <f t="shared" si="12"/>
        <v>151021.68000000002</v>
      </c>
      <c r="K436" s="201">
        <v>142431.48131688044</v>
      </c>
      <c r="L436" s="192">
        <v>151021.68000000002</v>
      </c>
      <c r="M436" s="192">
        <v>47917.769554274746</v>
      </c>
      <c r="N436" s="192">
        <v>103103.91044572528</v>
      </c>
      <c r="O436" s="192">
        <v>198939.44955427476</v>
      </c>
    </row>
    <row r="437" spans="1:15" x14ac:dyDescent="0.2">
      <c r="A437" s="198" t="s">
        <v>1039</v>
      </c>
      <c r="B437" s="199" t="s">
        <v>1040</v>
      </c>
      <c r="C437" s="199" t="s">
        <v>3</v>
      </c>
      <c r="D437" s="199">
        <v>1</v>
      </c>
      <c r="E437" s="200">
        <v>133515</v>
      </c>
      <c r="F437" s="214">
        <f t="shared" si="13"/>
        <v>158882.85</v>
      </c>
      <c r="G437" s="187">
        <v>61036.412440924563</v>
      </c>
      <c r="H437" s="188">
        <f t="shared" si="12"/>
        <v>72633.330804700221</v>
      </c>
      <c r="I437" s="187">
        <v>90751.201680672268</v>
      </c>
      <c r="J437" s="189">
        <f t="shared" si="12"/>
        <v>107993.93</v>
      </c>
      <c r="K437" s="201">
        <v>90313.6304023501</v>
      </c>
      <c r="L437" s="192">
        <v>107993.93</v>
      </c>
      <c r="M437" s="192">
        <v>35400.931744858863</v>
      </c>
      <c r="N437" s="192">
        <v>72592.998255141138</v>
      </c>
      <c r="O437" s="192">
        <v>143394.86174485885</v>
      </c>
    </row>
    <row r="438" spans="1:15" x14ac:dyDescent="0.2">
      <c r="A438" s="198" t="s">
        <v>1041</v>
      </c>
      <c r="B438" s="199" t="s">
        <v>1042</v>
      </c>
      <c r="C438" s="199" t="s">
        <v>3</v>
      </c>
      <c r="D438" s="199">
        <v>1</v>
      </c>
      <c r="E438" s="200">
        <v>397629</v>
      </c>
      <c r="F438" s="214">
        <f t="shared" si="13"/>
        <v>473178.50999999995</v>
      </c>
      <c r="G438" s="187">
        <v>151959.18910317603</v>
      </c>
      <c r="H438" s="188">
        <f t="shared" si="12"/>
        <v>180831.43503277947</v>
      </c>
      <c r="I438" s="187">
        <v>422536.21008403366</v>
      </c>
      <c r="J438" s="189">
        <f t="shared" si="12"/>
        <v>502818.09</v>
      </c>
      <c r="K438" s="201">
        <v>385609.34501092648</v>
      </c>
      <c r="L438" s="192">
        <v>473178.50999999995</v>
      </c>
      <c r="M438" s="192">
        <v>145304.55484236704</v>
      </c>
      <c r="N438" s="192">
        <v>327873.95515763294</v>
      </c>
      <c r="O438" s="192">
        <v>618483.06484236696</v>
      </c>
    </row>
    <row r="439" spans="1:15" ht="36" x14ac:dyDescent="0.2">
      <c r="A439" s="198" t="s">
        <v>1043</v>
      </c>
      <c r="B439" s="199" t="s">
        <v>1044</v>
      </c>
      <c r="C439" s="199" t="s">
        <v>3</v>
      </c>
      <c r="D439" s="199">
        <v>1</v>
      </c>
      <c r="E439" s="200">
        <v>263121.75</v>
      </c>
      <c r="F439" s="214">
        <f t="shared" si="13"/>
        <v>313114.88250000001</v>
      </c>
      <c r="G439" s="187">
        <v>142492.76319243334</v>
      </c>
      <c r="H439" s="188">
        <f t="shared" si="12"/>
        <v>169566.38819899567</v>
      </c>
      <c r="I439" s="187">
        <v>163816.00840336137</v>
      </c>
      <c r="J439" s="189">
        <f t="shared" si="12"/>
        <v>194941.05000000002</v>
      </c>
      <c r="K439" s="201">
        <v>182253.71909949783</v>
      </c>
      <c r="L439" s="192">
        <v>194941.05000000002</v>
      </c>
      <c r="M439" s="192">
        <v>62552.287785978435</v>
      </c>
      <c r="N439" s="192">
        <v>132388.76221402158</v>
      </c>
      <c r="O439" s="192">
        <v>257493.33778597845</v>
      </c>
    </row>
    <row r="440" spans="1:15" ht="36" x14ac:dyDescent="0.2">
      <c r="A440" s="198" t="s">
        <v>1045</v>
      </c>
      <c r="B440" s="199" t="s">
        <v>1046</v>
      </c>
      <c r="C440" s="199" t="s">
        <v>3</v>
      </c>
      <c r="D440" s="199">
        <v>1</v>
      </c>
      <c r="E440" s="200">
        <v>222250.50000000006</v>
      </c>
      <c r="F440" s="214">
        <f t="shared" si="13"/>
        <v>264478.09500000003</v>
      </c>
      <c r="G440" s="187">
        <v>162233.66657648841</v>
      </c>
      <c r="H440" s="188">
        <f t="shared" si="12"/>
        <v>193058.06322602119</v>
      </c>
      <c r="I440" s="187">
        <v>157786.2016806723</v>
      </c>
      <c r="J440" s="189">
        <f t="shared" si="12"/>
        <v>187765.58000000002</v>
      </c>
      <c r="K440" s="201">
        <v>190411.8216130106</v>
      </c>
      <c r="L440" s="192">
        <v>193058.06322602119</v>
      </c>
      <c r="M440" s="192">
        <v>34981.965631385821</v>
      </c>
      <c r="N440" s="192">
        <v>158076.09759463536</v>
      </c>
      <c r="O440" s="192">
        <v>228040.02885740701</v>
      </c>
    </row>
    <row r="441" spans="1:15" ht="36" x14ac:dyDescent="0.2">
      <c r="A441" s="198" t="s">
        <v>1047</v>
      </c>
      <c r="B441" s="199" t="s">
        <v>1048</v>
      </c>
      <c r="C441" s="199" t="s">
        <v>3</v>
      </c>
      <c r="D441" s="199">
        <v>1</v>
      </c>
      <c r="E441" s="200">
        <v>1050000</v>
      </c>
      <c r="F441" s="214">
        <f t="shared" si="13"/>
        <v>1249500</v>
      </c>
      <c r="G441" s="187">
        <v>304938.96770092536</v>
      </c>
      <c r="H441" s="188">
        <f t="shared" si="12"/>
        <v>362877.37156410119</v>
      </c>
      <c r="I441" s="187">
        <v>257419.52941176473</v>
      </c>
      <c r="J441" s="189">
        <f t="shared" si="12"/>
        <v>306329.24</v>
      </c>
      <c r="K441" s="201">
        <v>334603.30578205059</v>
      </c>
      <c r="L441" s="192">
        <v>362877.37156410119</v>
      </c>
      <c r="M441" s="192">
        <v>431903.85490766994</v>
      </c>
      <c r="N441" s="192">
        <v>-69026.483343568747</v>
      </c>
      <c r="O441" s="192">
        <v>794781.22647177114</v>
      </c>
    </row>
    <row r="442" spans="1:15" ht="72" x14ac:dyDescent="0.2">
      <c r="A442" s="198" t="s">
        <v>1049</v>
      </c>
      <c r="B442" s="199" t="s">
        <v>1050</v>
      </c>
      <c r="C442" s="199" t="s">
        <v>3</v>
      </c>
      <c r="D442" s="199">
        <v>1</v>
      </c>
      <c r="E442" s="200">
        <v>29976.75</v>
      </c>
      <c r="F442" s="214">
        <f t="shared" si="13"/>
        <v>35672.332499999997</v>
      </c>
      <c r="G442" s="187">
        <v>13522.301526901238</v>
      </c>
      <c r="H442" s="188">
        <f t="shared" si="12"/>
        <v>16091.538817012472</v>
      </c>
      <c r="I442" s="187">
        <v>20094.470588235297</v>
      </c>
      <c r="J442" s="189">
        <f t="shared" si="12"/>
        <v>23912.420000000002</v>
      </c>
      <c r="K442" s="201">
        <v>20001.979408506239</v>
      </c>
      <c r="L442" s="192">
        <v>23912.420000000002</v>
      </c>
      <c r="M442" s="192">
        <v>8047.5614370081757</v>
      </c>
      <c r="N442" s="192">
        <v>15864.858562991827</v>
      </c>
      <c r="O442" s="192">
        <v>31959.981437008177</v>
      </c>
    </row>
    <row r="443" spans="1:15" x14ac:dyDescent="0.2">
      <c r="A443" s="198" t="s">
        <v>1051</v>
      </c>
      <c r="B443" s="199" t="s">
        <v>1052</v>
      </c>
      <c r="C443" s="199" t="s">
        <v>3</v>
      </c>
      <c r="D443" s="199">
        <v>1</v>
      </c>
      <c r="E443" s="200">
        <v>1751625</v>
      </c>
      <c r="F443" s="214">
        <f t="shared" si="13"/>
        <v>2084433.75</v>
      </c>
      <c r="G443" s="187">
        <v>871063.96664679772</v>
      </c>
      <c r="H443" s="188">
        <f t="shared" si="12"/>
        <v>1036566.1203096892</v>
      </c>
      <c r="I443" s="187">
        <v>615438.73109243705</v>
      </c>
      <c r="J443" s="189">
        <f t="shared" si="12"/>
        <v>732372.09000000008</v>
      </c>
      <c r="K443" s="201">
        <v>884469.1051548447</v>
      </c>
      <c r="L443" s="192">
        <v>1036566.1203096892</v>
      </c>
      <c r="M443" s="192">
        <v>579140.29291229008</v>
      </c>
      <c r="N443" s="192">
        <v>457425.82739739912</v>
      </c>
      <c r="O443" s="192">
        <v>1615706.4132219793</v>
      </c>
    </row>
    <row r="444" spans="1:15" ht="24" x14ac:dyDescent="0.2">
      <c r="A444" s="198" t="s">
        <v>1053</v>
      </c>
      <c r="B444" s="199" t="s">
        <v>1054</v>
      </c>
      <c r="C444" s="199" t="s">
        <v>3</v>
      </c>
      <c r="D444" s="199">
        <v>1</v>
      </c>
      <c r="E444" s="200">
        <v>664740</v>
      </c>
      <c r="F444" s="214">
        <f t="shared" si="13"/>
        <v>791040.6</v>
      </c>
      <c r="G444" s="187">
        <v>326455.54741785413</v>
      </c>
      <c r="H444" s="188">
        <f t="shared" si="12"/>
        <v>388482.10142724641</v>
      </c>
      <c r="I444" s="187">
        <v>432163.01680672274</v>
      </c>
      <c r="J444" s="189">
        <f t="shared" si="12"/>
        <v>514273.99000000005</v>
      </c>
      <c r="K444" s="201">
        <v>451378.04571362323</v>
      </c>
      <c r="L444" s="192">
        <v>514273.99000000005</v>
      </c>
      <c r="M444" s="192">
        <v>168152.2790061773</v>
      </c>
      <c r="N444" s="192">
        <v>346121.71099382278</v>
      </c>
      <c r="O444" s="192">
        <v>682426.26900617732</v>
      </c>
    </row>
    <row r="445" spans="1:15" ht="84" x14ac:dyDescent="0.2">
      <c r="A445" s="198" t="s">
        <v>1055</v>
      </c>
      <c r="B445" s="199" t="s">
        <v>1056</v>
      </c>
      <c r="C445" s="199" t="s">
        <v>3</v>
      </c>
      <c r="D445" s="199">
        <v>1</v>
      </c>
      <c r="E445" s="200">
        <v>1290000</v>
      </c>
      <c r="F445" s="214">
        <f t="shared" si="13"/>
        <v>1535100</v>
      </c>
      <c r="G445" s="187">
        <v>654074.28166485264</v>
      </c>
      <c r="H445" s="188">
        <f t="shared" si="12"/>
        <v>778348.39518117462</v>
      </c>
      <c r="I445" s="187">
        <v>864492.73949579836</v>
      </c>
      <c r="J445" s="189">
        <f t="shared" si="12"/>
        <v>1028746.36</v>
      </c>
      <c r="K445" s="201">
        <v>903547.37759058736</v>
      </c>
      <c r="L445" s="192">
        <v>1028746.36</v>
      </c>
      <c r="M445" s="192">
        <v>314777.90070011257</v>
      </c>
      <c r="N445" s="192">
        <v>713968.45929988741</v>
      </c>
      <c r="O445" s="192">
        <v>1343524.2607001127</v>
      </c>
    </row>
    <row r="446" spans="1:15" x14ac:dyDescent="0.2">
      <c r="A446" s="198" t="s">
        <v>1057</v>
      </c>
      <c r="B446" s="199" t="s">
        <v>1058</v>
      </c>
      <c r="C446" s="199" t="s">
        <v>3</v>
      </c>
      <c r="D446" s="199">
        <v>1</v>
      </c>
      <c r="E446" s="200">
        <v>11805000</v>
      </c>
      <c r="F446" s="214">
        <f t="shared" si="13"/>
        <v>14047950</v>
      </c>
      <c r="G446" s="187">
        <v>5944518.236514397</v>
      </c>
      <c r="H446" s="188">
        <f t="shared" si="12"/>
        <v>7073976.7014521323</v>
      </c>
      <c r="I446" s="187">
        <v>3698325.1176470593</v>
      </c>
      <c r="J446" s="189">
        <f t="shared" si="12"/>
        <v>4401006.8900000006</v>
      </c>
      <c r="K446" s="201">
        <v>5737491.7957260665</v>
      </c>
      <c r="L446" s="192">
        <v>7073976.7014521323</v>
      </c>
      <c r="M446" s="192">
        <v>4066729.2693182761</v>
      </c>
      <c r="N446" s="192">
        <v>3007247.4321338562</v>
      </c>
      <c r="O446" s="192">
        <v>11140705.970770407</v>
      </c>
    </row>
    <row r="447" spans="1:15" ht="24" x14ac:dyDescent="0.2">
      <c r="A447" s="198" t="s">
        <v>1059</v>
      </c>
      <c r="B447" s="199" t="s">
        <v>1060</v>
      </c>
      <c r="C447" s="199" t="s">
        <v>3</v>
      </c>
      <c r="D447" s="199">
        <v>1</v>
      </c>
      <c r="E447" s="200">
        <v>2348865.0000000005</v>
      </c>
      <c r="F447" s="214">
        <f t="shared" si="13"/>
        <v>2795149.3500000006</v>
      </c>
      <c r="G447" s="187">
        <v>1410134.856049896</v>
      </c>
      <c r="H447" s="188">
        <f t="shared" si="12"/>
        <v>1678060.4786993761</v>
      </c>
      <c r="I447" s="187">
        <v>1264798.4453781515</v>
      </c>
      <c r="J447" s="189">
        <f t="shared" si="12"/>
        <v>1505110.1500000001</v>
      </c>
      <c r="K447" s="201">
        <v>1591585.3143496881</v>
      </c>
      <c r="L447" s="192">
        <v>1678060.4786993761</v>
      </c>
      <c r="M447" s="192">
        <v>571742.02614247962</v>
      </c>
      <c r="N447" s="192">
        <v>1106318.4525568965</v>
      </c>
      <c r="O447" s="192">
        <v>2249802.5048418557</v>
      </c>
    </row>
    <row r="448" spans="1:15" ht="60" x14ac:dyDescent="0.2">
      <c r="A448" s="198" t="s">
        <v>1061</v>
      </c>
      <c r="B448" s="199" t="s">
        <v>1062</v>
      </c>
      <c r="C448" s="199" t="s">
        <v>3</v>
      </c>
      <c r="D448" s="199">
        <v>1</v>
      </c>
      <c r="E448" s="200">
        <v>3600000</v>
      </c>
      <c r="F448" s="214">
        <f t="shared" si="13"/>
        <v>4284000</v>
      </c>
      <c r="G448" s="187">
        <v>1331130.500418084</v>
      </c>
      <c r="H448" s="188">
        <f t="shared" si="12"/>
        <v>1584045.2954975199</v>
      </c>
      <c r="I448" s="187">
        <v>1193183.6134453784</v>
      </c>
      <c r="J448" s="189">
        <f t="shared" si="12"/>
        <v>1419888.5000000002</v>
      </c>
      <c r="K448" s="201">
        <v>1501966.8977487599</v>
      </c>
      <c r="L448" s="192">
        <v>1584045.2954975199</v>
      </c>
      <c r="M448" s="192">
        <v>1313174.167356221</v>
      </c>
      <c r="N448" s="192">
        <v>270871.12814129889</v>
      </c>
      <c r="O448" s="192">
        <v>2897219.4628537409</v>
      </c>
    </row>
    <row r="449" spans="1:15" x14ac:dyDescent="0.2">
      <c r="A449" s="198" t="s">
        <v>1063</v>
      </c>
      <c r="B449" s="250" t="s">
        <v>1064</v>
      </c>
      <c r="C449" s="251" t="s">
        <v>3</v>
      </c>
      <c r="D449" s="251">
        <v>1</v>
      </c>
      <c r="E449" s="200">
        <v>9000</v>
      </c>
      <c r="F449" s="214">
        <f t="shared" si="13"/>
        <v>10710</v>
      </c>
      <c r="G449" s="187">
        <v>7250</v>
      </c>
      <c r="H449" s="188">
        <f t="shared" si="12"/>
        <v>8627.5</v>
      </c>
      <c r="I449" s="187">
        <v>10597.731092436976</v>
      </c>
      <c r="J449" s="189">
        <f t="shared" si="12"/>
        <v>12611.300000000001</v>
      </c>
      <c r="K449" s="201">
        <v>9668.75</v>
      </c>
      <c r="L449" s="192">
        <v>10710</v>
      </c>
      <c r="M449" s="192">
        <v>1626.9402222167435</v>
      </c>
      <c r="N449" s="192">
        <v>9083.0597777832572</v>
      </c>
      <c r="O449" s="192">
        <v>12336.940222216743</v>
      </c>
    </row>
    <row r="450" spans="1:15" x14ac:dyDescent="0.2">
      <c r="A450" s="198" t="s">
        <v>1065</v>
      </c>
      <c r="B450" s="250" t="s">
        <v>1066</v>
      </c>
      <c r="C450" s="251" t="s">
        <v>3</v>
      </c>
      <c r="D450" s="251">
        <v>1</v>
      </c>
      <c r="E450" s="200">
        <v>6500</v>
      </c>
      <c r="F450" s="214">
        <f t="shared" si="13"/>
        <v>7735</v>
      </c>
      <c r="G450" s="187">
        <v>16660</v>
      </c>
      <c r="H450" s="188">
        <f t="shared" si="12"/>
        <v>19825.399999999998</v>
      </c>
      <c r="I450" s="187">
        <v>10350.420168067229</v>
      </c>
      <c r="J450" s="189">
        <f t="shared" si="12"/>
        <v>12317.000000000002</v>
      </c>
      <c r="K450" s="201">
        <v>10026</v>
      </c>
      <c r="L450" s="192">
        <v>12317.000000000002</v>
      </c>
      <c r="M450" s="192">
        <v>4983.8468711985452</v>
      </c>
      <c r="N450" s="192">
        <v>7333.1531288014567</v>
      </c>
      <c r="O450" s="192">
        <v>17300.846871198548</v>
      </c>
    </row>
    <row r="451" spans="1:15" x14ac:dyDescent="0.2">
      <c r="A451" s="198" t="s">
        <v>1067</v>
      </c>
      <c r="B451" s="250" t="s">
        <v>1068</v>
      </c>
      <c r="C451" s="251" t="s">
        <v>3</v>
      </c>
      <c r="D451" s="251">
        <v>1</v>
      </c>
      <c r="E451" s="200">
        <v>10500</v>
      </c>
      <c r="F451" s="214">
        <f t="shared" si="13"/>
        <v>12495</v>
      </c>
      <c r="G451" s="187">
        <v>22260</v>
      </c>
      <c r="H451" s="188">
        <f t="shared" si="12"/>
        <v>26489.399999999998</v>
      </c>
      <c r="I451" s="187">
        <v>13836.588235294119</v>
      </c>
      <c r="J451" s="189">
        <f t="shared" si="12"/>
        <v>16465.54</v>
      </c>
      <c r="K451" s="201">
        <v>14480.27</v>
      </c>
      <c r="L451" s="192">
        <v>16465.54</v>
      </c>
      <c r="M451" s="192">
        <v>5888.6537657053332</v>
      </c>
      <c r="N451" s="192">
        <v>10576.886234294667</v>
      </c>
      <c r="O451" s="192">
        <v>22354.193765705335</v>
      </c>
    </row>
    <row r="452" spans="1:15" x14ac:dyDescent="0.2">
      <c r="A452" s="198" t="s">
        <v>1069</v>
      </c>
      <c r="B452" s="250" t="s">
        <v>1070</v>
      </c>
      <c r="C452" s="251" t="s">
        <v>3</v>
      </c>
      <c r="D452" s="251">
        <v>1</v>
      </c>
      <c r="E452" s="200">
        <v>4000000</v>
      </c>
      <c r="F452" s="214">
        <f t="shared" si="13"/>
        <v>4760000</v>
      </c>
      <c r="G452" s="187">
        <v>2639000</v>
      </c>
      <c r="H452" s="188">
        <f t="shared" si="12"/>
        <v>3140410</v>
      </c>
      <c r="I452" s="187">
        <v>2119546.218487395</v>
      </c>
      <c r="J452" s="189">
        <f t="shared" si="12"/>
        <v>2522260</v>
      </c>
      <c r="K452" s="201">
        <v>2831335</v>
      </c>
      <c r="L452" s="192">
        <v>3140410</v>
      </c>
      <c r="M452" s="192">
        <v>943554.83254669525</v>
      </c>
      <c r="N452" s="192">
        <v>2196855.1674533049</v>
      </c>
      <c r="O452" s="192">
        <v>4083964.8325466951</v>
      </c>
    </row>
    <row r="453" spans="1:15" x14ac:dyDescent="0.2">
      <c r="A453" s="198" t="s">
        <v>1071</v>
      </c>
      <c r="B453" s="250" t="s">
        <v>1072</v>
      </c>
      <c r="C453" s="251" t="s">
        <v>3</v>
      </c>
      <c r="D453" s="251">
        <v>1</v>
      </c>
      <c r="E453" s="200">
        <v>140000</v>
      </c>
      <c r="F453" s="214">
        <f t="shared" si="13"/>
        <v>166600</v>
      </c>
      <c r="G453" s="187">
        <v>67200</v>
      </c>
      <c r="H453" s="188">
        <f t="shared" si="12"/>
        <v>79968</v>
      </c>
      <c r="I453" s="187">
        <v>52036.050420168074</v>
      </c>
      <c r="J453" s="189">
        <f t="shared" si="12"/>
        <v>61922.900000000009</v>
      </c>
      <c r="K453" s="201">
        <v>70945.450000000012</v>
      </c>
      <c r="L453" s="192">
        <v>79968</v>
      </c>
      <c r="M453" s="192">
        <v>45689.80474949161</v>
      </c>
      <c r="N453" s="192">
        <v>34278.19525050839</v>
      </c>
      <c r="O453" s="192">
        <v>125657.80474949161</v>
      </c>
    </row>
    <row r="454" spans="1:15" x14ac:dyDescent="0.2">
      <c r="A454" s="198" t="s">
        <v>1073</v>
      </c>
      <c r="B454" s="250" t="s">
        <v>1074</v>
      </c>
      <c r="C454" s="251" t="s">
        <v>3</v>
      </c>
      <c r="D454" s="251">
        <v>1</v>
      </c>
      <c r="E454" s="200">
        <v>110000</v>
      </c>
      <c r="F454" s="214">
        <f t="shared" si="13"/>
        <v>130900</v>
      </c>
      <c r="G454" s="187">
        <v>125999.99999999999</v>
      </c>
      <c r="H454" s="188">
        <f t="shared" ref="H454:J506" si="14">G454*1.19</f>
        <v>149939.99999999997</v>
      </c>
      <c r="I454" s="187">
        <v>26196.638655462189</v>
      </c>
      <c r="J454" s="189">
        <f t="shared" si="14"/>
        <v>31174.000000000004</v>
      </c>
      <c r="K454" s="201">
        <v>104004.66666666667</v>
      </c>
      <c r="L454" s="192">
        <v>130900</v>
      </c>
      <c r="M454" s="192">
        <v>52082.370051892023</v>
      </c>
      <c r="N454" s="192">
        <v>78817.629948107977</v>
      </c>
      <c r="O454" s="192">
        <v>182982.37005189201</v>
      </c>
    </row>
    <row r="455" spans="1:15" x14ac:dyDescent="0.2">
      <c r="A455" s="198" t="s">
        <v>1075</v>
      </c>
      <c r="B455" s="250" t="s">
        <v>1076</v>
      </c>
      <c r="C455" s="251" t="s">
        <v>3</v>
      </c>
      <c r="D455" s="251">
        <v>1</v>
      </c>
      <c r="E455" s="200">
        <v>5300000</v>
      </c>
      <c r="F455" s="214">
        <f t="shared" ref="F455:F506" si="15">E455*1.19</f>
        <v>6307000</v>
      </c>
      <c r="G455" s="187">
        <v>3148740</v>
      </c>
      <c r="H455" s="188">
        <f t="shared" si="14"/>
        <v>3747000.5999999996</v>
      </c>
      <c r="I455" s="187">
        <v>2868531.9327731095</v>
      </c>
      <c r="J455" s="189">
        <f t="shared" si="14"/>
        <v>3413553</v>
      </c>
      <c r="K455" s="201">
        <v>3580276.8</v>
      </c>
      <c r="L455" s="192">
        <v>3747000.5999999996</v>
      </c>
      <c r="M455" s="192">
        <v>1292577.9482945066</v>
      </c>
      <c r="N455" s="192">
        <v>2454422.6517054932</v>
      </c>
      <c r="O455" s="192">
        <v>5039578.548294506</v>
      </c>
    </row>
    <row r="456" spans="1:15" x14ac:dyDescent="0.2">
      <c r="A456" s="198" t="s">
        <v>1077</v>
      </c>
      <c r="B456" s="250" t="s">
        <v>1078</v>
      </c>
      <c r="C456" s="251" t="s">
        <v>3</v>
      </c>
      <c r="D456" s="251">
        <v>1</v>
      </c>
      <c r="E456" s="200">
        <v>10500</v>
      </c>
      <c r="F456" s="214">
        <f t="shared" si="15"/>
        <v>12495</v>
      </c>
      <c r="G456" s="187">
        <v>7000</v>
      </c>
      <c r="H456" s="188">
        <f t="shared" si="14"/>
        <v>8330</v>
      </c>
      <c r="I456" s="187">
        <v>3691.3445378151268</v>
      </c>
      <c r="J456" s="189">
        <f t="shared" si="14"/>
        <v>4392.7000000000007</v>
      </c>
      <c r="K456" s="201">
        <v>6361.35</v>
      </c>
      <c r="L456" s="192">
        <v>8330</v>
      </c>
      <c r="M456" s="192">
        <v>3308.1854976205113</v>
      </c>
      <c r="N456" s="192">
        <v>5021.8145023794887</v>
      </c>
      <c r="O456" s="192">
        <v>11638.18549762051</v>
      </c>
    </row>
    <row r="457" spans="1:15" x14ac:dyDescent="0.2">
      <c r="A457" s="198" t="s">
        <v>1079</v>
      </c>
      <c r="B457" s="250" t="s">
        <v>1080</v>
      </c>
      <c r="C457" s="251" t="s">
        <v>3</v>
      </c>
      <c r="D457" s="251">
        <v>1</v>
      </c>
      <c r="E457" s="200">
        <v>12500</v>
      </c>
      <c r="F457" s="214">
        <f t="shared" si="15"/>
        <v>14875</v>
      </c>
      <c r="G457" s="187">
        <v>1120</v>
      </c>
      <c r="H457" s="188">
        <f t="shared" si="14"/>
        <v>1332.8</v>
      </c>
      <c r="I457" s="187">
        <v>24886.806722689078</v>
      </c>
      <c r="J457" s="189">
        <f t="shared" si="14"/>
        <v>29615.300000000003</v>
      </c>
      <c r="K457" s="201">
        <v>8103.9</v>
      </c>
      <c r="L457" s="192">
        <v>14875</v>
      </c>
      <c r="M457" s="192">
        <v>11549.735115673526</v>
      </c>
      <c r="N457" s="192">
        <v>3325.2648843264742</v>
      </c>
      <c r="O457" s="192">
        <v>26424.735115673524</v>
      </c>
    </row>
    <row r="458" spans="1:15" x14ac:dyDescent="0.2">
      <c r="A458" s="198" t="s">
        <v>1081</v>
      </c>
      <c r="B458" s="250" t="s">
        <v>1082</v>
      </c>
      <c r="C458" s="251" t="s">
        <v>3</v>
      </c>
      <c r="D458" s="251">
        <v>1</v>
      </c>
      <c r="E458" s="200">
        <v>25000</v>
      </c>
      <c r="F458" s="214">
        <f t="shared" si="15"/>
        <v>29750</v>
      </c>
      <c r="G458" s="187">
        <v>25200</v>
      </c>
      <c r="H458" s="188">
        <f t="shared" si="14"/>
        <v>29988</v>
      </c>
      <c r="I458" s="187">
        <v>17697.386554621851</v>
      </c>
      <c r="J458" s="189">
        <f t="shared" si="14"/>
        <v>21059.890000000003</v>
      </c>
      <c r="K458" s="201">
        <v>26932.63</v>
      </c>
      <c r="L458" s="192">
        <v>29750</v>
      </c>
      <c r="M458" s="192">
        <v>4153.790825314476</v>
      </c>
      <c r="N458" s="192">
        <v>25596.209174685522</v>
      </c>
      <c r="O458" s="192">
        <v>33903.790825314478</v>
      </c>
    </row>
    <row r="459" spans="1:15" x14ac:dyDescent="0.2">
      <c r="A459" s="198" t="s">
        <v>1083</v>
      </c>
      <c r="B459" s="250" t="s">
        <v>1084</v>
      </c>
      <c r="C459" s="251" t="s">
        <v>3</v>
      </c>
      <c r="D459" s="251">
        <v>1</v>
      </c>
      <c r="E459" s="200">
        <v>25000</v>
      </c>
      <c r="F459" s="214">
        <f t="shared" si="15"/>
        <v>29750</v>
      </c>
      <c r="G459" s="187">
        <v>12600</v>
      </c>
      <c r="H459" s="188">
        <f t="shared" si="14"/>
        <v>14994</v>
      </c>
      <c r="I459" s="187">
        <v>12328.907563025212</v>
      </c>
      <c r="J459" s="189">
        <f t="shared" si="14"/>
        <v>14671.400000000001</v>
      </c>
      <c r="K459" s="201">
        <v>14832.7</v>
      </c>
      <c r="L459" s="192">
        <v>14994</v>
      </c>
      <c r="M459" s="192">
        <v>7033.3158350493213</v>
      </c>
      <c r="N459" s="192">
        <v>7960.6841649506787</v>
      </c>
      <c r="O459" s="192">
        <v>22027.315835049321</v>
      </c>
    </row>
    <row r="460" spans="1:15" x14ac:dyDescent="0.2">
      <c r="A460" s="198" t="s">
        <v>1085</v>
      </c>
      <c r="B460" s="250" t="s">
        <v>1086</v>
      </c>
      <c r="C460" s="251" t="s">
        <v>3</v>
      </c>
      <c r="D460" s="251">
        <v>1</v>
      </c>
      <c r="E460" s="200">
        <v>15000</v>
      </c>
      <c r="F460" s="214">
        <f t="shared" si="15"/>
        <v>17850</v>
      </c>
      <c r="G460" s="187">
        <v>18200</v>
      </c>
      <c r="H460" s="188">
        <f t="shared" si="14"/>
        <v>21658</v>
      </c>
      <c r="I460" s="187">
        <v>23815.126050420171</v>
      </c>
      <c r="J460" s="189">
        <f t="shared" si="14"/>
        <v>28340.000000000004</v>
      </c>
      <c r="K460" s="201">
        <v>19754</v>
      </c>
      <c r="L460" s="192">
        <v>21658</v>
      </c>
      <c r="M460" s="192">
        <v>4335.7696740794217</v>
      </c>
      <c r="N460" s="192">
        <v>17322.23032592058</v>
      </c>
      <c r="O460" s="192">
        <v>25993.76967407942</v>
      </c>
    </row>
    <row r="461" spans="1:15" x14ac:dyDescent="0.2">
      <c r="A461" s="198" t="s">
        <v>1087</v>
      </c>
      <c r="B461" s="250" t="s">
        <v>1088</v>
      </c>
      <c r="C461" s="251" t="s">
        <v>3</v>
      </c>
      <c r="D461" s="251">
        <v>1</v>
      </c>
      <c r="E461" s="200">
        <v>1000</v>
      </c>
      <c r="F461" s="214">
        <f t="shared" si="15"/>
        <v>1190</v>
      </c>
      <c r="G461" s="187">
        <v>14000</v>
      </c>
      <c r="H461" s="188">
        <f t="shared" si="14"/>
        <v>16660</v>
      </c>
      <c r="I461" s="187">
        <v>3691.3445378151268</v>
      </c>
      <c r="J461" s="189">
        <f t="shared" si="14"/>
        <v>4392.7000000000007</v>
      </c>
      <c r="K461" s="201">
        <v>2791.3500000000004</v>
      </c>
      <c r="L461" s="192">
        <v>4392.7000000000007</v>
      </c>
      <c r="M461" s="192">
        <v>6667.2069496070762</v>
      </c>
      <c r="N461" s="192">
        <v>-2274.5069496070755</v>
      </c>
      <c r="O461" s="192">
        <v>11059.906949607077</v>
      </c>
    </row>
    <row r="462" spans="1:15" x14ac:dyDescent="0.2">
      <c r="A462" s="198" t="s">
        <v>1089</v>
      </c>
      <c r="B462" s="250" t="s">
        <v>1090</v>
      </c>
      <c r="C462" s="251" t="s">
        <v>3</v>
      </c>
      <c r="D462" s="251">
        <v>1</v>
      </c>
      <c r="E462" s="200">
        <v>60000</v>
      </c>
      <c r="F462" s="214">
        <f t="shared" si="15"/>
        <v>71400</v>
      </c>
      <c r="G462" s="187">
        <v>14000</v>
      </c>
      <c r="H462" s="188">
        <f t="shared" si="14"/>
        <v>16660</v>
      </c>
      <c r="I462" s="187">
        <v>20004.705882352941</v>
      </c>
      <c r="J462" s="189">
        <f t="shared" si="14"/>
        <v>23805.599999999999</v>
      </c>
      <c r="K462" s="201">
        <v>20232.8</v>
      </c>
      <c r="L462" s="192">
        <v>23805.599999999999</v>
      </c>
      <c r="M462" s="192">
        <v>24296.213949959816</v>
      </c>
      <c r="N462" s="192">
        <v>-490.61394995981755</v>
      </c>
      <c r="O462" s="192">
        <v>48101.813949959818</v>
      </c>
    </row>
    <row r="463" spans="1:15" x14ac:dyDescent="0.2">
      <c r="A463" s="198" t="s">
        <v>1091</v>
      </c>
      <c r="B463" s="250" t="s">
        <v>1092</v>
      </c>
      <c r="C463" s="251" t="s">
        <v>3</v>
      </c>
      <c r="D463" s="251">
        <v>1</v>
      </c>
      <c r="E463" s="200">
        <v>2500000</v>
      </c>
      <c r="F463" s="214">
        <f t="shared" si="15"/>
        <v>2975000</v>
      </c>
      <c r="G463" s="187">
        <v>1811700</v>
      </c>
      <c r="H463" s="188">
        <f t="shared" si="14"/>
        <v>2155923</v>
      </c>
      <c r="I463" s="187">
        <v>2387000</v>
      </c>
      <c r="J463" s="189">
        <f t="shared" si="14"/>
        <v>2840530</v>
      </c>
      <c r="K463" s="201">
        <v>2657151</v>
      </c>
      <c r="L463" s="192">
        <v>2840530</v>
      </c>
      <c r="M463" s="192">
        <v>358648.08769693261</v>
      </c>
      <c r="N463" s="192">
        <v>2481881.9123030673</v>
      </c>
      <c r="O463" s="192">
        <v>3199178.0876969327</v>
      </c>
    </row>
    <row r="464" spans="1:15" x14ac:dyDescent="0.2">
      <c r="A464" s="198" t="s">
        <v>1093</v>
      </c>
      <c r="B464" s="250" t="s">
        <v>1094</v>
      </c>
      <c r="C464" s="251" t="s">
        <v>3</v>
      </c>
      <c r="D464" s="251">
        <v>1</v>
      </c>
      <c r="E464" s="200">
        <v>2000000</v>
      </c>
      <c r="F464" s="214">
        <f t="shared" si="15"/>
        <v>2380000</v>
      </c>
      <c r="G464" s="187">
        <v>1515105</v>
      </c>
      <c r="H464" s="188">
        <f t="shared" si="14"/>
        <v>1802974.95</v>
      </c>
      <c r="I464" s="187">
        <v>1952000</v>
      </c>
      <c r="J464" s="189">
        <f t="shared" si="14"/>
        <v>2322880</v>
      </c>
      <c r="K464" s="201">
        <v>2168618.3166666669</v>
      </c>
      <c r="L464" s="192">
        <v>2322880</v>
      </c>
      <c r="M464" s="192">
        <v>259598.37864221469</v>
      </c>
      <c r="N464" s="192">
        <v>2063281.6213577853</v>
      </c>
      <c r="O464" s="192">
        <v>2582478.3786422145</v>
      </c>
    </row>
    <row r="465" spans="1:15" x14ac:dyDescent="0.2">
      <c r="A465" s="198" t="s">
        <v>1095</v>
      </c>
      <c r="B465" s="250" t="s">
        <v>1096</v>
      </c>
      <c r="C465" s="251" t="s">
        <v>3</v>
      </c>
      <c r="D465" s="251">
        <v>1</v>
      </c>
      <c r="E465" s="200">
        <v>90000</v>
      </c>
      <c r="F465" s="214">
        <f t="shared" si="15"/>
        <v>107100</v>
      </c>
      <c r="G465" s="187">
        <v>36250</v>
      </c>
      <c r="H465" s="188">
        <f t="shared" si="14"/>
        <v>43137.5</v>
      </c>
      <c r="I465" s="187">
        <v>22255.23529411765</v>
      </c>
      <c r="J465" s="189">
        <f t="shared" si="14"/>
        <v>26483.730000000003</v>
      </c>
      <c r="K465" s="201">
        <v>34810.615000000005</v>
      </c>
      <c r="L465" s="192">
        <v>43137.5</v>
      </c>
      <c r="M465" s="192">
        <v>34749.152587870238</v>
      </c>
      <c r="N465" s="192">
        <v>8388.3474121297622</v>
      </c>
      <c r="O465" s="192">
        <v>77886.652587870238</v>
      </c>
    </row>
    <row r="466" spans="1:15" x14ac:dyDescent="0.2">
      <c r="A466" s="198" t="s">
        <v>1097</v>
      </c>
      <c r="B466" s="250" t="s">
        <v>1098</v>
      </c>
      <c r="C466" s="251" t="s">
        <v>3</v>
      </c>
      <c r="D466" s="251">
        <v>1</v>
      </c>
      <c r="E466" s="200">
        <v>90000</v>
      </c>
      <c r="F466" s="214">
        <f t="shared" si="15"/>
        <v>107100</v>
      </c>
      <c r="G466" s="187">
        <v>36250</v>
      </c>
      <c r="H466" s="188">
        <f t="shared" si="14"/>
        <v>43137.5</v>
      </c>
      <c r="I466" s="187">
        <v>22238.747899159665</v>
      </c>
      <c r="J466" s="189">
        <f t="shared" si="14"/>
        <v>26464.11</v>
      </c>
      <c r="K466" s="201">
        <v>34800.805</v>
      </c>
      <c r="L466" s="192">
        <v>43137.5</v>
      </c>
      <c r="M466" s="192">
        <v>34755.255552113114</v>
      </c>
      <c r="N466" s="192">
        <v>8382.2444478868856</v>
      </c>
      <c r="O466" s="192">
        <v>77892.755552113114</v>
      </c>
    </row>
    <row r="467" spans="1:15" x14ac:dyDescent="0.2">
      <c r="A467" s="198" t="s">
        <v>1099</v>
      </c>
      <c r="B467" s="250" t="s">
        <v>1100</v>
      </c>
      <c r="C467" s="251" t="s">
        <v>3</v>
      </c>
      <c r="D467" s="251">
        <v>1</v>
      </c>
      <c r="E467" s="200">
        <v>230000</v>
      </c>
      <c r="F467" s="214">
        <f t="shared" si="15"/>
        <v>273700</v>
      </c>
      <c r="G467" s="187">
        <v>180000</v>
      </c>
      <c r="H467" s="188">
        <f t="shared" si="14"/>
        <v>214200</v>
      </c>
      <c r="I467" s="187">
        <v>74619.201680672268</v>
      </c>
      <c r="J467" s="189">
        <f t="shared" si="14"/>
        <v>88796.849999999991</v>
      </c>
      <c r="K467" s="201">
        <v>192232.28333333333</v>
      </c>
      <c r="L467" s="192">
        <v>214200</v>
      </c>
      <c r="M467" s="192">
        <v>77068.061485247526</v>
      </c>
      <c r="N467" s="192">
        <v>137131.93851475249</v>
      </c>
      <c r="O467" s="192">
        <v>291268.06148524751</v>
      </c>
    </row>
    <row r="468" spans="1:15" x14ac:dyDescent="0.2">
      <c r="A468" s="198" t="s">
        <v>1101</v>
      </c>
      <c r="B468" s="250" t="s">
        <v>1102</v>
      </c>
      <c r="C468" s="251" t="s">
        <v>3</v>
      </c>
      <c r="D468" s="251">
        <v>1</v>
      </c>
      <c r="E468" s="200">
        <v>190000</v>
      </c>
      <c r="F468" s="214">
        <f t="shared" si="15"/>
        <v>226100</v>
      </c>
      <c r="G468" s="187">
        <v>36250</v>
      </c>
      <c r="H468" s="188">
        <f t="shared" si="14"/>
        <v>43137.5</v>
      </c>
      <c r="I468" s="187">
        <v>187000</v>
      </c>
      <c r="J468" s="189">
        <f t="shared" si="14"/>
        <v>222530</v>
      </c>
      <c r="K468" s="201">
        <v>163922.5</v>
      </c>
      <c r="L468" s="192">
        <v>222530</v>
      </c>
      <c r="M468" s="192">
        <v>85420.326986613669</v>
      </c>
      <c r="N468" s="192">
        <v>137109.67301338632</v>
      </c>
      <c r="O468" s="192">
        <v>307950.32698661368</v>
      </c>
    </row>
    <row r="469" spans="1:15" x14ac:dyDescent="0.2">
      <c r="A469" s="198" t="s">
        <v>1103</v>
      </c>
      <c r="B469" s="250" t="s">
        <v>1104</v>
      </c>
      <c r="C469" s="251" t="s">
        <v>3</v>
      </c>
      <c r="D469" s="251">
        <v>1</v>
      </c>
      <c r="E469" s="200">
        <v>120000</v>
      </c>
      <c r="F469" s="214">
        <f t="shared" si="15"/>
        <v>142800</v>
      </c>
      <c r="G469" s="187">
        <v>43500</v>
      </c>
      <c r="H469" s="188">
        <f t="shared" si="14"/>
        <v>51765</v>
      </c>
      <c r="I469" s="187">
        <v>36579.117647058833</v>
      </c>
      <c r="J469" s="189">
        <f t="shared" si="14"/>
        <v>43529.150000000009</v>
      </c>
      <c r="K469" s="201">
        <v>47647.075000000004</v>
      </c>
      <c r="L469" s="192">
        <v>51765</v>
      </c>
      <c r="M469" s="192">
        <v>44981.356767671583</v>
      </c>
      <c r="N469" s="192">
        <v>6783.6432323284171</v>
      </c>
      <c r="O469" s="192">
        <v>96746.35676767159</v>
      </c>
    </row>
    <row r="470" spans="1:15" x14ac:dyDescent="0.2">
      <c r="A470" s="198" t="s">
        <v>1105</v>
      </c>
      <c r="B470" s="250" t="s">
        <v>1106</v>
      </c>
      <c r="C470" s="251" t="s">
        <v>3</v>
      </c>
      <c r="D470" s="251">
        <v>1</v>
      </c>
      <c r="E470" s="200">
        <v>550000</v>
      </c>
      <c r="F470" s="214">
        <f t="shared" si="15"/>
        <v>654500</v>
      </c>
      <c r="G470" s="187">
        <v>377999.99999999994</v>
      </c>
      <c r="H470" s="188">
        <f t="shared" si="14"/>
        <v>449819.99999999988</v>
      </c>
      <c r="I470" s="187">
        <v>467000</v>
      </c>
      <c r="J470" s="189">
        <f t="shared" si="14"/>
        <v>555730</v>
      </c>
      <c r="K470" s="201">
        <v>502774.99999999994</v>
      </c>
      <c r="L470" s="192">
        <v>555730</v>
      </c>
      <c r="M470" s="192">
        <v>83577.205425083535</v>
      </c>
      <c r="N470" s="192">
        <v>472152.79457491648</v>
      </c>
      <c r="O470" s="192">
        <v>639307.20542508352</v>
      </c>
    </row>
    <row r="471" spans="1:15" x14ac:dyDescent="0.2">
      <c r="A471" s="198" t="s">
        <v>1107</v>
      </c>
      <c r="B471" s="250" t="s">
        <v>1108</v>
      </c>
      <c r="C471" s="251" t="s">
        <v>3</v>
      </c>
      <c r="D471" s="251">
        <v>1</v>
      </c>
      <c r="E471" s="200">
        <v>600000</v>
      </c>
      <c r="F471" s="214">
        <f t="shared" si="15"/>
        <v>714000</v>
      </c>
      <c r="G471" s="187">
        <v>137750</v>
      </c>
      <c r="H471" s="188">
        <f t="shared" si="14"/>
        <v>163922.5</v>
      </c>
      <c r="I471" s="187">
        <v>299819.6134453782</v>
      </c>
      <c r="J471" s="189">
        <f t="shared" si="14"/>
        <v>356785.34</v>
      </c>
      <c r="K471" s="201">
        <v>260353.92000000001</v>
      </c>
      <c r="L471" s="192">
        <v>356785.34</v>
      </c>
      <c r="M471" s="192">
        <v>227884.87453537469</v>
      </c>
      <c r="N471" s="192">
        <v>128900.46546462533</v>
      </c>
      <c r="O471" s="192">
        <v>584670.21453537466</v>
      </c>
    </row>
    <row r="472" spans="1:15" x14ac:dyDescent="0.2">
      <c r="A472" s="198" t="s">
        <v>1109</v>
      </c>
      <c r="B472" s="250" t="s">
        <v>1110</v>
      </c>
      <c r="C472" s="251" t="s">
        <v>3</v>
      </c>
      <c r="D472" s="251">
        <v>1</v>
      </c>
      <c r="E472" s="200">
        <v>30000</v>
      </c>
      <c r="F472" s="214">
        <f t="shared" si="15"/>
        <v>35700</v>
      </c>
      <c r="G472" s="187">
        <v>14500</v>
      </c>
      <c r="H472" s="188">
        <f t="shared" si="14"/>
        <v>17255</v>
      </c>
      <c r="I472" s="187">
        <v>27000</v>
      </c>
      <c r="J472" s="189">
        <f t="shared" si="14"/>
        <v>32130</v>
      </c>
      <c r="K472" s="201">
        <v>28361.666666666668</v>
      </c>
      <c r="L472" s="192">
        <v>32130</v>
      </c>
      <c r="M472" s="192">
        <v>7987.6887910222331</v>
      </c>
      <c r="N472" s="192">
        <v>24142.311208977768</v>
      </c>
      <c r="O472" s="192">
        <v>40117.688791022236</v>
      </c>
    </row>
    <row r="473" spans="1:15" x14ac:dyDescent="0.2">
      <c r="A473" s="198" t="s">
        <v>1111</v>
      </c>
      <c r="B473" s="250" t="s">
        <v>1112</v>
      </c>
      <c r="C473" s="251" t="s">
        <v>3</v>
      </c>
      <c r="D473" s="251">
        <v>1</v>
      </c>
      <c r="E473" s="200">
        <v>10000</v>
      </c>
      <c r="F473" s="214">
        <f t="shared" si="15"/>
        <v>11900</v>
      </c>
      <c r="G473" s="187">
        <v>29000</v>
      </c>
      <c r="H473" s="188">
        <f t="shared" si="14"/>
        <v>34510</v>
      </c>
      <c r="I473" s="187">
        <v>47620</v>
      </c>
      <c r="J473" s="189">
        <f t="shared" si="14"/>
        <v>56667.799999999996</v>
      </c>
      <c r="K473" s="201">
        <v>23205</v>
      </c>
      <c r="L473" s="192">
        <v>34510</v>
      </c>
      <c r="M473" s="192">
        <v>18276.688606224299</v>
      </c>
      <c r="N473" s="192">
        <v>16233.311393775701</v>
      </c>
      <c r="O473" s="192">
        <v>52786.688606224299</v>
      </c>
    </row>
    <row r="474" spans="1:15" x14ac:dyDescent="0.2">
      <c r="A474" s="198" t="s">
        <v>1113</v>
      </c>
      <c r="B474" s="250" t="s">
        <v>1114</v>
      </c>
      <c r="C474" s="251" t="s">
        <v>3</v>
      </c>
      <c r="D474" s="251">
        <v>1</v>
      </c>
      <c r="E474" s="200">
        <v>20000</v>
      </c>
      <c r="F474" s="214">
        <f t="shared" si="15"/>
        <v>23800</v>
      </c>
      <c r="G474" s="187">
        <v>27405</v>
      </c>
      <c r="H474" s="188">
        <f t="shared" si="14"/>
        <v>32611.949999999997</v>
      </c>
      <c r="I474" s="187">
        <v>14000</v>
      </c>
      <c r="J474" s="189">
        <f t="shared" si="14"/>
        <v>16660</v>
      </c>
      <c r="K474" s="201">
        <v>20230</v>
      </c>
      <c r="L474" s="192">
        <v>23800</v>
      </c>
      <c r="M474" s="192">
        <v>6524.2689808045798</v>
      </c>
      <c r="N474" s="192">
        <v>17275.73101919542</v>
      </c>
      <c r="O474" s="192">
        <v>30324.26898080458</v>
      </c>
    </row>
    <row r="475" spans="1:15" x14ac:dyDescent="0.2">
      <c r="A475" s="198" t="s">
        <v>1115</v>
      </c>
      <c r="B475" s="250" t="s">
        <v>1116</v>
      </c>
      <c r="C475" s="251" t="s">
        <v>3</v>
      </c>
      <c r="D475" s="251">
        <v>1</v>
      </c>
      <c r="E475" s="200">
        <v>90000</v>
      </c>
      <c r="F475" s="214">
        <f t="shared" si="15"/>
        <v>107100</v>
      </c>
      <c r="G475" s="187">
        <v>32352.6</v>
      </c>
      <c r="H475" s="188">
        <f t="shared" si="14"/>
        <v>38499.593999999997</v>
      </c>
      <c r="I475" s="187">
        <v>27633</v>
      </c>
      <c r="J475" s="189">
        <f t="shared" si="14"/>
        <v>32883.269999999997</v>
      </c>
      <c r="K475" s="201">
        <v>35691.432000000001</v>
      </c>
      <c r="L475" s="192">
        <v>38499.593999999997</v>
      </c>
      <c r="M475" s="192">
        <v>33740.318464101205</v>
      </c>
      <c r="N475" s="192">
        <v>4759.2755358987924</v>
      </c>
      <c r="O475" s="192">
        <v>72239.912464101202</v>
      </c>
    </row>
    <row r="476" spans="1:15" x14ac:dyDescent="0.2">
      <c r="A476" s="198" t="s">
        <v>1117</v>
      </c>
      <c r="B476" s="250" t="s">
        <v>1118</v>
      </c>
      <c r="C476" s="251" t="s">
        <v>3</v>
      </c>
      <c r="D476" s="251">
        <v>1</v>
      </c>
      <c r="E476" s="200">
        <v>60000</v>
      </c>
      <c r="F476" s="214">
        <f t="shared" si="15"/>
        <v>71400</v>
      </c>
      <c r="G476" s="187">
        <v>21000</v>
      </c>
      <c r="H476" s="188">
        <f t="shared" si="14"/>
        <v>24990</v>
      </c>
      <c r="I476" s="187">
        <v>10371.487394957985</v>
      </c>
      <c r="J476" s="189">
        <f t="shared" si="14"/>
        <v>12342.070000000002</v>
      </c>
      <c r="K476" s="201">
        <v>18666.035</v>
      </c>
      <c r="L476" s="192">
        <v>24990</v>
      </c>
      <c r="M476" s="192">
        <v>25389.624585141511</v>
      </c>
      <c r="N476" s="192">
        <v>-399.62458514151149</v>
      </c>
      <c r="O476" s="192">
        <v>50379.624585141515</v>
      </c>
    </row>
    <row r="477" spans="1:15" x14ac:dyDescent="0.2">
      <c r="A477" s="198" t="s">
        <v>1119</v>
      </c>
      <c r="B477" s="250" t="s">
        <v>1120</v>
      </c>
      <c r="C477" s="251" t="s">
        <v>3</v>
      </c>
      <c r="D477" s="251">
        <v>1</v>
      </c>
      <c r="E477" s="200">
        <v>100000</v>
      </c>
      <c r="F477" s="214">
        <f t="shared" si="15"/>
        <v>119000</v>
      </c>
      <c r="G477" s="187">
        <v>125999.99999999999</v>
      </c>
      <c r="H477" s="188">
        <f t="shared" si="14"/>
        <v>149939.99999999997</v>
      </c>
      <c r="I477" s="187">
        <v>132000</v>
      </c>
      <c r="J477" s="189">
        <f t="shared" si="14"/>
        <v>157080</v>
      </c>
      <c r="K477" s="201">
        <v>142006.66666666666</v>
      </c>
      <c r="L477" s="192">
        <v>149939.99999999997</v>
      </c>
      <c r="M477" s="192">
        <v>16527.248880426294</v>
      </c>
      <c r="N477" s="192">
        <v>133412.75111957369</v>
      </c>
      <c r="O477" s="192">
        <v>166467.24888042625</v>
      </c>
    </row>
    <row r="478" spans="1:15" x14ac:dyDescent="0.2">
      <c r="A478" s="198" t="s">
        <v>1121</v>
      </c>
      <c r="B478" s="250" t="s">
        <v>1122</v>
      </c>
      <c r="C478" s="251" t="s">
        <v>3</v>
      </c>
      <c r="D478" s="251">
        <v>1</v>
      </c>
      <c r="E478" s="200">
        <v>30000</v>
      </c>
      <c r="F478" s="214">
        <f t="shared" si="15"/>
        <v>35700</v>
      </c>
      <c r="G478" s="187">
        <v>56000</v>
      </c>
      <c r="H478" s="188">
        <f t="shared" si="14"/>
        <v>66640</v>
      </c>
      <c r="I478" s="187">
        <v>7793.9579831932779</v>
      </c>
      <c r="J478" s="189">
        <f t="shared" si="14"/>
        <v>9274.81</v>
      </c>
      <c r="K478" s="201">
        <v>22487.404999999999</v>
      </c>
      <c r="L478" s="192">
        <v>35700</v>
      </c>
      <c r="M478" s="192">
        <v>23443.405351498935</v>
      </c>
      <c r="N478" s="192">
        <v>12256.594648501065</v>
      </c>
      <c r="O478" s="192">
        <v>59143.405351498935</v>
      </c>
    </row>
    <row r="479" spans="1:15" x14ac:dyDescent="0.2">
      <c r="A479" s="198" t="s">
        <v>1123</v>
      </c>
      <c r="B479" s="250" t="s">
        <v>1124</v>
      </c>
      <c r="C479" s="251" t="s">
        <v>3</v>
      </c>
      <c r="D479" s="251">
        <v>1</v>
      </c>
      <c r="E479" s="200">
        <v>60000</v>
      </c>
      <c r="F479" s="214">
        <f t="shared" si="15"/>
        <v>71400</v>
      </c>
      <c r="G479" s="187">
        <v>28000</v>
      </c>
      <c r="H479" s="188">
        <f t="shared" si="14"/>
        <v>33320</v>
      </c>
      <c r="I479" s="187">
        <v>44708.3193277311</v>
      </c>
      <c r="J479" s="189">
        <f t="shared" si="14"/>
        <v>53202.900000000009</v>
      </c>
      <c r="K479" s="201">
        <v>43261.450000000004</v>
      </c>
      <c r="L479" s="192">
        <v>53202.900000000009</v>
      </c>
      <c r="M479" s="192">
        <v>15551.172020211896</v>
      </c>
      <c r="N479" s="192">
        <v>37651.727979788113</v>
      </c>
      <c r="O479" s="192">
        <v>68754.072020211897</v>
      </c>
    </row>
    <row r="480" spans="1:15" x14ac:dyDescent="0.2">
      <c r="A480" s="198" t="s">
        <v>1125</v>
      </c>
      <c r="B480" s="250" t="s">
        <v>1126</v>
      </c>
      <c r="C480" s="251" t="s">
        <v>3</v>
      </c>
      <c r="D480" s="251">
        <v>1</v>
      </c>
      <c r="E480" s="200">
        <v>90000</v>
      </c>
      <c r="F480" s="214">
        <f t="shared" si="15"/>
        <v>107100</v>
      </c>
      <c r="G480" s="187">
        <v>87000</v>
      </c>
      <c r="H480" s="188">
        <f t="shared" si="14"/>
        <v>103530</v>
      </c>
      <c r="I480" s="187">
        <v>45447</v>
      </c>
      <c r="J480" s="189">
        <f t="shared" si="14"/>
        <v>54081.93</v>
      </c>
      <c r="K480" s="201">
        <v>88237.31</v>
      </c>
      <c r="L480" s="192">
        <v>103530</v>
      </c>
      <c r="M480" s="192">
        <v>24195.43637697407</v>
      </c>
      <c r="N480" s="192">
        <v>79334.563623025926</v>
      </c>
      <c r="O480" s="192">
        <v>127725.43637697407</v>
      </c>
    </row>
    <row r="481" spans="1:15" x14ac:dyDescent="0.2">
      <c r="A481" s="198" t="s">
        <v>1127</v>
      </c>
      <c r="B481" s="250" t="s">
        <v>1128</v>
      </c>
      <c r="C481" s="251" t="s">
        <v>3</v>
      </c>
      <c r="D481" s="251">
        <v>1</v>
      </c>
      <c r="E481" s="200">
        <v>70000</v>
      </c>
      <c r="F481" s="214">
        <f t="shared" si="15"/>
        <v>83300</v>
      </c>
      <c r="G481" s="187">
        <v>21750</v>
      </c>
      <c r="H481" s="188">
        <f t="shared" si="14"/>
        <v>25882.5</v>
      </c>
      <c r="I481" s="187">
        <v>40864.008403361353</v>
      </c>
      <c r="J481" s="189">
        <f t="shared" si="14"/>
        <v>48628.170000000006</v>
      </c>
      <c r="K481" s="201">
        <v>37255.335000000006</v>
      </c>
      <c r="L481" s="192">
        <v>48628.170000000006</v>
      </c>
      <c r="M481" s="192">
        <v>23608.54507623081</v>
      </c>
      <c r="N481" s="192">
        <v>25019.624923769195</v>
      </c>
      <c r="O481" s="192">
        <v>72236.715076230816</v>
      </c>
    </row>
    <row r="482" spans="1:15" x14ac:dyDescent="0.2">
      <c r="A482" s="198" t="s">
        <v>1129</v>
      </c>
      <c r="B482" s="250" t="s">
        <v>1130</v>
      </c>
      <c r="C482" s="251" t="s">
        <v>3</v>
      </c>
      <c r="D482" s="251">
        <v>1</v>
      </c>
      <c r="E482" s="200">
        <v>300000</v>
      </c>
      <c r="F482" s="214">
        <f t="shared" si="15"/>
        <v>357000</v>
      </c>
      <c r="G482" s="187">
        <v>46200</v>
      </c>
      <c r="H482" s="188">
        <f t="shared" si="14"/>
        <v>54978</v>
      </c>
      <c r="I482" s="187">
        <v>175714.4117647059</v>
      </c>
      <c r="J482" s="189">
        <f t="shared" si="14"/>
        <v>209100.15000000002</v>
      </c>
      <c r="K482" s="201">
        <v>132039.07500000001</v>
      </c>
      <c r="L482" s="192">
        <v>209100.15000000002</v>
      </c>
      <c r="M482" s="192">
        <v>123308.68728279043</v>
      </c>
      <c r="N482" s="192">
        <v>85791.462717209593</v>
      </c>
      <c r="O482" s="192">
        <v>332408.83728279045</v>
      </c>
    </row>
    <row r="483" spans="1:15" x14ac:dyDescent="0.2">
      <c r="A483" s="198" t="s">
        <v>1131</v>
      </c>
      <c r="B483" s="250" t="s">
        <v>1132</v>
      </c>
      <c r="C483" s="251" t="s">
        <v>3</v>
      </c>
      <c r="D483" s="251">
        <v>1</v>
      </c>
      <c r="E483" s="200">
        <v>400000</v>
      </c>
      <c r="F483" s="214">
        <f t="shared" si="15"/>
        <v>476000</v>
      </c>
      <c r="G483" s="187">
        <v>308000</v>
      </c>
      <c r="H483" s="188">
        <f t="shared" si="14"/>
        <v>366520</v>
      </c>
      <c r="I483" s="187">
        <v>226243.69747899161</v>
      </c>
      <c r="J483" s="189">
        <f t="shared" si="14"/>
        <v>269230</v>
      </c>
      <c r="K483" s="201">
        <v>317875</v>
      </c>
      <c r="L483" s="192">
        <v>366520</v>
      </c>
      <c r="M483" s="192">
        <v>84462.383080017084</v>
      </c>
      <c r="N483" s="192">
        <v>282057.61691998295</v>
      </c>
      <c r="O483" s="192">
        <v>450982.38308001705</v>
      </c>
    </row>
    <row r="484" spans="1:15" x14ac:dyDescent="0.2">
      <c r="A484" s="198" t="s">
        <v>1133</v>
      </c>
      <c r="B484" s="250" t="s">
        <v>1134</v>
      </c>
      <c r="C484" s="251" t="s">
        <v>3</v>
      </c>
      <c r="D484" s="251">
        <v>1</v>
      </c>
      <c r="E484" s="200">
        <v>300000</v>
      </c>
      <c r="F484" s="214">
        <f t="shared" si="15"/>
        <v>357000</v>
      </c>
      <c r="G484" s="187">
        <v>17400</v>
      </c>
      <c r="H484" s="188">
        <f t="shared" si="14"/>
        <v>20706</v>
      </c>
      <c r="I484" s="187">
        <v>52647.915966386558</v>
      </c>
      <c r="J484" s="189">
        <f t="shared" si="14"/>
        <v>62651.020000000004</v>
      </c>
      <c r="K484" s="201">
        <v>41678.51</v>
      </c>
      <c r="L484" s="192">
        <v>62651.020000000004</v>
      </c>
      <c r="M484" s="192">
        <v>149627.07760215091</v>
      </c>
      <c r="N484" s="192">
        <v>-86976.057602150904</v>
      </c>
      <c r="O484" s="192">
        <v>212278.09760215093</v>
      </c>
    </row>
    <row r="485" spans="1:15" x14ac:dyDescent="0.2">
      <c r="A485" s="198" t="s">
        <v>1135</v>
      </c>
      <c r="B485" s="250" t="s">
        <v>1136</v>
      </c>
      <c r="C485" s="251" t="s">
        <v>3</v>
      </c>
      <c r="D485" s="251">
        <v>1</v>
      </c>
      <c r="E485" s="200">
        <v>25000</v>
      </c>
      <c r="F485" s="214">
        <f t="shared" si="15"/>
        <v>29750</v>
      </c>
      <c r="G485" s="187">
        <v>36000</v>
      </c>
      <c r="H485" s="188">
        <f t="shared" si="14"/>
        <v>42840</v>
      </c>
      <c r="I485" s="187">
        <v>125169.55462184876</v>
      </c>
      <c r="J485" s="189">
        <f t="shared" si="14"/>
        <v>148951.77000000002</v>
      </c>
      <c r="K485" s="201">
        <v>36295</v>
      </c>
      <c r="L485" s="192">
        <v>42840</v>
      </c>
      <c r="M485" s="192">
        <v>53375.106352915958</v>
      </c>
      <c r="N485" s="192">
        <v>-10535.106352915958</v>
      </c>
      <c r="O485" s="192">
        <v>96215.106352915958</v>
      </c>
    </row>
    <row r="486" spans="1:15" x14ac:dyDescent="0.2">
      <c r="A486" s="198" t="s">
        <v>1137</v>
      </c>
      <c r="B486" s="250" t="s">
        <v>1138</v>
      </c>
      <c r="C486" s="251" t="s">
        <v>3</v>
      </c>
      <c r="D486" s="251">
        <v>1</v>
      </c>
      <c r="E486" s="200">
        <v>9500</v>
      </c>
      <c r="F486" s="214">
        <f t="shared" si="15"/>
        <v>11305</v>
      </c>
      <c r="G486" s="187">
        <v>8400</v>
      </c>
      <c r="H486" s="188">
        <f t="shared" si="14"/>
        <v>9996</v>
      </c>
      <c r="I486" s="187">
        <v>4084.294117647059</v>
      </c>
      <c r="J486" s="189">
        <f t="shared" si="14"/>
        <v>4860.3100000000004</v>
      </c>
      <c r="K486" s="201">
        <v>8720.4366666666665</v>
      </c>
      <c r="L486" s="192">
        <v>9996</v>
      </c>
      <c r="M486" s="192">
        <v>2781.3430403354105</v>
      </c>
      <c r="N486" s="192">
        <v>7214.6569596645895</v>
      </c>
      <c r="O486" s="192">
        <v>12777.34304033541</v>
      </c>
    </row>
    <row r="487" spans="1:15" x14ac:dyDescent="0.2">
      <c r="A487" s="198" t="s">
        <v>1139</v>
      </c>
      <c r="B487" s="250" t="s">
        <v>1140</v>
      </c>
      <c r="C487" s="251" t="s">
        <v>3</v>
      </c>
      <c r="D487" s="251">
        <v>1</v>
      </c>
      <c r="E487" s="200">
        <v>14000</v>
      </c>
      <c r="F487" s="214">
        <f t="shared" si="15"/>
        <v>16660</v>
      </c>
      <c r="G487" s="187">
        <v>16800</v>
      </c>
      <c r="H487" s="188">
        <f t="shared" si="14"/>
        <v>19992</v>
      </c>
      <c r="I487" s="187">
        <v>6713.1176470588243</v>
      </c>
      <c r="J487" s="189">
        <f t="shared" si="14"/>
        <v>7988.6100000000006</v>
      </c>
      <c r="K487" s="201">
        <v>14880.203333333333</v>
      </c>
      <c r="L487" s="192">
        <v>16660</v>
      </c>
      <c r="M487" s="192">
        <v>5059.3873149511774</v>
      </c>
      <c r="N487" s="192">
        <v>11600.612685048822</v>
      </c>
      <c r="O487" s="192">
        <v>21719.387314951178</v>
      </c>
    </row>
    <row r="488" spans="1:15" x14ac:dyDescent="0.2">
      <c r="A488" s="198" t="s">
        <v>1141</v>
      </c>
      <c r="B488" s="250" t="s">
        <v>1142</v>
      </c>
      <c r="C488" s="251" t="s">
        <v>3</v>
      </c>
      <c r="D488" s="251">
        <v>1</v>
      </c>
      <c r="E488" s="200">
        <v>9000</v>
      </c>
      <c r="F488" s="214">
        <f t="shared" si="15"/>
        <v>10710</v>
      </c>
      <c r="G488" s="187">
        <v>14000</v>
      </c>
      <c r="H488" s="188">
        <f t="shared" si="14"/>
        <v>16660</v>
      </c>
      <c r="I488" s="187">
        <v>99904.45378151261</v>
      </c>
      <c r="J488" s="189">
        <f t="shared" si="14"/>
        <v>118886.3</v>
      </c>
      <c r="K488" s="201">
        <v>13685</v>
      </c>
      <c r="L488" s="192">
        <v>16660</v>
      </c>
      <c r="M488" s="192">
        <v>49651.821935218723</v>
      </c>
      <c r="N488" s="192">
        <v>-32991.821935218723</v>
      </c>
      <c r="O488" s="192">
        <v>66311.82193521873</v>
      </c>
    </row>
    <row r="489" spans="1:15" x14ac:dyDescent="0.2">
      <c r="A489" s="198" t="s">
        <v>1143</v>
      </c>
      <c r="B489" s="250" t="s">
        <v>1144</v>
      </c>
      <c r="C489" s="251" t="s">
        <v>3</v>
      </c>
      <c r="D489" s="251">
        <v>1</v>
      </c>
      <c r="E489" s="200">
        <v>15000</v>
      </c>
      <c r="F489" s="214">
        <f t="shared" si="15"/>
        <v>17850</v>
      </c>
      <c r="G489" s="187">
        <v>8400</v>
      </c>
      <c r="H489" s="188">
        <f t="shared" si="14"/>
        <v>9996</v>
      </c>
      <c r="I489" s="187">
        <v>4425.9495798319331</v>
      </c>
      <c r="J489" s="189">
        <f t="shared" si="14"/>
        <v>5266.88</v>
      </c>
      <c r="K489" s="201">
        <v>7631.4400000000005</v>
      </c>
      <c r="L489" s="192">
        <v>9996</v>
      </c>
      <c r="M489" s="192">
        <v>5189.5707477037286</v>
      </c>
      <c r="N489" s="192">
        <v>4806.4292522962714</v>
      </c>
      <c r="O489" s="192">
        <v>15185.570747703729</v>
      </c>
    </row>
    <row r="490" spans="1:15" x14ac:dyDescent="0.2">
      <c r="A490" s="198" t="s">
        <v>1145</v>
      </c>
      <c r="B490" s="250" t="s">
        <v>1146</v>
      </c>
      <c r="C490" s="251" t="s">
        <v>3</v>
      </c>
      <c r="D490" s="251">
        <v>1</v>
      </c>
      <c r="E490" s="200">
        <v>9000</v>
      </c>
      <c r="F490" s="214">
        <f t="shared" si="15"/>
        <v>10710</v>
      </c>
      <c r="G490" s="187">
        <v>9800</v>
      </c>
      <c r="H490" s="188">
        <f t="shared" si="14"/>
        <v>11662</v>
      </c>
      <c r="I490" s="187">
        <v>1559.8907563025211</v>
      </c>
      <c r="J490" s="189">
        <f t="shared" si="14"/>
        <v>1856.27</v>
      </c>
      <c r="K490" s="201">
        <v>8076.09</v>
      </c>
      <c r="L490" s="192">
        <v>10710</v>
      </c>
      <c r="M490" s="192">
        <v>4415.2158591473935</v>
      </c>
      <c r="N490" s="192">
        <v>6294.7841408526065</v>
      </c>
      <c r="O490" s="192">
        <v>15125.215859147393</v>
      </c>
    </row>
    <row r="491" spans="1:15" x14ac:dyDescent="0.2">
      <c r="A491" s="198" t="s">
        <v>1147</v>
      </c>
      <c r="B491" s="250" t="s">
        <v>1148</v>
      </c>
      <c r="C491" s="251" t="s">
        <v>3</v>
      </c>
      <c r="D491" s="251">
        <v>1</v>
      </c>
      <c r="E491" s="200">
        <v>12000</v>
      </c>
      <c r="F491" s="214">
        <f t="shared" si="15"/>
        <v>14280</v>
      </c>
      <c r="G491" s="187">
        <v>12600</v>
      </c>
      <c r="H491" s="188">
        <f t="shared" si="14"/>
        <v>14994</v>
      </c>
      <c r="I491" s="187">
        <v>27000</v>
      </c>
      <c r="J491" s="189">
        <f t="shared" si="14"/>
        <v>32130</v>
      </c>
      <c r="K491" s="201">
        <v>14637</v>
      </c>
      <c r="L491" s="192">
        <v>14994</v>
      </c>
      <c r="M491" s="192">
        <v>8251.4294519192244</v>
      </c>
      <c r="N491" s="192">
        <v>6742.5705480807756</v>
      </c>
      <c r="O491" s="192">
        <v>23245.429451919226</v>
      </c>
    </row>
    <row r="492" spans="1:15" x14ac:dyDescent="0.2">
      <c r="A492" s="198" t="s">
        <v>1149</v>
      </c>
      <c r="B492" s="250" t="s">
        <v>1150</v>
      </c>
      <c r="C492" s="251" t="s">
        <v>3</v>
      </c>
      <c r="D492" s="251">
        <v>1</v>
      </c>
      <c r="E492" s="200">
        <v>24000</v>
      </c>
      <c r="F492" s="214">
        <f t="shared" si="15"/>
        <v>28560</v>
      </c>
      <c r="G492" s="187">
        <v>36400</v>
      </c>
      <c r="H492" s="188">
        <f t="shared" si="14"/>
        <v>43316</v>
      </c>
      <c r="I492" s="187">
        <v>3243.4369747899163</v>
      </c>
      <c r="J492" s="189">
        <f t="shared" si="14"/>
        <v>3859.6900000000005</v>
      </c>
      <c r="K492" s="201">
        <v>25245.23</v>
      </c>
      <c r="L492" s="192">
        <v>28560</v>
      </c>
      <c r="M492" s="192">
        <v>16277.609874071397</v>
      </c>
      <c r="N492" s="192">
        <v>12282.390125928603</v>
      </c>
      <c r="O492" s="192">
        <v>44837.609874071393</v>
      </c>
    </row>
    <row r="493" spans="1:15" x14ac:dyDescent="0.2">
      <c r="A493" s="198" t="s">
        <v>1151</v>
      </c>
      <c r="B493" s="250" t="s">
        <v>1152</v>
      </c>
      <c r="C493" s="251" t="s">
        <v>3</v>
      </c>
      <c r="D493" s="251">
        <v>1</v>
      </c>
      <c r="E493" s="200">
        <v>290000</v>
      </c>
      <c r="F493" s="214">
        <f t="shared" si="15"/>
        <v>345100</v>
      </c>
      <c r="G493" s="187">
        <v>77000</v>
      </c>
      <c r="H493" s="188">
        <f t="shared" si="14"/>
        <v>91630</v>
      </c>
      <c r="I493" s="187">
        <v>122386.84873949581</v>
      </c>
      <c r="J493" s="189">
        <f t="shared" si="14"/>
        <v>145640.35</v>
      </c>
      <c r="K493" s="201">
        <v>118635.175</v>
      </c>
      <c r="L493" s="192">
        <v>145640.35</v>
      </c>
      <c r="M493" s="192">
        <v>109009.84195385754</v>
      </c>
      <c r="N493" s="192">
        <v>36630.508046142466</v>
      </c>
      <c r="O493" s="192">
        <v>254650.19195385755</v>
      </c>
    </row>
    <row r="494" spans="1:15" x14ac:dyDescent="0.2">
      <c r="A494" s="198" t="s">
        <v>1153</v>
      </c>
      <c r="B494" s="250" t="s">
        <v>1154</v>
      </c>
      <c r="C494" s="251" t="s">
        <v>3</v>
      </c>
      <c r="D494" s="251">
        <v>1</v>
      </c>
      <c r="E494" s="200">
        <v>140000</v>
      </c>
      <c r="F494" s="214">
        <f t="shared" si="15"/>
        <v>166600</v>
      </c>
      <c r="G494" s="187">
        <v>77000</v>
      </c>
      <c r="H494" s="188">
        <f t="shared" si="14"/>
        <v>91630</v>
      </c>
      <c r="I494" s="187">
        <v>264557.65546218492</v>
      </c>
      <c r="J494" s="189">
        <f t="shared" si="14"/>
        <v>314823.61000000004</v>
      </c>
      <c r="K494" s="201">
        <v>129115</v>
      </c>
      <c r="L494" s="192">
        <v>166600</v>
      </c>
      <c r="M494" s="192">
        <v>92739.855393858554</v>
      </c>
      <c r="N494" s="192">
        <v>73860.144606141446</v>
      </c>
      <c r="O494" s="192">
        <v>259339.85539385857</v>
      </c>
    </row>
    <row r="495" spans="1:15" x14ac:dyDescent="0.2">
      <c r="A495" s="198" t="s">
        <v>1155</v>
      </c>
      <c r="B495" s="250" t="s">
        <v>1156</v>
      </c>
      <c r="C495" s="251" t="s">
        <v>3</v>
      </c>
      <c r="D495" s="251">
        <v>1</v>
      </c>
      <c r="E495" s="200">
        <v>2000000</v>
      </c>
      <c r="F495" s="214">
        <f t="shared" si="15"/>
        <v>2380000</v>
      </c>
      <c r="G495" s="187">
        <v>900000</v>
      </c>
      <c r="H495" s="188">
        <f t="shared" si="14"/>
        <v>1071000</v>
      </c>
      <c r="I495" s="187">
        <v>635000</v>
      </c>
      <c r="J495" s="189">
        <f t="shared" si="14"/>
        <v>755650</v>
      </c>
      <c r="K495" s="201">
        <v>913325</v>
      </c>
      <c r="L495" s="192">
        <v>1071000</v>
      </c>
      <c r="M495" s="192">
        <v>703281.16275703628</v>
      </c>
      <c r="N495" s="192">
        <v>367718.83724296372</v>
      </c>
      <c r="O495" s="192">
        <v>1774281.1627570363</v>
      </c>
    </row>
    <row r="496" spans="1:15" x14ac:dyDescent="0.2">
      <c r="A496" s="198" t="s">
        <v>1157</v>
      </c>
      <c r="B496" s="250" t="s">
        <v>1158</v>
      </c>
      <c r="C496" s="251" t="s">
        <v>3</v>
      </c>
      <c r="D496" s="251">
        <v>1</v>
      </c>
      <c r="E496" s="200">
        <v>9000</v>
      </c>
      <c r="F496" s="214">
        <f t="shared" si="15"/>
        <v>10710</v>
      </c>
      <c r="G496" s="187">
        <v>12600</v>
      </c>
      <c r="H496" s="188">
        <f t="shared" si="14"/>
        <v>14994</v>
      </c>
      <c r="I496" s="187">
        <v>7000</v>
      </c>
      <c r="J496" s="189">
        <f t="shared" si="14"/>
        <v>8330</v>
      </c>
      <c r="K496" s="201">
        <v>9520</v>
      </c>
      <c r="L496" s="192">
        <v>10710</v>
      </c>
      <c r="M496" s="192">
        <v>2757.3326885879324</v>
      </c>
      <c r="N496" s="192">
        <v>7952.6673114120676</v>
      </c>
      <c r="O496" s="192">
        <v>13467.332688587932</v>
      </c>
    </row>
    <row r="497" spans="1:15" x14ac:dyDescent="0.2">
      <c r="A497" s="198" t="s">
        <v>1159</v>
      </c>
      <c r="B497" s="250" t="s">
        <v>1160</v>
      </c>
      <c r="C497" s="251" t="s">
        <v>3</v>
      </c>
      <c r="D497" s="251">
        <v>1</v>
      </c>
      <c r="E497" s="200">
        <v>25000</v>
      </c>
      <c r="F497" s="214">
        <f t="shared" si="15"/>
        <v>29750</v>
      </c>
      <c r="G497" s="187">
        <v>12600</v>
      </c>
      <c r="H497" s="188">
        <f t="shared" si="14"/>
        <v>14994</v>
      </c>
      <c r="I497" s="187">
        <v>5782.495798319329</v>
      </c>
      <c r="J497" s="189">
        <f t="shared" si="14"/>
        <v>6881.170000000001</v>
      </c>
      <c r="K497" s="201">
        <v>10937.585000000001</v>
      </c>
      <c r="L497" s="192">
        <v>14994</v>
      </c>
      <c r="M497" s="192">
        <v>9466.5547656402814</v>
      </c>
      <c r="N497" s="192">
        <v>5527.4452343597186</v>
      </c>
      <c r="O497" s="192">
        <v>24460.554765640281</v>
      </c>
    </row>
    <row r="498" spans="1:15" x14ac:dyDescent="0.2">
      <c r="A498" s="198" t="s">
        <v>1161</v>
      </c>
      <c r="B498" s="250" t="s">
        <v>1162</v>
      </c>
      <c r="C498" s="251" t="s">
        <v>3</v>
      </c>
      <c r="D498" s="251">
        <v>1</v>
      </c>
      <c r="E498" s="200">
        <v>5000</v>
      </c>
      <c r="F498" s="214">
        <f t="shared" si="15"/>
        <v>5950</v>
      </c>
      <c r="G498" s="187">
        <v>1120</v>
      </c>
      <c r="H498" s="188">
        <f t="shared" si="14"/>
        <v>1332.8</v>
      </c>
      <c r="I498" s="187">
        <v>2964.9831932773113</v>
      </c>
      <c r="J498" s="189">
        <f t="shared" si="14"/>
        <v>3528.3300000000004</v>
      </c>
      <c r="K498" s="201">
        <v>2430.5650000000001</v>
      </c>
      <c r="L498" s="192">
        <v>3528.3300000000004</v>
      </c>
      <c r="M498" s="192">
        <v>1885.717470584251</v>
      </c>
      <c r="N498" s="192">
        <v>1642.6125294157493</v>
      </c>
      <c r="O498" s="192">
        <v>5414.0474705842516</v>
      </c>
    </row>
    <row r="499" spans="1:15" x14ac:dyDescent="0.2">
      <c r="A499" s="198" t="s">
        <v>1163</v>
      </c>
      <c r="B499" s="250" t="s">
        <v>1164</v>
      </c>
      <c r="C499" s="251" t="s">
        <v>3</v>
      </c>
      <c r="D499" s="251">
        <v>1</v>
      </c>
      <c r="E499" s="200">
        <v>70000</v>
      </c>
      <c r="F499" s="214">
        <f t="shared" si="15"/>
        <v>83300</v>
      </c>
      <c r="G499" s="187">
        <v>35000</v>
      </c>
      <c r="H499" s="188">
        <f t="shared" si="14"/>
        <v>41650</v>
      </c>
      <c r="I499" s="187">
        <v>91569.159663865546</v>
      </c>
      <c r="J499" s="189">
        <f t="shared" si="14"/>
        <v>108967.29999999999</v>
      </c>
      <c r="K499" s="201">
        <v>77972.433333333334</v>
      </c>
      <c r="L499" s="192">
        <v>83300</v>
      </c>
      <c r="M499" s="192">
        <v>27739.16538955145</v>
      </c>
      <c r="N499" s="192">
        <v>55560.834610448554</v>
      </c>
      <c r="O499" s="192">
        <v>111039.16538955145</v>
      </c>
    </row>
    <row r="500" spans="1:15" x14ac:dyDescent="0.2">
      <c r="A500" s="198" t="s">
        <v>1165</v>
      </c>
      <c r="B500" s="250" t="s">
        <v>1166</v>
      </c>
      <c r="C500" s="251" t="s">
        <v>3</v>
      </c>
      <c r="D500" s="251">
        <v>1</v>
      </c>
      <c r="E500" s="200">
        <v>15000</v>
      </c>
      <c r="F500" s="214">
        <f t="shared" si="15"/>
        <v>17850</v>
      </c>
      <c r="G500" s="187">
        <v>21000</v>
      </c>
      <c r="H500" s="188">
        <f t="shared" si="14"/>
        <v>24990</v>
      </c>
      <c r="I500" s="187">
        <v>8560</v>
      </c>
      <c r="J500" s="189">
        <f t="shared" si="14"/>
        <v>10186.4</v>
      </c>
      <c r="K500" s="201">
        <v>14018.2</v>
      </c>
      <c r="L500" s="192">
        <v>17850</v>
      </c>
      <c r="M500" s="192">
        <v>6044.8043615065735</v>
      </c>
      <c r="N500" s="192">
        <v>11805.195638493427</v>
      </c>
      <c r="O500" s="192">
        <v>23894.804361506573</v>
      </c>
    </row>
    <row r="501" spans="1:15" x14ac:dyDescent="0.2">
      <c r="A501" s="198" t="s">
        <v>1167</v>
      </c>
      <c r="B501" s="250" t="s">
        <v>1168</v>
      </c>
      <c r="C501" s="251" t="s">
        <v>3</v>
      </c>
      <c r="D501" s="251">
        <v>1</v>
      </c>
      <c r="E501" s="200">
        <v>4000</v>
      </c>
      <c r="F501" s="214">
        <f t="shared" si="15"/>
        <v>4760</v>
      </c>
      <c r="G501" s="187">
        <v>8000</v>
      </c>
      <c r="H501" s="188">
        <f t="shared" si="14"/>
        <v>9520</v>
      </c>
      <c r="I501" s="187">
        <v>6550</v>
      </c>
      <c r="J501" s="189">
        <f t="shared" si="14"/>
        <v>7794.5</v>
      </c>
      <c r="K501" s="201">
        <v>7358.166666666667</v>
      </c>
      <c r="L501" s="192">
        <v>7794.5</v>
      </c>
      <c r="M501" s="192">
        <v>1967.602616270764</v>
      </c>
      <c r="N501" s="192">
        <v>5826.897383729236</v>
      </c>
      <c r="O501" s="192">
        <v>9762.102616270764</v>
      </c>
    </row>
    <row r="502" spans="1:15" x14ac:dyDescent="0.2">
      <c r="A502" s="198" t="s">
        <v>1169</v>
      </c>
      <c r="B502" s="250" t="s">
        <v>1170</v>
      </c>
      <c r="C502" s="251" t="s">
        <v>3</v>
      </c>
      <c r="D502" s="251">
        <v>1</v>
      </c>
      <c r="E502" s="200">
        <v>25500</v>
      </c>
      <c r="F502" s="214">
        <f t="shared" si="15"/>
        <v>30345</v>
      </c>
      <c r="G502" s="187">
        <v>11600</v>
      </c>
      <c r="H502" s="188">
        <f t="shared" si="14"/>
        <v>13804</v>
      </c>
      <c r="I502" s="187">
        <v>11000</v>
      </c>
      <c r="J502" s="189">
        <f t="shared" si="14"/>
        <v>13090</v>
      </c>
      <c r="K502" s="201">
        <v>13447</v>
      </c>
      <c r="L502" s="192">
        <v>13804</v>
      </c>
      <c r="M502" s="192">
        <v>7971.1249868230989</v>
      </c>
      <c r="N502" s="192">
        <v>5832.8750131769011</v>
      </c>
      <c r="O502" s="192">
        <v>21775.124986823099</v>
      </c>
    </row>
    <row r="503" spans="1:15" x14ac:dyDescent="0.2">
      <c r="A503" s="198" t="s">
        <v>1171</v>
      </c>
      <c r="B503" s="250" t="s">
        <v>1172</v>
      </c>
      <c r="C503" s="251" t="s">
        <v>3</v>
      </c>
      <c r="D503" s="251">
        <v>1</v>
      </c>
      <c r="E503" s="200">
        <v>1300000</v>
      </c>
      <c r="F503" s="214">
        <f t="shared" si="15"/>
        <v>1547000</v>
      </c>
      <c r="G503" s="187">
        <v>820000</v>
      </c>
      <c r="H503" s="188">
        <f t="shared" si="14"/>
        <v>975800</v>
      </c>
      <c r="I503" s="187">
        <v>550002</v>
      </c>
      <c r="J503" s="189">
        <f t="shared" si="14"/>
        <v>654502.38</v>
      </c>
      <c r="K503" s="201">
        <v>815151.19</v>
      </c>
      <c r="L503" s="192">
        <v>975800</v>
      </c>
      <c r="M503" s="192">
        <v>369091.015924156</v>
      </c>
      <c r="N503" s="192">
        <v>606708.98407584406</v>
      </c>
      <c r="O503" s="192">
        <v>1344891.0159241559</v>
      </c>
    </row>
    <row r="504" spans="1:15" ht="36" x14ac:dyDescent="0.2">
      <c r="A504" s="198" t="s">
        <v>1173</v>
      </c>
      <c r="B504" s="250" t="s">
        <v>1174</v>
      </c>
      <c r="C504" s="251" t="s">
        <v>3</v>
      </c>
      <c r="D504" s="251">
        <v>1</v>
      </c>
      <c r="E504" s="200">
        <v>45000000</v>
      </c>
      <c r="F504" s="214">
        <f t="shared" si="15"/>
        <v>53550000</v>
      </c>
      <c r="G504" s="252">
        <v>41000000</v>
      </c>
      <c r="H504" s="188">
        <f t="shared" si="14"/>
        <v>48790000</v>
      </c>
      <c r="I504" s="252">
        <v>19533000</v>
      </c>
      <c r="J504" s="189">
        <f t="shared" si="14"/>
        <v>23244270</v>
      </c>
      <c r="K504" s="201">
        <v>41861423.333333336</v>
      </c>
      <c r="L504" s="192">
        <v>48790000</v>
      </c>
      <c r="M504" s="192">
        <v>13306970.571286647</v>
      </c>
      <c r="N504" s="192">
        <v>35483029.428713351</v>
      </c>
      <c r="O504" s="192">
        <v>62096970.571286649</v>
      </c>
    </row>
    <row r="505" spans="1:15" x14ac:dyDescent="0.2">
      <c r="A505" s="198" t="s">
        <v>1175</v>
      </c>
      <c r="B505" s="250" t="s">
        <v>1176</v>
      </c>
      <c r="C505" s="251" t="s">
        <v>3</v>
      </c>
      <c r="D505" s="251">
        <v>1</v>
      </c>
      <c r="E505" s="253">
        <v>16000000</v>
      </c>
      <c r="F505" s="254">
        <f t="shared" si="15"/>
        <v>19040000</v>
      </c>
      <c r="G505" s="255">
        <v>16000000</v>
      </c>
      <c r="H505" s="256">
        <f t="shared" si="14"/>
        <v>19040000</v>
      </c>
      <c r="I505" s="255">
        <v>12499000</v>
      </c>
      <c r="J505" s="257">
        <f t="shared" si="14"/>
        <v>14873810</v>
      </c>
      <c r="K505" s="258">
        <v>17651270</v>
      </c>
      <c r="L505" s="192">
        <v>19040000</v>
      </c>
      <c r="M505" s="192">
        <v>1963960.8004743883</v>
      </c>
      <c r="N505" s="192">
        <v>17076039.199525613</v>
      </c>
      <c r="O505" s="192">
        <v>21003960.800474387</v>
      </c>
    </row>
    <row r="506" spans="1:15" ht="36" x14ac:dyDescent="0.2">
      <c r="A506" s="198" t="s">
        <v>1177</v>
      </c>
      <c r="B506" s="259" t="s">
        <v>1178</v>
      </c>
      <c r="C506" s="260" t="s">
        <v>3</v>
      </c>
      <c r="D506" s="260">
        <v>1</v>
      </c>
      <c r="E506" s="200">
        <v>9241508.4033613447</v>
      </c>
      <c r="F506" s="261">
        <f t="shared" si="15"/>
        <v>10997395</v>
      </c>
      <c r="G506" s="187">
        <v>9583564</v>
      </c>
      <c r="H506" s="188">
        <f t="shared" si="14"/>
        <v>11404441.16</v>
      </c>
      <c r="I506" s="187">
        <v>12168352.94117647</v>
      </c>
      <c r="J506" s="188">
        <f t="shared" si="14"/>
        <v>14480340</v>
      </c>
      <c r="K506" s="201">
        <v>11200918.08</v>
      </c>
      <c r="L506" s="192">
        <v>11404441.16</v>
      </c>
      <c r="M506" s="192">
        <v>1554839.9747351457</v>
      </c>
      <c r="N506" s="192">
        <v>9849601.1852648538</v>
      </c>
      <c r="O506" s="192">
        <v>12959281.134735147</v>
      </c>
    </row>
    <row r="507" spans="1:15" ht="12.75" thickBot="1" x14ac:dyDescent="0.25">
      <c r="A507" s="262" t="s">
        <v>1179</v>
      </c>
      <c r="B507" s="263"/>
      <c r="C507" s="263"/>
      <c r="D507" s="263"/>
      <c r="E507" s="264"/>
      <c r="F507" s="265"/>
      <c r="H507" s="266"/>
      <c r="J507" s="267"/>
      <c r="K507" s="268">
        <f>SUM(K5:K506)</f>
        <v>168737082.29567021</v>
      </c>
    </row>
  </sheetData>
  <mergeCells count="15">
    <mergeCell ref="B434:E434"/>
    <mergeCell ref="A507:D507"/>
    <mergeCell ref="B4:E4"/>
    <mergeCell ref="B140:E140"/>
    <mergeCell ref="B162:E162"/>
    <mergeCell ref="B196:E196"/>
    <mergeCell ref="B368:E368"/>
    <mergeCell ref="B394:E394"/>
    <mergeCell ref="A1:O1"/>
    <mergeCell ref="A2:D2"/>
    <mergeCell ref="E2:F2"/>
    <mergeCell ref="G2:H2"/>
    <mergeCell ref="I2:J2"/>
    <mergeCell ref="K2:K3"/>
    <mergeCell ref="L2:O3"/>
  </mergeCells>
  <pageMargins left="0.7" right="0.7" top="0.75" bottom="0.75" header="0.3" footer="0.3"/>
  <pageSetup scale="2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GRUPO 1</vt:lpstr>
      <vt:lpstr>GRUPO 2</vt:lpstr>
      <vt:lpstr>GRUPO 3</vt:lpstr>
      <vt:lpstr>GRUPO 4</vt:lpstr>
      <vt:lpstr>'GRUPO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Maria Villalba Eliach</dc:creator>
  <cp:lastModifiedBy>Sindy Paola Romero Ortega</cp:lastModifiedBy>
  <cp:lastPrinted>2025-08-23T03:19:53Z</cp:lastPrinted>
  <dcterms:created xsi:type="dcterms:W3CDTF">2025-08-08T13:20:36Z</dcterms:created>
  <dcterms:modified xsi:type="dcterms:W3CDTF">2025-09-02T15:19:56Z</dcterms:modified>
</cp:coreProperties>
</file>