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ALIMENTACION PPL\"/>
    </mc:Choice>
  </mc:AlternateContent>
  <xr:revisionPtr revIDLastSave="0" documentId="13_ncr:1_{9C239D1A-9106-47A9-9F54-3D278A516CD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STO minima agosto " sheetId="10" r:id="rId1"/>
    <sheet name="Estudio de meercado mini agosto" sheetId="11" r:id="rId2"/>
  </sheets>
  <definedNames>
    <definedName name="_xlnm.Print_Area" localSheetId="1">'Estudio de meercado mini agosto'!$B$5:$O$23</definedName>
    <definedName name="_xlnm.Print_Area" localSheetId="0">'PSTO minima agosto '!$B$5:$H$23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" i="11" l="1"/>
  <c r="I16" i="11"/>
  <c r="N16" i="11"/>
  <c r="N15" i="11"/>
  <c r="I14" i="11"/>
  <c r="M16" i="11"/>
  <c r="M14" i="11"/>
  <c r="K16" i="11"/>
  <c r="K14" i="11"/>
  <c r="N14" i="11"/>
  <c r="M15" i="11"/>
  <c r="G16" i="11"/>
  <c r="G15" i="11"/>
  <c r="G14" i="11"/>
  <c r="G17" i="11"/>
  <c r="C8" i="11"/>
  <c r="D8" i="11"/>
  <c r="E8" i="11"/>
  <c r="D8" i="10"/>
  <c r="C8" i="10"/>
  <c r="E8" i="10"/>
  <c r="G16" i="10"/>
  <c r="G15" i="10"/>
  <c r="G14" i="10"/>
  <c r="M17" i="11"/>
  <c r="K15" i="11"/>
  <c r="O15" i="11"/>
  <c r="O16" i="11"/>
  <c r="O14" i="11"/>
  <c r="I17" i="11"/>
  <c r="G17" i="10"/>
  <c r="O17" i="11"/>
  <c r="K17" i="11"/>
</calcChain>
</file>

<file path=xl/sharedStrings.xml><?xml version="1.0" encoding="utf-8"?>
<sst xmlns="http://schemas.openxmlformats.org/spreadsheetml/2006/main" count="52" uniqueCount="22">
  <si>
    <t xml:space="preserve">ITEM </t>
  </si>
  <si>
    <t>DESCRIPCION</t>
  </si>
  <si>
    <t>UNIDAD</t>
  </si>
  <si>
    <t>VALOR UNITARIO</t>
  </si>
  <si>
    <t>VALOR TOTAL</t>
  </si>
  <si>
    <t>TOTAL PROYECTO</t>
  </si>
  <si>
    <t>CANT.</t>
  </si>
  <si>
    <t>Almuerzo:- Opciones:  1. Arroz blanco o amarillo, x 200 gr,  pollo o carne de res, pescado - sudado o frito,  pechuga a la plancha x 150 gr , granos (lenteja o frijol, blanquillo o garbanzo) o verdura guisada x 100 gr, ensalada (variada,) sopa  (variada) x 250 gr,  jugos naturales en agua (variados). Opción 2. Arroz con pollo x 300 gr, sopa (variada) x 250 gr, jugo de frutas (variado).</t>
  </si>
  <si>
    <t>Desayuno:  - Opciones: 1. Huevo al gusto, acompañado de arroz x 200 gr , tajadas o arepa o pan, chocolate, o café negro, o café en leche o jugo. Opcion 2. Tamal  x 300 gramos, acompañado con arepa o pan, chocolate, o café negro, o café en leche, o jugo. Opción 3. Caldo de costilla x 250 gr, acompañado de arroz x 200 gr, arepa o pan, chocolate, o café negro, o café en leche o jugo.</t>
  </si>
  <si>
    <t>Cenas: - Opciones: 1. Arroz blanco o amarillo, x 200 gr,  pollo o carne de res, pescado - sudado o frito,  pechuga a la plancha x 150 gr , granos (lenteja o frijol, blanquillo o garbanzo) o verdura guisada x 100 gr, ensalada (variada,) sopa  (variada) x 250 gr,  jugos naturales en agua (variados). Opción 2. Arroz con pollo x 300 gr, sopa (variada) x 250 gr, jugo de frutas (variado)</t>
  </si>
  <si>
    <t>Cantidad</t>
  </si>
  <si>
    <t>PRESUPUESTO "ASISTENCIA ALIMENTARIA PARA LAS PERSONAS PRIVADAS DE LA LIBERTAD QUE SE ENCUENTRAN DE MANERA TRANSITORIA EN LA ESTACION DE POLICIA DEL MUNICIPIO DE VILLAGARZON, DEPARTAMENTO DEL PUTUMAYO".</t>
  </si>
  <si>
    <t>diario PPL</t>
  </si>
  <si>
    <t>diario con 16 PPL</t>
  </si>
  <si>
    <t>Secretaria de Gobierno Municipal.</t>
  </si>
  <si>
    <t xml:space="preserve">JULIANA ANDREA CHAMORRO RODRIGUEZ </t>
  </si>
  <si>
    <t xml:space="preserve">FULVIO GERMAN BERMEO LUNA </t>
  </si>
  <si>
    <t>ANDRES FABIAN CORDOBA CASTRO</t>
  </si>
  <si>
    <t>MARIO ANDRES BERMEO GONZALEZ</t>
  </si>
  <si>
    <t>16 peronas privas de la libertad PPL</t>
  </si>
  <si>
    <t xml:space="preserve">47 dias de ailmentacion para 16 PPL 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</si>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</sst>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_-&quot;$&quot;\ * #,##0.0000_-;\-&quot;$&quot;\ * #,##0.0000_-;_-&quot;$&quot;\ * &quot;-&quot;??_-;_-@_-"/>
    <numFmt numFmtId="167" formatCode="_-&quot;$&quot;\ * #,##0.0_-;\-&quot;$&quot;\ * #,##0.0_-;_-&quot;$&quot;\ * &quot;-&quot;??_-;_-@_-"/>
    <numFmt numFmtId="168" formatCode="_-&quot;$&quot;* #,##0.0_-;\-&quot;$&quot;* #,##0.0_-;_-&quot;$&quot;* &quot;-&quot;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 Bold Italic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0" fillId="0" borderId="0" xfId="1" applyNumberFormat="1" applyFont="1"/>
    <xf numFmtId="165" fontId="0" fillId="0" borderId="0" xfId="0" applyNumberFormat="1"/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0" fillId="0" borderId="0" xfId="1" applyNumberFormat="1" applyFont="1"/>
    <xf numFmtId="1" fontId="0" fillId="0" borderId="0" xfId="0" applyNumberFormat="1"/>
    <xf numFmtId="164" fontId="0" fillId="0" borderId="0" xfId="2" applyFon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167" fontId="0" fillId="0" borderId="1" xfId="0" applyNumberFormat="1" applyBorder="1" applyAlignment="1">
      <alignment horizontal="center" vertical="center"/>
    </xf>
    <xf numFmtId="168" fontId="0" fillId="0" borderId="0" xfId="0" applyNumberFormat="1"/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6" fontId="9" fillId="0" borderId="1" xfId="1" applyNumberFormat="1" applyFont="1" applyBorder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/>
    </xf>
    <xf numFmtId="164" fontId="9" fillId="0" borderId="1" xfId="2" applyFont="1" applyBorder="1" applyAlignment="1">
      <alignment vertical="center"/>
    </xf>
    <xf numFmtId="164" fontId="8" fillId="0" borderId="1" xfId="2" applyFont="1" applyBorder="1" applyAlignment="1">
      <alignment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66FFCC"/>
      <color rgb="FF66FF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3788C-C8FB-1147-804A-3F1305C6D41C}">
  <dimension ref="B4:M43"/>
  <sheetViews>
    <sheetView topLeftCell="A4" zoomScale="140" zoomScaleNormal="140" workbookViewId="0">
      <selection activeCell="C28" sqref="C28"/>
    </sheetView>
  </sheetViews>
  <sheetFormatPr baseColWidth="10" defaultRowHeight="15"/>
  <cols>
    <col min="2" max="2" width="13.140625" customWidth="1"/>
    <col min="3" max="3" width="42.140625" customWidth="1"/>
    <col min="4" max="4" width="19.7109375" customWidth="1"/>
    <col min="5" max="5" width="15.42578125" customWidth="1"/>
    <col min="6" max="6" width="17.42578125" customWidth="1"/>
    <col min="7" max="7" width="19.42578125" customWidth="1"/>
    <col min="8" max="8" width="14" customWidth="1"/>
    <col min="9" max="9" width="16.42578125" customWidth="1"/>
    <col min="10" max="10" width="16.85546875" customWidth="1"/>
    <col min="11" max="11" width="16.28515625" customWidth="1"/>
    <col min="12" max="12" width="20.42578125" customWidth="1"/>
    <col min="13" max="13" width="20.28515625" bestFit="1" customWidth="1"/>
  </cols>
  <sheetData>
    <row r="4" spans="2:13">
      <c r="E4" s="15"/>
    </row>
    <row r="7" spans="2:13" ht="54" customHeight="1">
      <c r="B7" s="12" t="s">
        <v>19</v>
      </c>
      <c r="C7" s="11" t="s">
        <v>12</v>
      </c>
      <c r="D7" s="11" t="s">
        <v>13</v>
      </c>
      <c r="E7" s="25" t="s">
        <v>20</v>
      </c>
    </row>
    <row r="8" spans="2:13">
      <c r="B8" s="17">
        <v>16</v>
      </c>
      <c r="C8" s="18">
        <f>SUM(F14+F15+F16)</f>
        <v>52083.333299999998</v>
      </c>
      <c r="D8" s="23">
        <f>B8*C8</f>
        <v>833333.33279999997</v>
      </c>
      <c r="E8" s="19">
        <f>D8*47</f>
        <v>39166666.641599998</v>
      </c>
      <c r="G8" s="24"/>
    </row>
    <row r="11" spans="2:13" ht="16.5" customHeight="1">
      <c r="B11" s="26" t="s">
        <v>11</v>
      </c>
      <c r="C11" s="26"/>
      <c r="D11" s="26"/>
      <c r="E11" s="26"/>
      <c r="F11" s="26"/>
      <c r="G11" s="26"/>
    </row>
    <row r="12" spans="2:13" ht="12.75" customHeight="1">
      <c r="B12" s="26"/>
      <c r="C12" s="26"/>
      <c r="D12" s="26"/>
      <c r="E12" s="26"/>
      <c r="F12" s="26"/>
      <c r="G12" s="26"/>
    </row>
    <row r="13" spans="2:13">
      <c r="B13" s="1" t="s">
        <v>0</v>
      </c>
      <c r="C13" s="1" t="s">
        <v>1</v>
      </c>
      <c r="D13" s="1" t="s">
        <v>2</v>
      </c>
      <c r="E13" s="1" t="s">
        <v>6</v>
      </c>
      <c r="F13" s="2" t="s">
        <v>3</v>
      </c>
      <c r="G13" s="2" t="s">
        <v>4</v>
      </c>
    </row>
    <row r="14" spans="2:13" ht="62.25" customHeight="1">
      <c r="B14" s="3">
        <v>1</v>
      </c>
      <c r="C14" s="5" t="s">
        <v>8</v>
      </c>
      <c r="D14" s="3" t="s">
        <v>10</v>
      </c>
      <c r="E14" s="9">
        <v>752</v>
      </c>
      <c r="F14" s="20">
        <v>15625</v>
      </c>
      <c r="G14" s="10">
        <f>+F14*E14</f>
        <v>11750000</v>
      </c>
    </row>
    <row r="15" spans="2:13" ht="66.75" customHeight="1">
      <c r="B15" s="3">
        <v>2</v>
      </c>
      <c r="C15" s="4" t="s">
        <v>7</v>
      </c>
      <c r="D15" s="3" t="s">
        <v>10</v>
      </c>
      <c r="E15" s="9">
        <v>752</v>
      </c>
      <c r="F15" s="20">
        <v>18230</v>
      </c>
      <c r="G15" s="10">
        <f t="shared" ref="G15" si="0">+F15*E15</f>
        <v>13708960</v>
      </c>
    </row>
    <row r="16" spans="2:13" ht="89.25">
      <c r="B16" s="3">
        <v>3</v>
      </c>
      <c r="C16" s="5" t="s">
        <v>9</v>
      </c>
      <c r="D16" s="3" t="s">
        <v>10</v>
      </c>
      <c r="E16" s="9">
        <v>752</v>
      </c>
      <c r="F16" s="20">
        <v>18228.333299999998</v>
      </c>
      <c r="G16" s="10">
        <f>+F16*E16</f>
        <v>13707706.641599998</v>
      </c>
      <c r="I16" s="13"/>
      <c r="J16" s="14"/>
      <c r="K16" s="14"/>
      <c r="L16" s="14"/>
      <c r="M16" s="14"/>
    </row>
    <row r="17" spans="2:9" ht="25.35" customHeight="1">
      <c r="B17" s="27" t="s">
        <v>5</v>
      </c>
      <c r="C17" s="27"/>
      <c r="D17" s="27"/>
      <c r="E17" s="27"/>
      <c r="F17" s="27"/>
      <c r="G17" s="6">
        <f>SUM(G14:G16)</f>
        <v>39166666.641599998</v>
      </c>
      <c r="H17" s="16"/>
      <c r="I17" s="7"/>
    </row>
    <row r="18" spans="2:9">
      <c r="G18" s="15"/>
    </row>
    <row r="19" spans="2:9">
      <c r="G19" s="8"/>
    </row>
    <row r="20" spans="2:9">
      <c r="C20" s="21" t="s">
        <v>15</v>
      </c>
      <c r="G20" s="8"/>
    </row>
    <row r="21" spans="2:9">
      <c r="C21" s="22" t="s">
        <v>14</v>
      </c>
    </row>
    <row r="43" spans="3:3">
      <c r="C43" s="21"/>
    </row>
  </sheetData>
  <mergeCells count="2">
    <mergeCell ref="B11:G12"/>
    <mergeCell ref="B17:F17"/>
  </mergeCells>
  <pageMargins left="0.25" right="0.25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EF7F7-5E27-A148-8BF4-87A86809FBE7}">
  <dimension ref="B4:O43"/>
  <sheetViews>
    <sheetView tabSelected="1" topLeftCell="B1" zoomScale="110" zoomScaleNormal="110" workbookViewId="0">
      <selection activeCell="G15" sqref="G15"/>
    </sheetView>
  </sheetViews>
  <sheetFormatPr baseColWidth="10" defaultRowHeight="15"/>
  <cols>
    <col min="2" max="2" width="13.140625" customWidth="1"/>
    <col min="3" max="3" width="40.42578125" customWidth="1"/>
    <col min="4" max="4" width="19.7109375" customWidth="1"/>
    <col min="5" max="5" width="15.42578125" customWidth="1"/>
    <col min="6" max="6" width="17.42578125" customWidth="1"/>
    <col min="7" max="7" width="19.42578125" customWidth="1"/>
    <col min="8" max="8" width="11.140625" customWidth="1"/>
    <col min="9" max="9" width="18.28515625" customWidth="1"/>
    <col min="10" max="10" width="11.140625" customWidth="1"/>
    <col min="11" max="11" width="18.42578125" customWidth="1"/>
    <col min="12" max="12" width="11.140625" customWidth="1"/>
    <col min="13" max="13" width="15" customWidth="1"/>
    <col min="14" max="14" width="11.140625" customWidth="1"/>
    <col min="15" max="15" width="14.7109375" customWidth="1"/>
  </cols>
  <sheetData>
    <row r="4" spans="2:15">
      <c r="E4" s="15"/>
    </row>
    <row r="7" spans="2:15" ht="54" customHeight="1">
      <c r="B7" s="12" t="s">
        <v>19</v>
      </c>
      <c r="C7" s="11" t="s">
        <v>12</v>
      </c>
      <c r="D7" s="11" t="s">
        <v>13</v>
      </c>
      <c r="E7" s="25" t="s">
        <v>20</v>
      </c>
    </row>
    <row r="8" spans="2:15">
      <c r="B8" s="17">
        <v>16</v>
      </c>
      <c r="C8" s="18">
        <f>SUM(F14+F15+F16)</f>
        <v>52083.333299999998</v>
      </c>
      <c r="D8" s="23">
        <f>B8*C8</f>
        <v>833333.33279999997</v>
      </c>
      <c r="E8" s="19">
        <f>D8*47</f>
        <v>39166666.641599998</v>
      </c>
      <c r="G8" s="24"/>
    </row>
    <row r="11" spans="2:15" ht="16.5" customHeight="1">
      <c r="B11" s="28" t="s">
        <v>11</v>
      </c>
      <c r="C11" s="28"/>
      <c r="D11" s="28"/>
      <c r="E11" s="28"/>
      <c r="F11" s="28"/>
      <c r="G11" s="28"/>
      <c r="H11" s="28" t="s">
        <v>16</v>
      </c>
      <c r="I11" s="28"/>
      <c r="J11" s="28" t="s">
        <v>17</v>
      </c>
      <c r="K11" s="28"/>
      <c r="L11" s="28" t="s">
        <v>18</v>
      </c>
      <c r="M11" s="28"/>
      <c r="N11" s="33" t="s">
        <v>21</v>
      </c>
      <c r="O11" s="33"/>
    </row>
    <row r="12" spans="2:15" ht="12.75" customHeight="1"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33"/>
      <c r="O12" s="33"/>
    </row>
    <row r="13" spans="2:15" ht="25.5">
      <c r="B13" s="29" t="s">
        <v>0</v>
      </c>
      <c r="C13" s="29" t="s">
        <v>1</v>
      </c>
      <c r="D13" s="29" t="s">
        <v>2</v>
      </c>
      <c r="E13" s="29" t="s">
        <v>6</v>
      </c>
      <c r="F13" s="30" t="s">
        <v>3</v>
      </c>
      <c r="G13" s="30" t="s">
        <v>4</v>
      </c>
      <c r="H13" s="30" t="s">
        <v>3</v>
      </c>
      <c r="I13" s="30" t="s">
        <v>4</v>
      </c>
      <c r="J13" s="30" t="s">
        <v>3</v>
      </c>
      <c r="K13" s="30" t="s">
        <v>4</v>
      </c>
      <c r="L13" s="30" t="s">
        <v>3</v>
      </c>
      <c r="M13" s="30" t="s">
        <v>4</v>
      </c>
      <c r="N13" s="30" t="s">
        <v>3</v>
      </c>
      <c r="O13" s="30" t="s">
        <v>4</v>
      </c>
    </row>
    <row r="14" spans="2:15" ht="119.1" customHeight="1">
      <c r="B14" s="31">
        <v>1</v>
      </c>
      <c r="C14" s="32" t="s">
        <v>8</v>
      </c>
      <c r="D14" s="31" t="s">
        <v>10</v>
      </c>
      <c r="E14" s="31">
        <v>752</v>
      </c>
      <c r="F14" s="35">
        <v>15625</v>
      </c>
      <c r="G14" s="36">
        <f>+F14*E14</f>
        <v>11750000</v>
      </c>
      <c r="H14" s="37">
        <v>14000</v>
      </c>
      <c r="I14" s="37">
        <f>H14*E14</f>
        <v>10528000</v>
      </c>
      <c r="J14" s="37">
        <v>15000</v>
      </c>
      <c r="K14" s="37">
        <f>J14*E14</f>
        <v>11280000</v>
      </c>
      <c r="L14" s="37">
        <v>16000</v>
      </c>
      <c r="M14" s="37">
        <f>L14*E14</f>
        <v>12032000</v>
      </c>
      <c r="N14" s="37">
        <f>AVERAGE(H14,J14,L14)</f>
        <v>15000</v>
      </c>
      <c r="O14" s="37">
        <f>AVERAGE(I14,K14,M14)</f>
        <v>11280000</v>
      </c>
    </row>
    <row r="15" spans="2:15" ht="99" customHeight="1">
      <c r="B15" s="31">
        <v>2</v>
      </c>
      <c r="C15" s="32" t="s">
        <v>7</v>
      </c>
      <c r="D15" s="31" t="s">
        <v>10</v>
      </c>
      <c r="E15" s="31">
        <v>752</v>
      </c>
      <c r="F15" s="35">
        <v>18230</v>
      </c>
      <c r="G15" s="36">
        <f t="shared" ref="G15" si="0">+F15*E15</f>
        <v>13708960</v>
      </c>
      <c r="H15" s="37">
        <v>18020</v>
      </c>
      <c r="I15" s="37">
        <f t="shared" ref="I15:I16" si="1">H15*E15</f>
        <v>13551040</v>
      </c>
      <c r="J15" s="37">
        <v>18200</v>
      </c>
      <c r="K15" s="37">
        <f t="shared" ref="K15:K16" si="2">J15*E15</f>
        <v>13686400</v>
      </c>
      <c r="L15" s="37">
        <v>19500</v>
      </c>
      <c r="M15" s="37">
        <f t="shared" ref="M15:M16" si="3">L15*E15</f>
        <v>14664000</v>
      </c>
      <c r="N15" s="37">
        <f>AVERAGE(H15,J15,L15)</f>
        <v>18573.333333333332</v>
      </c>
      <c r="O15" s="37">
        <f t="shared" ref="O15:O16" si="4">AVERAGE(I15,K15,M15)</f>
        <v>13967146.666666666</v>
      </c>
    </row>
    <row r="16" spans="2:15" ht="114.75">
      <c r="B16" s="31">
        <v>3</v>
      </c>
      <c r="C16" s="32" t="s">
        <v>9</v>
      </c>
      <c r="D16" s="31" t="s">
        <v>10</v>
      </c>
      <c r="E16" s="31">
        <v>752</v>
      </c>
      <c r="F16" s="35">
        <v>18228.333299999998</v>
      </c>
      <c r="G16" s="36">
        <f>+F16*E16</f>
        <v>13707706.641599998</v>
      </c>
      <c r="H16" s="37">
        <v>18030</v>
      </c>
      <c r="I16" s="37">
        <f t="shared" si="1"/>
        <v>13558560</v>
      </c>
      <c r="J16" s="37">
        <v>18000</v>
      </c>
      <c r="K16" s="37">
        <f t="shared" si="2"/>
        <v>13536000</v>
      </c>
      <c r="L16" s="37">
        <v>19500</v>
      </c>
      <c r="M16" s="37">
        <f t="shared" si="3"/>
        <v>14664000</v>
      </c>
      <c r="N16" s="37">
        <f>AVERAGE(H16,J16,L16)</f>
        <v>18510</v>
      </c>
      <c r="O16" s="37">
        <f t="shared" si="4"/>
        <v>13919520</v>
      </c>
    </row>
    <row r="17" spans="2:15" ht="25.35" customHeight="1">
      <c r="B17" s="33" t="s">
        <v>5</v>
      </c>
      <c r="C17" s="33"/>
      <c r="D17" s="33"/>
      <c r="E17" s="33"/>
      <c r="F17" s="33"/>
      <c r="G17" s="34">
        <f>SUM(G14:G16)</f>
        <v>39166666.641599998</v>
      </c>
      <c r="H17" s="37"/>
      <c r="I17" s="38">
        <f>SUM(I14:I16)</f>
        <v>37637600</v>
      </c>
      <c r="J17" s="38"/>
      <c r="K17" s="38">
        <f>SUM(K14:K16)</f>
        <v>38502400</v>
      </c>
      <c r="L17" s="38"/>
      <c r="M17" s="38">
        <f>SUM(M14:M16)</f>
        <v>41360000</v>
      </c>
      <c r="N17" s="38"/>
      <c r="O17" s="38">
        <f>SUM(O14:O16)</f>
        <v>39166666.666666664</v>
      </c>
    </row>
    <row r="18" spans="2:15">
      <c r="G18" s="15"/>
    </row>
    <row r="19" spans="2:15">
      <c r="G19" s="8"/>
    </row>
    <row r="20" spans="2:15">
      <c r="C20" s="21" t="s">
        <v>15</v>
      </c>
      <c r="G20" s="8"/>
    </row>
    <row r="21" spans="2:15">
      <c r="C21" s="22" t="s">
        <v>14</v>
      </c>
    </row>
    <row r="43" spans="3:3">
      <c r="C43" s="21"/>
    </row>
  </sheetData>
  <mergeCells count="6">
    <mergeCell ref="N11:O12"/>
    <mergeCell ref="B11:G12"/>
    <mergeCell ref="B17:F17"/>
    <mergeCell ref="H11:I12"/>
    <mergeCell ref="J11:K12"/>
    <mergeCell ref="L11:M12"/>
  </mergeCells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PSTO minima agosto </vt:lpstr>
      <vt:lpstr>Estudio de meercado mini agosto</vt:lpstr>
      <vt:lpstr>'Estudio de meercado mini agosto'!Área_de_impresión</vt:lpstr>
      <vt:lpstr>'PSTO minima agosto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Brandon Andres</cp:lastModifiedBy>
  <cp:lastPrinted>2025-08-15T14:16:36Z</cp:lastPrinted>
  <dcterms:created xsi:type="dcterms:W3CDTF">2020-11-11T17:01:48Z</dcterms:created>
  <dcterms:modified xsi:type="dcterms:W3CDTF">2025-09-02T01:25:46Z</dcterms:modified>
</cp:coreProperties>
</file>