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30"/>
  <workbookPr/>
  <mc:AlternateContent xmlns:mc="http://schemas.openxmlformats.org/markup-compatibility/2006">
    <mc:Choice Requires="x15">
      <x15ac:absPath xmlns:x15ac="http://schemas.microsoft.com/office/spreadsheetml/2010/11/ac" url="C:\Users\Kelly\Documents\"/>
    </mc:Choice>
  </mc:AlternateContent>
  <xr:revisionPtr revIDLastSave="1" documentId="8_{C56E00CF-3967-43A2-AFBC-C9964CECA8FB}" xr6:coauthVersionLast="47" xr6:coauthVersionMax="47" xr10:uidLastSave="{57275A8E-CE4B-4AAA-B947-134056697FD3}"/>
  <bookViews>
    <workbookView xWindow="-120" yWindow="-120" windowWidth="20730" windowHeight="11160" firstSheet="9" activeTab="7" xr2:uid="{00000000-000D-0000-FFFF-FFFF00000000}"/>
  </bookViews>
  <sheets>
    <sheet name="IPC" sheetId="4" r:id="rId1"/>
    <sheet name="EL RODANTE" sheetId="1" r:id="rId2"/>
    <sheet name="TU SALUD H&amp;G " sheetId="5" r:id="rId3"/>
    <sheet name="AUDIO SALUD " sheetId="6" r:id="rId4"/>
    <sheet name="SECRETARIA DE SALUD" sheetId="10" r:id="rId5"/>
    <sheet name="METALICA SUPERANDO" sheetId="12" r:id="rId6"/>
    <sheet name="ESTUDIO DE MERCADO 0" sheetId="8" r:id="rId7"/>
    <sheet name="ESTUDIO DE MERCADO 1" sheetId="11" r:id="rId8"/>
    <sheet name="ESTUDIO DE MERCADO 2" sheetId="13" r:id="rId9"/>
    <sheet name="DAP" sheetId="9" r:id="rId10"/>
    <sheet name="COMPARATIVO" sheetId="14" r:id="rId11"/>
  </sheets>
  <definedNames>
    <definedName name="_xlnm._FilterDatabase" localSheetId="3" hidden="1">'AUDIO SALUD '!$A$3:$E$148</definedName>
    <definedName name="_xlnm._FilterDatabase" localSheetId="1" hidden="1">'EL RODANTE'!$A$3:$E$148</definedName>
    <definedName name="_xlnm._FilterDatabase" localSheetId="2" hidden="1">'TU SALUD H&amp;G '!$A$3:$E$148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148" i="11" l="1"/>
  <c r="H19" i="9"/>
  <c r="I5" i="13"/>
  <c r="I6" i="13"/>
  <c r="I7" i="13"/>
  <c r="I8" i="13"/>
  <c r="I9" i="13"/>
  <c r="I10" i="13"/>
  <c r="I11" i="13"/>
  <c r="I12" i="13"/>
  <c r="I13" i="13"/>
  <c r="I14" i="13"/>
  <c r="I15" i="13"/>
  <c r="I16" i="13"/>
  <c r="I17" i="13"/>
  <c r="I18" i="13"/>
  <c r="I19" i="13"/>
  <c r="I20" i="13"/>
  <c r="I21" i="13"/>
  <c r="I22" i="13"/>
  <c r="I23" i="13"/>
  <c r="I24" i="13"/>
  <c r="I25" i="13"/>
  <c r="I26" i="13"/>
  <c r="I27" i="13"/>
  <c r="I28" i="13"/>
  <c r="I29" i="13"/>
  <c r="I30" i="13"/>
  <c r="I31" i="13"/>
  <c r="I32" i="13"/>
  <c r="I33" i="13"/>
  <c r="I34" i="13"/>
  <c r="I35" i="13"/>
  <c r="I36" i="13"/>
  <c r="I37" i="13"/>
  <c r="I38" i="13"/>
  <c r="I39" i="13"/>
  <c r="I40" i="13"/>
  <c r="I41" i="13"/>
  <c r="I42" i="13"/>
  <c r="I43" i="13"/>
  <c r="I44" i="13"/>
  <c r="I45" i="13"/>
  <c r="I46" i="13"/>
  <c r="I47" i="13"/>
  <c r="I48" i="13"/>
  <c r="I49" i="13"/>
  <c r="I50" i="13"/>
  <c r="I51" i="13"/>
  <c r="I52" i="13"/>
  <c r="I53" i="13"/>
  <c r="I54" i="13"/>
  <c r="I55" i="13"/>
  <c r="I56" i="13"/>
  <c r="I57" i="13"/>
  <c r="I58" i="13"/>
  <c r="I59" i="13"/>
  <c r="I60" i="13"/>
  <c r="I61" i="13"/>
  <c r="I62" i="13"/>
  <c r="I63" i="13"/>
  <c r="I64" i="13"/>
  <c r="I65" i="13"/>
  <c r="I66" i="13"/>
  <c r="I67" i="13"/>
  <c r="I68" i="13"/>
  <c r="I69" i="13"/>
  <c r="I70" i="13"/>
  <c r="I71" i="13"/>
  <c r="I72" i="13"/>
  <c r="I73" i="13"/>
  <c r="I74" i="13"/>
  <c r="I75" i="13"/>
  <c r="I76" i="13"/>
  <c r="I77" i="13"/>
  <c r="I78" i="13"/>
  <c r="I79" i="13"/>
  <c r="I80" i="13"/>
  <c r="I81" i="13"/>
  <c r="I82" i="13"/>
  <c r="I83" i="13"/>
  <c r="I84" i="13"/>
  <c r="I85" i="13"/>
  <c r="I86" i="13"/>
  <c r="I87" i="13"/>
  <c r="I88" i="13"/>
  <c r="I89" i="13"/>
  <c r="I90" i="13"/>
  <c r="I91" i="13"/>
  <c r="I92" i="13"/>
  <c r="I93" i="13"/>
  <c r="I94" i="13"/>
  <c r="I95" i="13"/>
  <c r="I96" i="13"/>
  <c r="I97" i="13"/>
  <c r="I98" i="13"/>
  <c r="I99" i="13"/>
  <c r="I100" i="13"/>
  <c r="I101" i="13"/>
  <c r="I102" i="13"/>
  <c r="I103" i="13"/>
  <c r="I104" i="13"/>
  <c r="I105" i="13"/>
  <c r="I106" i="13"/>
  <c r="I107" i="13"/>
  <c r="I108" i="13"/>
  <c r="I109" i="13"/>
  <c r="I110" i="13"/>
  <c r="I111" i="13"/>
  <c r="I112" i="13"/>
  <c r="I113" i="13"/>
  <c r="I114" i="13"/>
  <c r="I115" i="13"/>
  <c r="I116" i="13"/>
  <c r="I117" i="13"/>
  <c r="I118" i="13"/>
  <c r="I119" i="13"/>
  <c r="I120" i="13"/>
  <c r="I121" i="13"/>
  <c r="I122" i="13"/>
  <c r="I123" i="13"/>
  <c r="I124" i="13"/>
  <c r="I125" i="13"/>
  <c r="I126" i="13"/>
  <c r="I127" i="13"/>
  <c r="I128" i="13"/>
  <c r="I129" i="13"/>
  <c r="I130" i="13"/>
  <c r="I131" i="13"/>
  <c r="I132" i="13"/>
  <c r="I133" i="13"/>
  <c r="I134" i="13"/>
  <c r="I135" i="13"/>
  <c r="I136" i="13"/>
  <c r="I137" i="13"/>
  <c r="I138" i="13"/>
  <c r="I139" i="13"/>
  <c r="I140" i="13"/>
  <c r="I141" i="13"/>
  <c r="I142" i="13"/>
  <c r="I143" i="13"/>
  <c r="I144" i="13"/>
  <c r="I145" i="13"/>
  <c r="I146" i="13"/>
  <c r="I147" i="13"/>
  <c r="I148" i="13"/>
  <c r="I4" i="13"/>
  <c r="H5" i="13"/>
  <c r="H6" i="13"/>
  <c r="H7" i="13"/>
  <c r="H8" i="13"/>
  <c r="H9" i="13"/>
  <c r="H10" i="13"/>
  <c r="K10" i="13" s="1"/>
  <c r="H11" i="13"/>
  <c r="H12" i="13"/>
  <c r="H13" i="13"/>
  <c r="J13" i="13" s="1"/>
  <c r="H14" i="13"/>
  <c r="H15" i="13"/>
  <c r="H16" i="13"/>
  <c r="H17" i="13"/>
  <c r="H18" i="13"/>
  <c r="H19" i="13"/>
  <c r="H20" i="13"/>
  <c r="H21" i="13"/>
  <c r="J21" i="13" s="1"/>
  <c r="H22" i="13"/>
  <c r="H23" i="13"/>
  <c r="H24" i="13"/>
  <c r="H25" i="13"/>
  <c r="H26" i="13"/>
  <c r="H27" i="13"/>
  <c r="H28" i="13"/>
  <c r="H29" i="13"/>
  <c r="H30" i="13"/>
  <c r="H31" i="13"/>
  <c r="K31" i="13" s="1"/>
  <c r="H32" i="13"/>
  <c r="H33" i="13"/>
  <c r="H34" i="13"/>
  <c r="H35" i="13"/>
  <c r="H36" i="13"/>
  <c r="H37" i="13"/>
  <c r="H38" i="13"/>
  <c r="H39" i="13"/>
  <c r="K39" i="13" s="1"/>
  <c r="H40" i="13"/>
  <c r="H41" i="13"/>
  <c r="J41" i="13" s="1"/>
  <c r="H42" i="13"/>
  <c r="H43" i="13"/>
  <c r="H44" i="13"/>
  <c r="H45" i="13"/>
  <c r="H46" i="13"/>
  <c r="H47" i="13"/>
  <c r="H48" i="13"/>
  <c r="H49" i="13"/>
  <c r="H50" i="13"/>
  <c r="H51" i="13"/>
  <c r="H52" i="13"/>
  <c r="H53" i="13"/>
  <c r="H54" i="13"/>
  <c r="H55" i="13"/>
  <c r="H56" i="13"/>
  <c r="H57" i="13"/>
  <c r="J57" i="13" s="1"/>
  <c r="H58" i="13"/>
  <c r="H59" i="13"/>
  <c r="H60" i="13"/>
  <c r="H61" i="13"/>
  <c r="H62" i="13"/>
  <c r="K62" i="13" s="1"/>
  <c r="H63" i="13"/>
  <c r="H64" i="13"/>
  <c r="H65" i="13"/>
  <c r="H66" i="13"/>
  <c r="K66" i="13" s="1"/>
  <c r="H67" i="13"/>
  <c r="H68" i="13"/>
  <c r="H69" i="13"/>
  <c r="H70" i="13"/>
  <c r="K70" i="13" s="1"/>
  <c r="H71" i="13"/>
  <c r="H72" i="13"/>
  <c r="H73" i="13"/>
  <c r="H74" i="13"/>
  <c r="K74" i="13" s="1"/>
  <c r="H75" i="13"/>
  <c r="H76" i="13"/>
  <c r="H77" i="13"/>
  <c r="J77" i="13" s="1"/>
  <c r="H78" i="13"/>
  <c r="H79" i="13"/>
  <c r="H80" i="13"/>
  <c r="H81" i="13"/>
  <c r="J81" i="13" s="1"/>
  <c r="H82" i="13"/>
  <c r="H83" i="13"/>
  <c r="H84" i="13"/>
  <c r="H85" i="13"/>
  <c r="H86" i="13"/>
  <c r="H87" i="13"/>
  <c r="J87" i="13" s="1"/>
  <c r="H88" i="13"/>
  <c r="H89" i="13"/>
  <c r="H90" i="13"/>
  <c r="H91" i="13"/>
  <c r="H92" i="13"/>
  <c r="H93" i="13"/>
  <c r="H94" i="13"/>
  <c r="H95" i="13"/>
  <c r="H96" i="13"/>
  <c r="H97" i="13"/>
  <c r="H98" i="13"/>
  <c r="H99" i="13"/>
  <c r="H100" i="13"/>
  <c r="H101" i="13"/>
  <c r="H102" i="13"/>
  <c r="H103" i="13"/>
  <c r="H104" i="13"/>
  <c r="H105" i="13"/>
  <c r="H106" i="13"/>
  <c r="H107" i="13"/>
  <c r="H108" i="13"/>
  <c r="H109" i="13"/>
  <c r="H110" i="13"/>
  <c r="H111" i="13"/>
  <c r="J111" i="13" s="1"/>
  <c r="H112" i="13"/>
  <c r="H113" i="13"/>
  <c r="H114" i="13"/>
  <c r="H115" i="13"/>
  <c r="J115" i="13" s="1"/>
  <c r="H116" i="13"/>
  <c r="H117" i="13"/>
  <c r="H118" i="13"/>
  <c r="H119" i="13"/>
  <c r="H120" i="13"/>
  <c r="H121" i="13"/>
  <c r="H122" i="13"/>
  <c r="H123" i="13"/>
  <c r="H124" i="13"/>
  <c r="H125" i="13"/>
  <c r="H126" i="13"/>
  <c r="H127" i="13"/>
  <c r="H128" i="13"/>
  <c r="H129" i="13"/>
  <c r="H130" i="13"/>
  <c r="H131" i="13"/>
  <c r="H132" i="13"/>
  <c r="H133" i="13"/>
  <c r="H134" i="13"/>
  <c r="H135" i="13"/>
  <c r="H136" i="13"/>
  <c r="H137" i="13"/>
  <c r="H138" i="13"/>
  <c r="H139" i="13"/>
  <c r="H140" i="13"/>
  <c r="H141" i="13"/>
  <c r="H142" i="13"/>
  <c r="H143" i="13"/>
  <c r="H144" i="13"/>
  <c r="H145" i="13"/>
  <c r="H146" i="13"/>
  <c r="H147" i="13"/>
  <c r="H148" i="13"/>
  <c r="H4" i="13"/>
  <c r="K4" i="13" s="1"/>
  <c r="J116" i="13"/>
  <c r="J84" i="13"/>
  <c r="J49" i="13"/>
  <c r="J8" i="13"/>
  <c r="J5" i="13"/>
  <c r="J5" i="11"/>
  <c r="J6" i="11"/>
  <c r="J7" i="11"/>
  <c r="J8" i="11"/>
  <c r="J9" i="11"/>
  <c r="J10" i="11"/>
  <c r="J11" i="11"/>
  <c r="J12" i="11"/>
  <c r="J13" i="11"/>
  <c r="J14" i="11"/>
  <c r="J15" i="11"/>
  <c r="J16" i="11"/>
  <c r="J17" i="11"/>
  <c r="J18" i="11"/>
  <c r="J19" i="11"/>
  <c r="J20" i="11"/>
  <c r="J21" i="11"/>
  <c r="J22" i="11"/>
  <c r="J23" i="11"/>
  <c r="J24" i="11"/>
  <c r="J25" i="11"/>
  <c r="J26" i="11"/>
  <c r="J27" i="11"/>
  <c r="J28" i="11"/>
  <c r="J29" i="11"/>
  <c r="J30" i="11"/>
  <c r="J31" i="11"/>
  <c r="J32" i="11"/>
  <c r="J33" i="11"/>
  <c r="J34" i="11"/>
  <c r="J35" i="11"/>
  <c r="J36" i="11"/>
  <c r="J37" i="11"/>
  <c r="J38" i="11"/>
  <c r="J39" i="11"/>
  <c r="J40" i="11"/>
  <c r="J41" i="11"/>
  <c r="J42" i="11"/>
  <c r="J43" i="11"/>
  <c r="J44" i="11"/>
  <c r="J45" i="11"/>
  <c r="J46" i="11"/>
  <c r="J47" i="11"/>
  <c r="J48" i="11"/>
  <c r="J49" i="11"/>
  <c r="J50" i="11"/>
  <c r="J51" i="11"/>
  <c r="J52" i="11"/>
  <c r="J53" i="11"/>
  <c r="J54" i="11"/>
  <c r="J55" i="11"/>
  <c r="J56" i="11"/>
  <c r="J57" i="11"/>
  <c r="J58" i="11"/>
  <c r="J59" i="11"/>
  <c r="J60" i="11"/>
  <c r="J61" i="11"/>
  <c r="J62" i="11"/>
  <c r="J63" i="11"/>
  <c r="J64" i="11"/>
  <c r="J65" i="11"/>
  <c r="J66" i="11"/>
  <c r="J67" i="11"/>
  <c r="J68" i="11"/>
  <c r="J69" i="11"/>
  <c r="J70" i="11"/>
  <c r="J71" i="11"/>
  <c r="J72" i="11"/>
  <c r="J73" i="11"/>
  <c r="J74" i="11"/>
  <c r="J75" i="11"/>
  <c r="J76" i="11"/>
  <c r="J77" i="11"/>
  <c r="J78" i="11"/>
  <c r="J79" i="11"/>
  <c r="J80" i="11"/>
  <c r="J81" i="11"/>
  <c r="J82" i="11"/>
  <c r="J83" i="11"/>
  <c r="J84" i="11"/>
  <c r="J85" i="11"/>
  <c r="J86" i="11"/>
  <c r="J87" i="11"/>
  <c r="J88" i="11"/>
  <c r="J89" i="11"/>
  <c r="J90" i="11"/>
  <c r="J91" i="11"/>
  <c r="J92" i="11"/>
  <c r="J93" i="11"/>
  <c r="J94" i="11"/>
  <c r="J95" i="11"/>
  <c r="J96" i="11"/>
  <c r="J97" i="11"/>
  <c r="J98" i="11"/>
  <c r="J99" i="11"/>
  <c r="J100" i="11"/>
  <c r="J101" i="11"/>
  <c r="J102" i="11"/>
  <c r="J103" i="11"/>
  <c r="J104" i="11"/>
  <c r="J105" i="11"/>
  <c r="J106" i="11"/>
  <c r="J107" i="11"/>
  <c r="J108" i="11"/>
  <c r="J109" i="11"/>
  <c r="J110" i="11"/>
  <c r="J111" i="11"/>
  <c r="J112" i="11"/>
  <c r="J113" i="11"/>
  <c r="J114" i="11"/>
  <c r="J115" i="11"/>
  <c r="J116" i="11"/>
  <c r="J117" i="11"/>
  <c r="J118" i="11"/>
  <c r="J119" i="11"/>
  <c r="J120" i="11"/>
  <c r="J121" i="11"/>
  <c r="J122" i="11"/>
  <c r="J123" i="11"/>
  <c r="J124" i="11"/>
  <c r="J125" i="11"/>
  <c r="J126" i="11"/>
  <c r="J127" i="11"/>
  <c r="J128" i="11"/>
  <c r="J129" i="11"/>
  <c r="J130" i="11"/>
  <c r="J131" i="11"/>
  <c r="J132" i="11"/>
  <c r="J133" i="11"/>
  <c r="J134" i="11"/>
  <c r="J135" i="11"/>
  <c r="J136" i="11"/>
  <c r="J137" i="11"/>
  <c r="J138" i="11"/>
  <c r="J139" i="11"/>
  <c r="J140" i="11"/>
  <c r="J141" i="11"/>
  <c r="J142" i="11"/>
  <c r="J143" i="11"/>
  <c r="J144" i="11"/>
  <c r="J145" i="11"/>
  <c r="J146" i="11"/>
  <c r="J147" i="11"/>
  <c r="J148" i="11"/>
  <c r="J4" i="11"/>
  <c r="I5" i="11"/>
  <c r="I6" i="11"/>
  <c r="I7" i="11"/>
  <c r="I8" i="11"/>
  <c r="I9" i="11"/>
  <c r="I10" i="11"/>
  <c r="I11" i="11"/>
  <c r="I12" i="11"/>
  <c r="I13" i="11"/>
  <c r="I14" i="11"/>
  <c r="I15" i="11"/>
  <c r="I16" i="11"/>
  <c r="I17" i="11"/>
  <c r="I18" i="11"/>
  <c r="I19" i="11"/>
  <c r="I20" i="11"/>
  <c r="I21" i="11"/>
  <c r="I22" i="11"/>
  <c r="I23" i="11"/>
  <c r="I24" i="11"/>
  <c r="I25" i="11"/>
  <c r="I26" i="11"/>
  <c r="I27" i="11"/>
  <c r="I28" i="11"/>
  <c r="I29" i="11"/>
  <c r="I30" i="11"/>
  <c r="I31" i="11"/>
  <c r="I32" i="11"/>
  <c r="I33" i="11"/>
  <c r="I34" i="11"/>
  <c r="I35" i="11"/>
  <c r="I36" i="11"/>
  <c r="I37" i="11"/>
  <c r="I38" i="11"/>
  <c r="I39" i="11"/>
  <c r="I40" i="11"/>
  <c r="I41" i="11"/>
  <c r="I42" i="11"/>
  <c r="I43" i="11"/>
  <c r="I44" i="11"/>
  <c r="I45" i="11"/>
  <c r="I46" i="11"/>
  <c r="I47" i="11"/>
  <c r="I48" i="11"/>
  <c r="I49" i="11"/>
  <c r="I50" i="11"/>
  <c r="I51" i="11"/>
  <c r="I52" i="11"/>
  <c r="I53" i="11"/>
  <c r="I54" i="11"/>
  <c r="I55" i="11"/>
  <c r="I56" i="11"/>
  <c r="I57" i="11"/>
  <c r="I58" i="11"/>
  <c r="I59" i="11"/>
  <c r="I60" i="11"/>
  <c r="I61" i="11"/>
  <c r="I62" i="11"/>
  <c r="I63" i="11"/>
  <c r="I64" i="11"/>
  <c r="I65" i="11"/>
  <c r="I66" i="11"/>
  <c r="I67" i="11"/>
  <c r="I68" i="11"/>
  <c r="I69" i="11"/>
  <c r="I70" i="11"/>
  <c r="I71" i="11"/>
  <c r="I72" i="11"/>
  <c r="I73" i="11"/>
  <c r="I74" i="11"/>
  <c r="I75" i="11"/>
  <c r="I76" i="11"/>
  <c r="I77" i="11"/>
  <c r="I78" i="11"/>
  <c r="I79" i="11"/>
  <c r="I80" i="11"/>
  <c r="I81" i="11"/>
  <c r="I82" i="11"/>
  <c r="I83" i="11"/>
  <c r="I84" i="11"/>
  <c r="I85" i="11"/>
  <c r="I86" i="11"/>
  <c r="I87" i="11"/>
  <c r="I88" i="11"/>
  <c r="I89" i="11"/>
  <c r="I90" i="11"/>
  <c r="I91" i="11"/>
  <c r="I92" i="11"/>
  <c r="I93" i="11"/>
  <c r="I94" i="11"/>
  <c r="I95" i="11"/>
  <c r="I96" i="11"/>
  <c r="I97" i="11"/>
  <c r="I98" i="11"/>
  <c r="I99" i="11"/>
  <c r="I100" i="11"/>
  <c r="I101" i="11"/>
  <c r="I102" i="11"/>
  <c r="I103" i="11"/>
  <c r="I104" i="11"/>
  <c r="I105" i="11"/>
  <c r="I106" i="11"/>
  <c r="I107" i="11"/>
  <c r="I108" i="11"/>
  <c r="I109" i="11"/>
  <c r="I110" i="11"/>
  <c r="I111" i="11"/>
  <c r="I112" i="11"/>
  <c r="I113" i="11"/>
  <c r="I114" i="11"/>
  <c r="I115" i="11"/>
  <c r="I116" i="11"/>
  <c r="I117" i="11"/>
  <c r="I118" i="11"/>
  <c r="I119" i="11"/>
  <c r="I120" i="11"/>
  <c r="I121" i="11"/>
  <c r="I122" i="11"/>
  <c r="I123" i="11"/>
  <c r="I124" i="11"/>
  <c r="I125" i="11"/>
  <c r="I126" i="11"/>
  <c r="I127" i="11"/>
  <c r="I128" i="11"/>
  <c r="I129" i="11"/>
  <c r="I130" i="11"/>
  <c r="I131" i="11"/>
  <c r="I132" i="11"/>
  <c r="I133" i="11"/>
  <c r="I134" i="11"/>
  <c r="I135" i="11"/>
  <c r="I136" i="11"/>
  <c r="I137" i="11"/>
  <c r="I138" i="11"/>
  <c r="I139" i="11"/>
  <c r="I140" i="11"/>
  <c r="I141" i="11"/>
  <c r="I142" i="11"/>
  <c r="I143" i="11"/>
  <c r="I144" i="11"/>
  <c r="I145" i="11"/>
  <c r="I146" i="11"/>
  <c r="I147" i="11"/>
  <c r="I148" i="11"/>
  <c r="I4" i="11"/>
  <c r="J120" i="13" l="1"/>
  <c r="J100" i="13"/>
  <c r="J96" i="13"/>
  <c r="J88" i="13"/>
  <c r="J80" i="13"/>
  <c r="K72" i="13"/>
  <c r="K68" i="13"/>
  <c r="J56" i="13"/>
  <c r="J40" i="13"/>
  <c r="J28" i="13"/>
  <c r="K12" i="13"/>
  <c r="J83" i="13"/>
  <c r="J122" i="13"/>
  <c r="K18" i="13"/>
  <c r="K20" i="13"/>
  <c r="J24" i="13"/>
  <c r="K26" i="13"/>
  <c r="K28" i="13"/>
  <c r="J33" i="13"/>
  <c r="K47" i="13"/>
  <c r="K55" i="13"/>
  <c r="J76" i="13"/>
  <c r="J91" i="13"/>
  <c r="K95" i="13"/>
  <c r="J99" i="13"/>
  <c r="J104" i="13"/>
  <c r="J121" i="13"/>
  <c r="J125" i="13"/>
  <c r="K11" i="13"/>
  <c r="J12" i="13"/>
  <c r="O12" i="13" s="1"/>
  <c r="K30" i="13"/>
  <c r="K32" i="13"/>
  <c r="J36" i="13"/>
  <c r="K38" i="13"/>
  <c r="K40" i="13"/>
  <c r="O40" i="13" s="1"/>
  <c r="J71" i="13"/>
  <c r="J74" i="13"/>
  <c r="P74" i="13" s="1"/>
  <c r="J103" i="13"/>
  <c r="J107" i="13"/>
  <c r="K111" i="13"/>
  <c r="P111" i="13" s="1"/>
  <c r="K19" i="13"/>
  <c r="K27" i="13"/>
  <c r="O28" i="13"/>
  <c r="K46" i="13"/>
  <c r="K48" i="13"/>
  <c r="J52" i="13"/>
  <c r="K54" i="13"/>
  <c r="K56" i="13"/>
  <c r="O56" i="13" s="1"/>
  <c r="K87" i="13"/>
  <c r="J92" i="13"/>
  <c r="K115" i="13"/>
  <c r="K7" i="13"/>
  <c r="K14" i="13"/>
  <c r="K16" i="13"/>
  <c r="J17" i="13"/>
  <c r="K23" i="13"/>
  <c r="J29" i="13"/>
  <c r="K35" i="13"/>
  <c r="K42" i="13"/>
  <c r="K44" i="13"/>
  <c r="J45" i="13"/>
  <c r="K51" i="13"/>
  <c r="K58" i="13"/>
  <c r="K60" i="13"/>
  <c r="N60" i="13" s="1"/>
  <c r="J61" i="13"/>
  <c r="J63" i="13"/>
  <c r="J67" i="13"/>
  <c r="J75" i="13"/>
  <c r="K83" i="13"/>
  <c r="K119" i="13"/>
  <c r="K6" i="13"/>
  <c r="K8" i="13"/>
  <c r="O8" i="13" s="1"/>
  <c r="J9" i="13"/>
  <c r="K15" i="13"/>
  <c r="J16" i="13"/>
  <c r="K22" i="13"/>
  <c r="K24" i="13"/>
  <c r="O24" i="13" s="1"/>
  <c r="J25" i="13"/>
  <c r="P28" i="13"/>
  <c r="K34" i="13"/>
  <c r="K36" i="13"/>
  <c r="O36" i="13" s="1"/>
  <c r="J37" i="13"/>
  <c r="K43" i="13"/>
  <c r="J44" i="13"/>
  <c r="L44" i="13" s="1"/>
  <c r="K50" i="13"/>
  <c r="K52" i="13"/>
  <c r="O52" i="13" s="1"/>
  <c r="J53" i="13"/>
  <c r="K59" i="13"/>
  <c r="J60" i="13"/>
  <c r="J64" i="13"/>
  <c r="K91" i="13"/>
  <c r="K99" i="13"/>
  <c r="P99" i="13" s="1"/>
  <c r="K103" i="13"/>
  <c r="K107" i="13"/>
  <c r="O107" i="13" s="1"/>
  <c r="J108" i="13"/>
  <c r="L111" i="13"/>
  <c r="J112" i="13"/>
  <c r="J119" i="13"/>
  <c r="M119" i="13" s="1"/>
  <c r="J4" i="13"/>
  <c r="O4" i="13" s="1"/>
  <c r="J20" i="13"/>
  <c r="J32" i="13"/>
  <c r="O32" i="13" s="1"/>
  <c r="J48" i="13"/>
  <c r="O48" i="13" s="1"/>
  <c r="J70" i="13"/>
  <c r="L70" i="13" s="1"/>
  <c r="J95" i="13"/>
  <c r="O95" i="13" s="1"/>
  <c r="O74" i="13"/>
  <c r="N74" i="13"/>
  <c r="O83" i="13"/>
  <c r="N83" i="13"/>
  <c r="P83" i="13"/>
  <c r="K86" i="13"/>
  <c r="J86" i="13"/>
  <c r="O115" i="13"/>
  <c r="N115" i="13"/>
  <c r="M115" i="13"/>
  <c r="P115" i="13"/>
  <c r="L115" i="13"/>
  <c r="J10" i="13"/>
  <c r="J22" i="13"/>
  <c r="J30" i="13"/>
  <c r="J34" i="13"/>
  <c r="M36" i="13"/>
  <c r="J50" i="13"/>
  <c r="J58" i="13"/>
  <c r="K65" i="13"/>
  <c r="J65" i="13"/>
  <c r="J68" i="13"/>
  <c r="K78" i="13"/>
  <c r="J78" i="13"/>
  <c r="K94" i="13"/>
  <c r="J94" i="13"/>
  <c r="P8" i="13"/>
  <c r="P24" i="13"/>
  <c r="P32" i="13"/>
  <c r="P36" i="13"/>
  <c r="P40" i="13"/>
  <c r="O70" i="13"/>
  <c r="K73" i="13"/>
  <c r="J73" i="13"/>
  <c r="K79" i="13"/>
  <c r="J79" i="13"/>
  <c r="K85" i="13"/>
  <c r="J85" i="13"/>
  <c r="K97" i="13"/>
  <c r="J97" i="13"/>
  <c r="K98" i="13"/>
  <c r="J98" i="13"/>
  <c r="K105" i="13"/>
  <c r="J105" i="13"/>
  <c r="K113" i="13"/>
  <c r="J113" i="13"/>
  <c r="K130" i="13"/>
  <c r="J130" i="13"/>
  <c r="K133" i="13"/>
  <c r="J133" i="13"/>
  <c r="K146" i="13"/>
  <c r="J146" i="13"/>
  <c r="L24" i="13"/>
  <c r="L28" i="13"/>
  <c r="L32" i="13"/>
  <c r="L36" i="13"/>
  <c r="L40" i="13"/>
  <c r="O87" i="13"/>
  <c r="N87" i="13"/>
  <c r="M87" i="13"/>
  <c r="M95" i="13"/>
  <c r="J6" i="13"/>
  <c r="J14" i="13"/>
  <c r="J18" i="13"/>
  <c r="M24" i="13"/>
  <c r="J26" i="13"/>
  <c r="M28" i="13"/>
  <c r="M32" i="13"/>
  <c r="J38" i="13"/>
  <c r="M40" i="13"/>
  <c r="J42" i="13"/>
  <c r="M44" i="13"/>
  <c r="J46" i="13"/>
  <c r="J54" i="13"/>
  <c r="J62" i="13"/>
  <c r="L74" i="13"/>
  <c r="L83" i="13"/>
  <c r="L87" i="13"/>
  <c r="L95" i="13"/>
  <c r="K138" i="13"/>
  <c r="J138" i="13"/>
  <c r="K141" i="13"/>
  <c r="J141" i="13"/>
  <c r="K5" i="13"/>
  <c r="L5" i="13" s="1"/>
  <c r="J7" i="13"/>
  <c r="K9" i="13"/>
  <c r="O9" i="13" s="1"/>
  <c r="J11" i="13"/>
  <c r="K13" i="13"/>
  <c r="L13" i="13" s="1"/>
  <c r="J15" i="13"/>
  <c r="K17" i="13"/>
  <c r="M17" i="13" s="1"/>
  <c r="J19" i="13"/>
  <c r="K21" i="13"/>
  <c r="M21" i="13" s="1"/>
  <c r="J23" i="13"/>
  <c r="N24" i="13"/>
  <c r="K25" i="13"/>
  <c r="J27" i="13"/>
  <c r="N28" i="13"/>
  <c r="K29" i="13"/>
  <c r="P29" i="13" s="1"/>
  <c r="J31" i="13"/>
  <c r="N32" i="13"/>
  <c r="K33" i="13"/>
  <c r="P33" i="13" s="1"/>
  <c r="J35" i="13"/>
  <c r="N36" i="13"/>
  <c r="K37" i="13"/>
  <c r="J39" i="13"/>
  <c r="N40" i="13"/>
  <c r="K41" i="13"/>
  <c r="P41" i="13" s="1"/>
  <c r="J43" i="13"/>
  <c r="K45" i="13"/>
  <c r="M45" i="13" s="1"/>
  <c r="J47" i="13"/>
  <c r="K49" i="13"/>
  <c r="M49" i="13" s="1"/>
  <c r="J51" i="13"/>
  <c r="K53" i="13"/>
  <c r="M53" i="13" s="1"/>
  <c r="J55" i="13"/>
  <c r="K57" i="13"/>
  <c r="M57" i="13" s="1"/>
  <c r="J59" i="13"/>
  <c r="K61" i="13"/>
  <c r="L61" i="13" s="1"/>
  <c r="K64" i="13"/>
  <c r="J66" i="13"/>
  <c r="K69" i="13"/>
  <c r="J69" i="13"/>
  <c r="J72" i="13"/>
  <c r="M74" i="13"/>
  <c r="K81" i="13"/>
  <c r="O81" i="13" s="1"/>
  <c r="M83" i="13"/>
  <c r="P87" i="13"/>
  <c r="K89" i="13"/>
  <c r="J89" i="13"/>
  <c r="K90" i="13"/>
  <c r="J90" i="13"/>
  <c r="P95" i="13"/>
  <c r="L99" i="13"/>
  <c r="K106" i="13"/>
  <c r="J106" i="13"/>
  <c r="K114" i="13"/>
  <c r="J114" i="13"/>
  <c r="K63" i="13"/>
  <c r="K67" i="13"/>
  <c r="P67" i="13" s="1"/>
  <c r="K71" i="13"/>
  <c r="O71" i="13" s="1"/>
  <c r="K75" i="13"/>
  <c r="K77" i="13"/>
  <c r="N77" i="13" s="1"/>
  <c r="K82" i="13"/>
  <c r="J82" i="13"/>
  <c r="K93" i="13"/>
  <c r="J93" i="13"/>
  <c r="K101" i="13"/>
  <c r="J101" i="13"/>
  <c r="K109" i="13"/>
  <c r="J109" i="13"/>
  <c r="K117" i="13"/>
  <c r="J117" i="13"/>
  <c r="K124" i="13"/>
  <c r="J124" i="13"/>
  <c r="K129" i="13"/>
  <c r="J129" i="13"/>
  <c r="K137" i="13"/>
  <c r="J137" i="13"/>
  <c r="K145" i="13"/>
  <c r="J145" i="13"/>
  <c r="K102" i="13"/>
  <c r="J102" i="13"/>
  <c r="K110" i="13"/>
  <c r="J110" i="13"/>
  <c r="O111" i="13"/>
  <c r="N111" i="13"/>
  <c r="M111" i="13"/>
  <c r="K118" i="13"/>
  <c r="J118" i="13"/>
  <c r="K126" i="13"/>
  <c r="J126" i="13"/>
  <c r="K134" i="13"/>
  <c r="J134" i="13"/>
  <c r="K142" i="13"/>
  <c r="J142" i="13"/>
  <c r="K123" i="13"/>
  <c r="J123" i="13"/>
  <c r="K127" i="13"/>
  <c r="J127" i="13"/>
  <c r="K131" i="13"/>
  <c r="J131" i="13"/>
  <c r="K135" i="13"/>
  <c r="J135" i="13"/>
  <c r="K139" i="13"/>
  <c r="J139" i="13"/>
  <c r="K143" i="13"/>
  <c r="J143" i="13"/>
  <c r="K147" i="13"/>
  <c r="J147" i="13"/>
  <c r="K76" i="13"/>
  <c r="K80" i="13"/>
  <c r="K84" i="13"/>
  <c r="O84" i="13" s="1"/>
  <c r="K88" i="13"/>
  <c r="O88" i="13" s="1"/>
  <c r="K92" i="13"/>
  <c r="K96" i="13"/>
  <c r="K100" i="13"/>
  <c r="K104" i="13"/>
  <c r="M104" i="13" s="1"/>
  <c r="K108" i="13"/>
  <c r="K112" i="13"/>
  <c r="K116" i="13"/>
  <c r="K120" i="13"/>
  <c r="L120" i="13" s="1"/>
  <c r="K122" i="13"/>
  <c r="K128" i="13"/>
  <c r="J128" i="13"/>
  <c r="K132" i="13"/>
  <c r="J132" i="13"/>
  <c r="K136" i="13"/>
  <c r="J136" i="13"/>
  <c r="K140" i="13"/>
  <c r="J140" i="13"/>
  <c r="K144" i="13"/>
  <c r="J144" i="13"/>
  <c r="K148" i="13"/>
  <c r="J148" i="13"/>
  <c r="K121" i="13"/>
  <c r="K125" i="13"/>
  <c r="M99" i="13" l="1"/>
  <c r="N44" i="13"/>
  <c r="N8" i="13"/>
  <c r="M56" i="13"/>
  <c r="N95" i="13"/>
  <c r="L8" i="13"/>
  <c r="N99" i="13"/>
  <c r="N56" i="13"/>
  <c r="M8" i="13"/>
  <c r="L60" i="13"/>
  <c r="L52" i="13"/>
  <c r="M20" i="13"/>
  <c r="R111" i="13"/>
  <c r="V111" i="13" s="1"/>
  <c r="O99" i="13"/>
  <c r="R74" i="13"/>
  <c r="V74" i="13" s="1"/>
  <c r="P56" i="13"/>
  <c r="L56" i="13"/>
  <c r="R56" i="13" s="1"/>
  <c r="V56" i="13" s="1"/>
  <c r="O63" i="13"/>
  <c r="R87" i="13"/>
  <c r="V87" i="13" s="1"/>
  <c r="N119" i="13"/>
  <c r="P12" i="13"/>
  <c r="R12" i="13" s="1"/>
  <c r="V12" i="13" s="1"/>
  <c r="M52" i="13"/>
  <c r="O103" i="13"/>
  <c r="N91" i="13"/>
  <c r="P20" i="13"/>
  <c r="L29" i="13"/>
  <c r="P107" i="13"/>
  <c r="L4" i="13"/>
  <c r="O119" i="13"/>
  <c r="M103" i="13"/>
  <c r="N48" i="13"/>
  <c r="M37" i="13"/>
  <c r="M48" i="13"/>
  <c r="M12" i="13"/>
  <c r="P52" i="13"/>
  <c r="M107" i="13"/>
  <c r="N120" i="13"/>
  <c r="N5" i="13"/>
  <c r="L103" i="13"/>
  <c r="R103" i="13" s="1"/>
  <c r="V103" i="13" s="1"/>
  <c r="N103" i="13"/>
  <c r="O64" i="13"/>
  <c r="N52" i="13"/>
  <c r="N20" i="13"/>
  <c r="L20" i="13"/>
  <c r="P48" i="13"/>
  <c r="N107" i="13"/>
  <c r="O20" i="13"/>
  <c r="N12" i="13"/>
  <c r="L48" i="13"/>
  <c r="R48" i="13" s="1"/>
  <c r="V48" i="13" s="1"/>
  <c r="L12" i="13"/>
  <c r="L107" i="13"/>
  <c r="R107" i="13" s="1"/>
  <c r="V107" i="13" s="1"/>
  <c r="M91" i="13"/>
  <c r="O16" i="13"/>
  <c r="L63" i="13"/>
  <c r="P49" i="13"/>
  <c r="M33" i="13"/>
  <c r="P17" i="13"/>
  <c r="L125" i="13"/>
  <c r="L53" i="13"/>
  <c r="N16" i="13"/>
  <c r="O125" i="13"/>
  <c r="O91" i="13"/>
  <c r="N116" i="13"/>
  <c r="M100" i="13"/>
  <c r="P60" i="13"/>
  <c r="P44" i="13"/>
  <c r="M4" i="13"/>
  <c r="M64" i="13"/>
  <c r="P37" i="13"/>
  <c r="N9" i="13"/>
  <c r="M67" i="13"/>
  <c r="P104" i="13"/>
  <c r="L77" i="13"/>
  <c r="O49" i="13"/>
  <c r="N21" i="13"/>
  <c r="L17" i="13"/>
  <c r="L119" i="13"/>
  <c r="P119" i="13"/>
  <c r="M125" i="13"/>
  <c r="R125" i="13" s="1"/>
  <c r="V125" i="13" s="1"/>
  <c r="O116" i="13"/>
  <c r="P77" i="13"/>
  <c r="P70" i="13"/>
  <c r="N4" i="13"/>
  <c r="L91" i="13"/>
  <c r="M70" i="13"/>
  <c r="L88" i="13"/>
  <c r="L84" i="13"/>
  <c r="L16" i="13"/>
  <c r="O100" i="13"/>
  <c r="P4" i="13"/>
  <c r="M60" i="13"/>
  <c r="M120" i="13"/>
  <c r="M13" i="13"/>
  <c r="P53" i="13"/>
  <c r="L37" i="13"/>
  <c r="P45" i="13"/>
  <c r="L104" i="13"/>
  <c r="P21" i="13"/>
  <c r="M5" i="13"/>
  <c r="O17" i="13"/>
  <c r="O60" i="13"/>
  <c r="P103" i="13"/>
  <c r="P100" i="13"/>
  <c r="M84" i="13"/>
  <c r="P91" i="13"/>
  <c r="N125" i="13"/>
  <c r="N84" i="13"/>
  <c r="M116" i="13"/>
  <c r="M88" i="13"/>
  <c r="P84" i="13"/>
  <c r="N70" i="13"/>
  <c r="P16" i="13"/>
  <c r="M16" i="13"/>
  <c r="O37" i="13"/>
  <c r="L67" i="13"/>
  <c r="O45" i="13"/>
  <c r="O104" i="13"/>
  <c r="N49" i="13"/>
  <c r="L33" i="13"/>
  <c r="O21" i="13"/>
  <c r="O44" i="13"/>
  <c r="M121" i="13"/>
  <c r="N121" i="13"/>
  <c r="O121" i="13"/>
  <c r="P121" i="13"/>
  <c r="P112" i="13"/>
  <c r="L112" i="13"/>
  <c r="O112" i="13"/>
  <c r="L80" i="13"/>
  <c r="P80" i="13"/>
  <c r="N80" i="13"/>
  <c r="O80" i="13"/>
  <c r="M80" i="13"/>
  <c r="O135" i="13"/>
  <c r="N135" i="13"/>
  <c r="M135" i="13"/>
  <c r="P135" i="13"/>
  <c r="L135" i="13"/>
  <c r="O142" i="13"/>
  <c r="N142" i="13"/>
  <c r="L142" i="13"/>
  <c r="P142" i="13"/>
  <c r="M142" i="13"/>
  <c r="O126" i="13"/>
  <c r="L126" i="13"/>
  <c r="M126" i="13"/>
  <c r="P126" i="13"/>
  <c r="N126" i="13"/>
  <c r="M75" i="13"/>
  <c r="P75" i="13"/>
  <c r="N75" i="13"/>
  <c r="L75" i="13"/>
  <c r="O97" i="13"/>
  <c r="L97" i="13"/>
  <c r="P97" i="13"/>
  <c r="M97" i="13"/>
  <c r="N97" i="13"/>
  <c r="O22" i="13"/>
  <c r="L22" i="13"/>
  <c r="P22" i="13"/>
  <c r="N22" i="13"/>
  <c r="M22" i="13"/>
  <c r="O148" i="13"/>
  <c r="N148" i="13"/>
  <c r="P148" i="13"/>
  <c r="M148" i="13"/>
  <c r="L148" i="13"/>
  <c r="O140" i="13"/>
  <c r="N140" i="13"/>
  <c r="P140" i="13"/>
  <c r="M140" i="13"/>
  <c r="L140" i="13"/>
  <c r="O132" i="13"/>
  <c r="N132" i="13"/>
  <c r="P132" i="13"/>
  <c r="M132" i="13"/>
  <c r="L132" i="13"/>
  <c r="N122" i="13"/>
  <c r="P122" i="13"/>
  <c r="O122" i="13"/>
  <c r="M122" i="13"/>
  <c r="O108" i="13"/>
  <c r="M108" i="13"/>
  <c r="N108" i="13"/>
  <c r="P108" i="13"/>
  <c r="N92" i="13"/>
  <c r="P92" i="13"/>
  <c r="O92" i="13"/>
  <c r="M92" i="13"/>
  <c r="O76" i="13"/>
  <c r="P76" i="13"/>
  <c r="N76" i="13"/>
  <c r="M76" i="13"/>
  <c r="L76" i="13"/>
  <c r="O118" i="13"/>
  <c r="P118" i="13"/>
  <c r="N118" i="13"/>
  <c r="M118" i="13"/>
  <c r="L118" i="13"/>
  <c r="O145" i="13"/>
  <c r="N145" i="13"/>
  <c r="M145" i="13"/>
  <c r="P145" i="13"/>
  <c r="L145" i="13"/>
  <c r="O129" i="13"/>
  <c r="N129" i="13"/>
  <c r="M129" i="13"/>
  <c r="P129" i="13"/>
  <c r="L129" i="13"/>
  <c r="O117" i="13"/>
  <c r="L117" i="13"/>
  <c r="P117" i="13"/>
  <c r="N117" i="13"/>
  <c r="M117" i="13"/>
  <c r="O101" i="13"/>
  <c r="L101" i="13"/>
  <c r="P101" i="13"/>
  <c r="N101" i="13"/>
  <c r="M101" i="13"/>
  <c r="O82" i="13"/>
  <c r="P82" i="13"/>
  <c r="N82" i="13"/>
  <c r="L82" i="13"/>
  <c r="M82" i="13"/>
  <c r="M71" i="13"/>
  <c r="P71" i="13"/>
  <c r="N71" i="13"/>
  <c r="L71" i="13"/>
  <c r="L122" i="13"/>
  <c r="L108" i="13"/>
  <c r="L121" i="13"/>
  <c r="P81" i="13"/>
  <c r="L96" i="13"/>
  <c r="P96" i="13"/>
  <c r="O96" i="13"/>
  <c r="N96" i="13"/>
  <c r="M96" i="13"/>
  <c r="O143" i="13"/>
  <c r="N143" i="13"/>
  <c r="M143" i="13"/>
  <c r="P143" i="13"/>
  <c r="L143" i="13"/>
  <c r="O127" i="13"/>
  <c r="N127" i="13"/>
  <c r="M127" i="13"/>
  <c r="P127" i="13"/>
  <c r="L127" i="13"/>
  <c r="O78" i="13"/>
  <c r="P78" i="13"/>
  <c r="N78" i="13"/>
  <c r="L78" i="13"/>
  <c r="M78" i="13"/>
  <c r="O50" i="13"/>
  <c r="L50" i="13"/>
  <c r="N50" i="13"/>
  <c r="M50" i="13"/>
  <c r="P50" i="13"/>
  <c r="O18" i="13"/>
  <c r="L18" i="13"/>
  <c r="P18" i="13"/>
  <c r="N18" i="13"/>
  <c r="M18" i="13"/>
  <c r="O6" i="13"/>
  <c r="L6" i="13"/>
  <c r="P6" i="13"/>
  <c r="N6" i="13"/>
  <c r="M6" i="13"/>
  <c r="O105" i="13"/>
  <c r="L105" i="13"/>
  <c r="P105" i="13"/>
  <c r="N105" i="13"/>
  <c r="M105" i="13"/>
  <c r="O73" i="13"/>
  <c r="P73" i="13"/>
  <c r="M73" i="13"/>
  <c r="N73" i="13"/>
  <c r="L73" i="13"/>
  <c r="N112" i="13"/>
  <c r="L92" i="13"/>
  <c r="N81" i="13"/>
  <c r="L81" i="13"/>
  <c r="M81" i="13"/>
  <c r="P64" i="13"/>
  <c r="L64" i="13"/>
  <c r="N64" i="13"/>
  <c r="L57" i="13"/>
  <c r="O57" i="13"/>
  <c r="P57" i="13"/>
  <c r="N57" i="13"/>
  <c r="O47" i="13"/>
  <c r="P47" i="13"/>
  <c r="N47" i="13"/>
  <c r="L47" i="13"/>
  <c r="M47" i="13"/>
  <c r="O41" i="13"/>
  <c r="N41" i="13"/>
  <c r="L41" i="13"/>
  <c r="M41" i="13"/>
  <c r="O31" i="13"/>
  <c r="P31" i="13"/>
  <c r="M31" i="13"/>
  <c r="L31" i="13"/>
  <c r="N31" i="13"/>
  <c r="L25" i="13"/>
  <c r="M25" i="13"/>
  <c r="N25" i="13"/>
  <c r="O25" i="13"/>
  <c r="P25" i="13"/>
  <c r="O15" i="13"/>
  <c r="P15" i="13"/>
  <c r="M15" i="13"/>
  <c r="L15" i="13"/>
  <c r="N15" i="13"/>
  <c r="M9" i="13"/>
  <c r="P9" i="13"/>
  <c r="L9" i="13"/>
  <c r="O146" i="13"/>
  <c r="N146" i="13"/>
  <c r="L146" i="13"/>
  <c r="M146" i="13"/>
  <c r="P146" i="13"/>
  <c r="O130" i="13"/>
  <c r="N130" i="13"/>
  <c r="L130" i="13"/>
  <c r="M130" i="13"/>
  <c r="P130" i="13"/>
  <c r="M112" i="13"/>
  <c r="O75" i="13"/>
  <c r="O106" i="13"/>
  <c r="P106" i="13"/>
  <c r="N106" i="13"/>
  <c r="L106" i="13"/>
  <c r="M106" i="13"/>
  <c r="O51" i="13"/>
  <c r="P51" i="13"/>
  <c r="M51" i="13"/>
  <c r="L51" i="13"/>
  <c r="N51" i="13"/>
  <c r="O35" i="13"/>
  <c r="P35" i="13"/>
  <c r="M35" i="13"/>
  <c r="L35" i="13"/>
  <c r="N35" i="13"/>
  <c r="O14" i="13"/>
  <c r="L14" i="13"/>
  <c r="N14" i="13"/>
  <c r="M14" i="13"/>
  <c r="P14" i="13"/>
  <c r="R24" i="13"/>
  <c r="V24" i="13" s="1"/>
  <c r="R8" i="13"/>
  <c r="V8" i="13" s="1"/>
  <c r="O86" i="13"/>
  <c r="P86" i="13"/>
  <c r="M86" i="13"/>
  <c r="L86" i="13"/>
  <c r="N86" i="13"/>
  <c r="P61" i="13"/>
  <c r="O147" i="13"/>
  <c r="N147" i="13"/>
  <c r="M147" i="13"/>
  <c r="L147" i="13"/>
  <c r="P147" i="13"/>
  <c r="O139" i="13"/>
  <c r="N139" i="13"/>
  <c r="M139" i="13"/>
  <c r="L139" i="13"/>
  <c r="P139" i="13"/>
  <c r="O131" i="13"/>
  <c r="N131" i="13"/>
  <c r="M131" i="13"/>
  <c r="L131" i="13"/>
  <c r="P131" i="13"/>
  <c r="O123" i="13"/>
  <c r="P123" i="13"/>
  <c r="N123" i="13"/>
  <c r="L123" i="13"/>
  <c r="M123" i="13"/>
  <c r="O134" i="13"/>
  <c r="N134" i="13"/>
  <c r="L134" i="13"/>
  <c r="P134" i="13"/>
  <c r="M134" i="13"/>
  <c r="O110" i="13"/>
  <c r="P110" i="13"/>
  <c r="N110" i="13"/>
  <c r="M110" i="13"/>
  <c r="L110" i="13"/>
  <c r="O72" i="13"/>
  <c r="L72" i="13"/>
  <c r="P72" i="13"/>
  <c r="N72" i="13"/>
  <c r="M72" i="13"/>
  <c r="O55" i="13"/>
  <c r="P55" i="13"/>
  <c r="N55" i="13"/>
  <c r="L55" i="13"/>
  <c r="M55" i="13"/>
  <c r="O39" i="13"/>
  <c r="P39" i="13"/>
  <c r="N39" i="13"/>
  <c r="M39" i="13"/>
  <c r="L39" i="13"/>
  <c r="O23" i="13"/>
  <c r="P23" i="13"/>
  <c r="M23" i="13"/>
  <c r="L23" i="13"/>
  <c r="N23" i="13"/>
  <c r="O7" i="13"/>
  <c r="P7" i="13"/>
  <c r="N7" i="13"/>
  <c r="M7" i="13"/>
  <c r="L7" i="13"/>
  <c r="P125" i="13"/>
  <c r="R95" i="13"/>
  <c r="V95" i="13" s="1"/>
  <c r="R83" i="13"/>
  <c r="V83" i="13" s="1"/>
  <c r="O26" i="13"/>
  <c r="L26" i="13"/>
  <c r="P26" i="13"/>
  <c r="N26" i="13"/>
  <c r="M26" i="13"/>
  <c r="O133" i="13"/>
  <c r="N133" i="13"/>
  <c r="M133" i="13"/>
  <c r="P133" i="13"/>
  <c r="L133" i="13"/>
  <c r="L116" i="13"/>
  <c r="O113" i="13"/>
  <c r="L113" i="13"/>
  <c r="P113" i="13"/>
  <c r="N113" i="13"/>
  <c r="M113" i="13"/>
  <c r="L100" i="13"/>
  <c r="O98" i="13"/>
  <c r="P98" i="13"/>
  <c r="N98" i="13"/>
  <c r="M98" i="13"/>
  <c r="L98" i="13"/>
  <c r="N88" i="13"/>
  <c r="O85" i="13"/>
  <c r="L85" i="13"/>
  <c r="N85" i="13"/>
  <c r="M85" i="13"/>
  <c r="P85" i="13"/>
  <c r="O94" i="13"/>
  <c r="P94" i="13"/>
  <c r="N94" i="13"/>
  <c r="M94" i="13"/>
  <c r="L94" i="13"/>
  <c r="O68" i="13"/>
  <c r="L68" i="13"/>
  <c r="M68" i="13"/>
  <c r="P68" i="13"/>
  <c r="N68" i="13"/>
  <c r="O58" i="13"/>
  <c r="L58" i="13"/>
  <c r="N58" i="13"/>
  <c r="M58" i="13"/>
  <c r="P58" i="13"/>
  <c r="O34" i="13"/>
  <c r="L34" i="13"/>
  <c r="N34" i="13"/>
  <c r="M34" i="13"/>
  <c r="P34" i="13"/>
  <c r="P120" i="13"/>
  <c r="O120" i="13"/>
  <c r="P13" i="13"/>
  <c r="N63" i="13"/>
  <c r="M63" i="13"/>
  <c r="N53" i="13"/>
  <c r="O53" i="13"/>
  <c r="N67" i="13"/>
  <c r="O67" i="13"/>
  <c r="N29" i="13"/>
  <c r="O29" i="13"/>
  <c r="M77" i="13"/>
  <c r="O77" i="13"/>
  <c r="L49" i="13"/>
  <c r="N33" i="13"/>
  <c r="O33" i="13"/>
  <c r="P5" i="13"/>
  <c r="O5" i="13"/>
  <c r="N61" i="13"/>
  <c r="O61" i="13"/>
  <c r="O90" i="13"/>
  <c r="P90" i="13"/>
  <c r="N90" i="13"/>
  <c r="M90" i="13"/>
  <c r="L90" i="13"/>
  <c r="O69" i="13"/>
  <c r="P69" i="13"/>
  <c r="N69" i="13"/>
  <c r="M69" i="13"/>
  <c r="L69" i="13"/>
  <c r="O19" i="13"/>
  <c r="P19" i="13"/>
  <c r="N19" i="13"/>
  <c r="M19" i="13"/>
  <c r="L19" i="13"/>
  <c r="O141" i="13"/>
  <c r="N141" i="13"/>
  <c r="M141" i="13"/>
  <c r="P141" i="13"/>
  <c r="L141" i="13"/>
  <c r="O54" i="13"/>
  <c r="L54" i="13"/>
  <c r="P54" i="13"/>
  <c r="M54" i="13"/>
  <c r="N54" i="13"/>
  <c r="O42" i="13"/>
  <c r="L42" i="13"/>
  <c r="N42" i="13"/>
  <c r="M42" i="13"/>
  <c r="P42" i="13"/>
  <c r="R40" i="13"/>
  <c r="V40" i="13" s="1"/>
  <c r="R32" i="13"/>
  <c r="V32" i="13" s="1"/>
  <c r="N13" i="13"/>
  <c r="R13" i="13" s="1"/>
  <c r="V13" i="13" s="1"/>
  <c r="O13" i="13"/>
  <c r="L45" i="13"/>
  <c r="M29" i="13"/>
  <c r="M61" i="13"/>
  <c r="R61" i="13" s="1"/>
  <c r="V61" i="13" s="1"/>
  <c r="O144" i="13"/>
  <c r="N144" i="13"/>
  <c r="P144" i="13"/>
  <c r="M144" i="13"/>
  <c r="L144" i="13"/>
  <c r="O136" i="13"/>
  <c r="N136" i="13"/>
  <c r="P136" i="13"/>
  <c r="M136" i="13"/>
  <c r="L136" i="13"/>
  <c r="O128" i="13"/>
  <c r="N128" i="13"/>
  <c r="P128" i="13"/>
  <c r="M128" i="13"/>
  <c r="L128" i="13"/>
  <c r="O102" i="13"/>
  <c r="P102" i="13"/>
  <c r="N102" i="13"/>
  <c r="M102" i="13"/>
  <c r="L102" i="13"/>
  <c r="R102" i="13" s="1"/>
  <c r="V102" i="13" s="1"/>
  <c r="O137" i="13"/>
  <c r="N137" i="13"/>
  <c r="M137" i="13"/>
  <c r="P137" i="13"/>
  <c r="L137" i="13"/>
  <c r="O124" i="13"/>
  <c r="N124" i="13"/>
  <c r="P124" i="13"/>
  <c r="L124" i="13"/>
  <c r="M124" i="13"/>
  <c r="O109" i="13"/>
  <c r="L109" i="13"/>
  <c r="P109" i="13"/>
  <c r="M109" i="13"/>
  <c r="N109" i="13"/>
  <c r="O93" i="13"/>
  <c r="L93" i="13"/>
  <c r="P93" i="13"/>
  <c r="N93" i="13"/>
  <c r="M93" i="13"/>
  <c r="O114" i="13"/>
  <c r="P114" i="13"/>
  <c r="N114" i="13"/>
  <c r="L114" i="13"/>
  <c r="R114" i="13" s="1"/>
  <c r="V114" i="13" s="1"/>
  <c r="M114" i="13"/>
  <c r="R99" i="13"/>
  <c r="V99" i="13" s="1"/>
  <c r="O89" i="13"/>
  <c r="L89" i="13"/>
  <c r="P89" i="13"/>
  <c r="M89" i="13"/>
  <c r="N89" i="13"/>
  <c r="O66" i="13"/>
  <c r="N66" i="13"/>
  <c r="P66" i="13"/>
  <c r="M66" i="13"/>
  <c r="L66" i="13"/>
  <c r="O59" i="13"/>
  <c r="P59" i="13"/>
  <c r="M59" i="13"/>
  <c r="L59" i="13"/>
  <c r="R59" i="13" s="1"/>
  <c r="V59" i="13" s="1"/>
  <c r="N59" i="13"/>
  <c r="O43" i="13"/>
  <c r="P43" i="13"/>
  <c r="M43" i="13"/>
  <c r="L43" i="13"/>
  <c r="N43" i="13"/>
  <c r="O27" i="13"/>
  <c r="P27" i="13"/>
  <c r="N27" i="13"/>
  <c r="M27" i="13"/>
  <c r="L27" i="13"/>
  <c r="O11" i="13"/>
  <c r="P11" i="13"/>
  <c r="M11" i="13"/>
  <c r="L11" i="13"/>
  <c r="N11" i="13"/>
  <c r="O138" i="13"/>
  <c r="N138" i="13"/>
  <c r="L138" i="13"/>
  <c r="M138" i="13"/>
  <c r="P138" i="13"/>
  <c r="P116" i="13"/>
  <c r="P88" i="13"/>
  <c r="O62" i="13"/>
  <c r="N62" i="13"/>
  <c r="L62" i="13"/>
  <c r="M62" i="13"/>
  <c r="P62" i="13"/>
  <c r="O46" i="13"/>
  <c r="L46" i="13"/>
  <c r="P46" i="13"/>
  <c r="N46" i="13"/>
  <c r="M46" i="13"/>
  <c r="O38" i="13"/>
  <c r="L38" i="13"/>
  <c r="P38" i="13"/>
  <c r="N38" i="13"/>
  <c r="M38" i="13"/>
  <c r="N100" i="13"/>
  <c r="R60" i="13"/>
  <c r="V60" i="13" s="1"/>
  <c r="R44" i="13"/>
  <c r="V44" i="13" s="1"/>
  <c r="R36" i="13"/>
  <c r="V36" i="13" s="1"/>
  <c r="R28" i="13"/>
  <c r="V28" i="13" s="1"/>
  <c r="O79" i="13"/>
  <c r="N79" i="13"/>
  <c r="M79" i="13"/>
  <c r="L79" i="13"/>
  <c r="P79" i="13"/>
  <c r="O65" i="13"/>
  <c r="P65" i="13"/>
  <c r="N65" i="13"/>
  <c r="M65" i="13"/>
  <c r="L65" i="13"/>
  <c r="O30" i="13"/>
  <c r="L30" i="13"/>
  <c r="N30" i="13"/>
  <c r="M30" i="13"/>
  <c r="P30" i="13"/>
  <c r="O10" i="13"/>
  <c r="L10" i="13"/>
  <c r="N10" i="13"/>
  <c r="M10" i="13"/>
  <c r="P10" i="13"/>
  <c r="R115" i="13"/>
  <c r="V115" i="13" s="1"/>
  <c r="R52" i="13"/>
  <c r="V52" i="13" s="1"/>
  <c r="P63" i="13"/>
  <c r="N37" i="13"/>
  <c r="N45" i="13"/>
  <c r="N104" i="13"/>
  <c r="L21" i="13"/>
  <c r="R21" i="13" s="1"/>
  <c r="V21" i="13" s="1"/>
  <c r="N17" i="13"/>
  <c r="R119" i="13" l="1"/>
  <c r="V119" i="13" s="1"/>
  <c r="R67" i="13"/>
  <c r="V67" i="13" s="1"/>
  <c r="R101" i="13"/>
  <c r="V101" i="13" s="1"/>
  <c r="R140" i="13"/>
  <c r="V140" i="13" s="1"/>
  <c r="R16" i="13"/>
  <c r="V16" i="13" s="1"/>
  <c r="R91" i="13"/>
  <c r="V91" i="13" s="1"/>
  <c r="R4" i="13"/>
  <c r="R31" i="13"/>
  <c r="V31" i="13" s="1"/>
  <c r="R35" i="13"/>
  <c r="V35" i="13" s="1"/>
  <c r="R19" i="13"/>
  <c r="V19" i="13" s="1"/>
  <c r="R104" i="13"/>
  <c r="V104" i="13" s="1"/>
  <c r="R29" i="13"/>
  <c r="V29" i="13" s="1"/>
  <c r="R5" i="13"/>
  <c r="V5" i="13" s="1"/>
  <c r="R120" i="13"/>
  <c r="V120" i="13" s="1"/>
  <c r="R14" i="13"/>
  <c r="V14" i="13" s="1"/>
  <c r="R118" i="13"/>
  <c r="V118" i="13" s="1"/>
  <c r="R22" i="13"/>
  <c r="V22" i="13" s="1"/>
  <c r="R84" i="13"/>
  <c r="V84" i="13" s="1"/>
  <c r="R20" i="13"/>
  <c r="V20" i="13" s="1"/>
  <c r="R90" i="13"/>
  <c r="V90" i="13" s="1"/>
  <c r="R63" i="13"/>
  <c r="V63" i="13" s="1"/>
  <c r="R100" i="13"/>
  <c r="V100" i="13" s="1"/>
  <c r="R113" i="13"/>
  <c r="V113" i="13" s="1"/>
  <c r="R9" i="13"/>
  <c r="V9" i="13" s="1"/>
  <c r="R108" i="13"/>
  <c r="V108" i="13" s="1"/>
  <c r="R136" i="13"/>
  <c r="V136" i="13" s="1"/>
  <c r="R17" i="13"/>
  <c r="V17" i="13" s="1"/>
  <c r="R77" i="13"/>
  <c r="V77" i="13" s="1"/>
  <c r="R58" i="13"/>
  <c r="V58" i="13" s="1"/>
  <c r="R146" i="13"/>
  <c r="V146" i="13" s="1"/>
  <c r="R92" i="13"/>
  <c r="V92" i="13" s="1"/>
  <c r="R122" i="13"/>
  <c r="V122" i="13" s="1"/>
  <c r="R70" i="13"/>
  <c r="V70" i="13" s="1"/>
  <c r="R33" i="13"/>
  <c r="V33" i="13" s="1"/>
  <c r="R37" i="13"/>
  <c r="V37" i="13" s="1"/>
  <c r="R53" i="13"/>
  <c r="V53" i="13" s="1"/>
  <c r="R88" i="13"/>
  <c r="V88" i="13" s="1"/>
  <c r="R10" i="13"/>
  <c r="V10" i="13" s="1"/>
  <c r="R79" i="13"/>
  <c r="V79" i="13" s="1"/>
  <c r="R38" i="13"/>
  <c r="V38" i="13" s="1"/>
  <c r="R62" i="13"/>
  <c r="V62" i="13" s="1"/>
  <c r="R138" i="13"/>
  <c r="V138" i="13" s="1"/>
  <c r="R66" i="13"/>
  <c r="V66" i="13" s="1"/>
  <c r="R124" i="13"/>
  <c r="V124" i="13" s="1"/>
  <c r="R42" i="13"/>
  <c r="V42" i="13" s="1"/>
  <c r="R133" i="13"/>
  <c r="V133" i="13" s="1"/>
  <c r="R26" i="13"/>
  <c r="V26" i="13" s="1"/>
  <c r="R81" i="13"/>
  <c r="V81" i="13" s="1"/>
  <c r="R6" i="13"/>
  <c r="V6" i="13" s="1"/>
  <c r="R112" i="13"/>
  <c r="V112" i="13" s="1"/>
  <c r="R65" i="13"/>
  <c r="V65" i="13" s="1"/>
  <c r="R11" i="13"/>
  <c r="V11" i="13" s="1"/>
  <c r="R43" i="13"/>
  <c r="V43" i="13" s="1"/>
  <c r="R89" i="13"/>
  <c r="V89" i="13" s="1"/>
  <c r="R128" i="13"/>
  <c r="V128" i="13" s="1"/>
  <c r="R144" i="13"/>
  <c r="V144" i="13" s="1"/>
  <c r="R69" i="13"/>
  <c r="V69" i="13" s="1"/>
  <c r="R49" i="13"/>
  <c r="V49" i="13" s="1"/>
  <c r="R34" i="13"/>
  <c r="V34" i="13" s="1"/>
  <c r="R68" i="13"/>
  <c r="V68" i="13" s="1"/>
  <c r="R94" i="13"/>
  <c r="V94" i="13" s="1"/>
  <c r="R85" i="13"/>
  <c r="V85" i="13" s="1"/>
  <c r="R23" i="13"/>
  <c r="V23" i="13" s="1"/>
  <c r="R55" i="13"/>
  <c r="V55" i="13" s="1"/>
  <c r="R72" i="13"/>
  <c r="V72" i="13" s="1"/>
  <c r="R110" i="13"/>
  <c r="V110" i="13" s="1"/>
  <c r="R134" i="13"/>
  <c r="V134" i="13" s="1"/>
  <c r="R86" i="13"/>
  <c r="V86" i="13" s="1"/>
  <c r="R51" i="13"/>
  <c r="V51" i="13" s="1"/>
  <c r="R130" i="13"/>
  <c r="V130" i="13" s="1"/>
  <c r="R25" i="13"/>
  <c r="V25" i="13" s="1"/>
  <c r="R73" i="13"/>
  <c r="V73" i="13" s="1"/>
  <c r="R117" i="13"/>
  <c r="V117" i="13" s="1"/>
  <c r="R129" i="13"/>
  <c r="V129" i="13" s="1"/>
  <c r="R109" i="13"/>
  <c r="V109" i="13" s="1"/>
  <c r="R131" i="13"/>
  <c r="V131" i="13" s="1"/>
  <c r="R147" i="13"/>
  <c r="V147" i="13" s="1"/>
  <c r="R106" i="13"/>
  <c r="V106" i="13" s="1"/>
  <c r="R15" i="13"/>
  <c r="V15" i="13" s="1"/>
  <c r="R64" i="13"/>
  <c r="V64" i="13" s="1"/>
  <c r="R127" i="13"/>
  <c r="V127" i="13" s="1"/>
  <c r="R96" i="13"/>
  <c r="V96" i="13" s="1"/>
  <c r="R82" i="13"/>
  <c r="V82" i="13" s="1"/>
  <c r="R30" i="13"/>
  <c r="V30" i="13" s="1"/>
  <c r="R46" i="13"/>
  <c r="V46" i="13" s="1"/>
  <c r="R27" i="13"/>
  <c r="V27" i="13" s="1"/>
  <c r="R93" i="13"/>
  <c r="V93" i="13" s="1"/>
  <c r="R137" i="13"/>
  <c r="V137" i="13" s="1"/>
  <c r="R45" i="13"/>
  <c r="V45" i="13" s="1"/>
  <c r="R54" i="13"/>
  <c r="V54" i="13" s="1"/>
  <c r="R141" i="13"/>
  <c r="V141" i="13" s="1"/>
  <c r="R98" i="13"/>
  <c r="V98" i="13" s="1"/>
  <c r="R116" i="13"/>
  <c r="V116" i="13" s="1"/>
  <c r="R7" i="13"/>
  <c r="V7" i="13" s="1"/>
  <c r="R39" i="13"/>
  <c r="V39" i="13" s="1"/>
  <c r="R123" i="13"/>
  <c r="V123" i="13" s="1"/>
  <c r="R139" i="13"/>
  <c r="V139" i="13" s="1"/>
  <c r="R41" i="13"/>
  <c r="V41" i="13" s="1"/>
  <c r="R47" i="13"/>
  <c r="V47" i="13" s="1"/>
  <c r="R57" i="13"/>
  <c r="V57" i="13" s="1"/>
  <c r="R105" i="13"/>
  <c r="V105" i="13" s="1"/>
  <c r="R18" i="13"/>
  <c r="V18" i="13" s="1"/>
  <c r="R50" i="13"/>
  <c r="V50" i="13" s="1"/>
  <c r="R78" i="13"/>
  <c r="V78" i="13" s="1"/>
  <c r="R143" i="13"/>
  <c r="V143" i="13" s="1"/>
  <c r="R121" i="13"/>
  <c r="V121" i="13" s="1"/>
  <c r="R71" i="13"/>
  <c r="V71" i="13" s="1"/>
  <c r="R76" i="13"/>
  <c r="V76" i="13" s="1"/>
  <c r="R132" i="13"/>
  <c r="V132" i="13" s="1"/>
  <c r="R148" i="13"/>
  <c r="V148" i="13" s="1"/>
  <c r="R97" i="13"/>
  <c r="V97" i="13" s="1"/>
  <c r="R126" i="13"/>
  <c r="V126" i="13" s="1"/>
  <c r="R80" i="13"/>
  <c r="V80" i="13" s="1"/>
  <c r="R145" i="13"/>
  <c r="V145" i="13" s="1"/>
  <c r="R75" i="13"/>
  <c r="V75" i="13" s="1"/>
  <c r="R142" i="13"/>
  <c r="V142" i="13" s="1"/>
  <c r="R135" i="13"/>
  <c r="V135" i="13" s="1"/>
  <c r="V4" i="13" l="1"/>
  <c r="R150" i="13"/>
  <c r="H149" i="12"/>
  <c r="D149" i="12"/>
  <c r="H148" i="12"/>
  <c r="D148" i="12"/>
  <c r="H147" i="12"/>
  <c r="D147" i="12"/>
  <c r="H146" i="12"/>
  <c r="D146" i="12"/>
  <c r="H145" i="12"/>
  <c r="D145" i="12"/>
  <c r="H144" i="12"/>
  <c r="D144" i="12"/>
  <c r="H143" i="12"/>
  <c r="D143" i="12"/>
  <c r="H142" i="12"/>
  <c r="D142" i="12"/>
  <c r="H141" i="12"/>
  <c r="D141" i="12"/>
  <c r="H140" i="12"/>
  <c r="D140" i="12"/>
  <c r="H139" i="12"/>
  <c r="D139" i="12"/>
  <c r="H138" i="12"/>
  <c r="D138" i="12"/>
  <c r="H137" i="12"/>
  <c r="D137" i="12"/>
  <c r="H136" i="12"/>
  <c r="D136" i="12"/>
  <c r="H135" i="12"/>
  <c r="D135" i="12"/>
  <c r="H134" i="12"/>
  <c r="D134" i="12"/>
  <c r="H133" i="12"/>
  <c r="D133" i="12"/>
  <c r="H132" i="12"/>
  <c r="D132" i="12"/>
  <c r="H131" i="12"/>
  <c r="D131" i="12"/>
  <c r="H130" i="12"/>
  <c r="D130" i="12"/>
  <c r="H129" i="12"/>
  <c r="I129" i="12" s="1"/>
  <c r="D129" i="12"/>
  <c r="H128" i="12"/>
  <c r="D128" i="12"/>
  <c r="H127" i="12"/>
  <c r="I127" i="12"/>
  <c r="D127" i="12"/>
  <c r="H126" i="12"/>
  <c r="D126" i="12"/>
  <c r="H125" i="12"/>
  <c r="D125" i="12"/>
  <c r="H124" i="12"/>
  <c r="D124" i="12"/>
  <c r="H123" i="12"/>
  <c r="I123" i="12" s="1"/>
  <c r="D123" i="12"/>
  <c r="H122" i="12"/>
  <c r="D122" i="12"/>
  <c r="H121" i="12"/>
  <c r="I121" i="12" s="1"/>
  <c r="D121" i="12"/>
  <c r="H120" i="12"/>
  <c r="D120" i="12"/>
  <c r="I120" i="12" s="1"/>
  <c r="H119" i="12"/>
  <c r="I119" i="12" s="1"/>
  <c r="D119" i="12"/>
  <c r="H118" i="12"/>
  <c r="D118" i="12"/>
  <c r="H117" i="12"/>
  <c r="D117" i="12"/>
  <c r="H116" i="12"/>
  <c r="D116" i="12"/>
  <c r="H115" i="12"/>
  <c r="I115" i="12" s="1"/>
  <c r="D115" i="12"/>
  <c r="H114" i="12"/>
  <c r="D114" i="12"/>
  <c r="H113" i="12"/>
  <c r="I113" i="12" s="1"/>
  <c r="D113" i="12"/>
  <c r="H112" i="12"/>
  <c r="D112" i="12"/>
  <c r="H111" i="12"/>
  <c r="H110" i="12"/>
  <c r="I110" i="12" s="1"/>
  <c r="H109" i="12"/>
  <c r="I109" i="12" s="1"/>
  <c r="H108" i="12"/>
  <c r="H107" i="12"/>
  <c r="H106" i="12"/>
  <c r="I106" i="12" s="1"/>
  <c r="H105" i="12"/>
  <c r="I105" i="12" s="1"/>
  <c r="D105" i="12"/>
  <c r="H104" i="12"/>
  <c r="I104" i="12" s="1"/>
  <c r="D104" i="12"/>
  <c r="H103" i="12"/>
  <c r="I103" i="12" s="1"/>
  <c r="H102" i="12"/>
  <c r="H101" i="12"/>
  <c r="H100" i="12"/>
  <c r="I100" i="12" s="1"/>
  <c r="H99" i="12"/>
  <c r="I99" i="12" s="1"/>
  <c r="H98" i="12"/>
  <c r="H97" i="12"/>
  <c r="H96" i="12"/>
  <c r="I96" i="12" s="1"/>
  <c r="H95" i="12"/>
  <c r="I95" i="12" s="1"/>
  <c r="H94" i="12"/>
  <c r="H93" i="12"/>
  <c r="H92" i="12"/>
  <c r="I92" i="12" s="1"/>
  <c r="H91" i="12"/>
  <c r="I91" i="12" s="1"/>
  <c r="H90" i="12"/>
  <c r="H89" i="12"/>
  <c r="H88" i="12"/>
  <c r="I88" i="12" s="1"/>
  <c r="H87" i="12"/>
  <c r="I87" i="12" s="1"/>
  <c r="H86" i="12"/>
  <c r="H85" i="12"/>
  <c r="H84" i="12"/>
  <c r="I84" i="12" s="1"/>
  <c r="H83" i="12"/>
  <c r="I83" i="12" s="1"/>
  <c r="H82" i="12"/>
  <c r="H81" i="12"/>
  <c r="H80" i="12"/>
  <c r="I80" i="12" s="1"/>
  <c r="H79" i="12"/>
  <c r="I79" i="12" s="1"/>
  <c r="H78" i="12"/>
  <c r="H77" i="12"/>
  <c r="H76" i="12"/>
  <c r="I76" i="12" s="1"/>
  <c r="H75" i="12"/>
  <c r="I75" i="12" s="1"/>
  <c r="H74" i="12"/>
  <c r="H73" i="12"/>
  <c r="H72" i="12"/>
  <c r="I72" i="12" s="1"/>
  <c r="H71" i="12"/>
  <c r="I71" i="12" s="1"/>
  <c r="H70" i="12"/>
  <c r="H69" i="12"/>
  <c r="H68" i="12"/>
  <c r="I68" i="12" s="1"/>
  <c r="H67" i="12"/>
  <c r="I67" i="12" s="1"/>
  <c r="H66" i="12"/>
  <c r="H65" i="12"/>
  <c r="H64" i="12"/>
  <c r="I64" i="12" s="1"/>
  <c r="H63" i="12"/>
  <c r="I63" i="12" s="1"/>
  <c r="H62" i="12"/>
  <c r="H61" i="12"/>
  <c r="D61" i="12"/>
  <c r="H60" i="12"/>
  <c r="I60" i="12" s="1"/>
  <c r="H59" i="12"/>
  <c r="I59" i="12" s="1"/>
  <c r="D59" i="12"/>
  <c r="H58" i="12"/>
  <c r="I58" i="12" s="1"/>
  <c r="H57" i="12"/>
  <c r="I57" i="12" s="1"/>
  <c r="H56" i="12"/>
  <c r="D56" i="12"/>
  <c r="H55" i="12"/>
  <c r="I55" i="12" s="1"/>
  <c r="H54" i="12"/>
  <c r="D54" i="12"/>
  <c r="H53" i="12"/>
  <c r="D53" i="12"/>
  <c r="H52" i="12"/>
  <c r="D52" i="12"/>
  <c r="H51" i="12"/>
  <c r="D51" i="12"/>
  <c r="H50" i="12"/>
  <c r="D50" i="12"/>
  <c r="H49" i="12"/>
  <c r="I49" i="12" s="1"/>
  <c r="D49" i="12"/>
  <c r="H48" i="12"/>
  <c r="I48" i="12" s="1"/>
  <c r="H47" i="12"/>
  <c r="I47" i="12" s="1"/>
  <c r="H46" i="12"/>
  <c r="I46" i="12" s="1"/>
  <c r="H45" i="12"/>
  <c r="I45" i="12" s="1"/>
  <c r="H44" i="12"/>
  <c r="I44" i="12" s="1"/>
  <c r="H43" i="12"/>
  <c r="I43" i="12" s="1"/>
  <c r="D43" i="12"/>
  <c r="H42" i="12"/>
  <c r="D42" i="12"/>
  <c r="H41" i="12"/>
  <c r="I41" i="12" s="1"/>
  <c r="H40" i="12"/>
  <c r="I40" i="12" s="1"/>
  <c r="D40" i="12"/>
  <c r="H39" i="12"/>
  <c r="I39" i="12" s="1"/>
  <c r="D39" i="12"/>
  <c r="H38" i="12"/>
  <c r="I38" i="12" s="1"/>
  <c r="D38" i="12"/>
  <c r="H37" i="12"/>
  <c r="I37" i="12" s="1"/>
  <c r="D37" i="12"/>
  <c r="H36" i="12"/>
  <c r="I36" i="12" s="1"/>
  <c r="D36" i="12"/>
  <c r="H35" i="12"/>
  <c r="I35" i="12" s="1"/>
  <c r="D35" i="12"/>
  <c r="H34" i="12"/>
  <c r="I34" i="12" s="1"/>
  <c r="D34" i="12"/>
  <c r="H33" i="12"/>
  <c r="I33" i="12" s="1"/>
  <c r="D33" i="12"/>
  <c r="H32" i="12"/>
  <c r="I32" i="12" s="1"/>
  <c r="D32" i="12"/>
  <c r="H31" i="12"/>
  <c r="I31" i="12" s="1"/>
  <c r="D31" i="12"/>
  <c r="H30" i="12"/>
  <c r="D30" i="12"/>
  <c r="H29" i="12"/>
  <c r="I29" i="12" s="1"/>
  <c r="D29" i="12"/>
  <c r="H28" i="12"/>
  <c r="I28" i="12" s="1"/>
  <c r="D28" i="12"/>
  <c r="H27" i="12"/>
  <c r="I27" i="12" s="1"/>
  <c r="D27" i="12"/>
  <c r="H26" i="12"/>
  <c r="D26" i="12"/>
  <c r="H25" i="12"/>
  <c r="I25" i="12" s="1"/>
  <c r="D25" i="12"/>
  <c r="H24" i="12"/>
  <c r="I24" i="12" s="1"/>
  <c r="H23" i="12"/>
  <c r="H22" i="12"/>
  <c r="H21" i="12"/>
  <c r="I21" i="12" s="1"/>
  <c r="H20" i="12"/>
  <c r="I20" i="12" s="1"/>
  <c r="H19" i="12"/>
  <c r="H18" i="12"/>
  <c r="H17" i="12"/>
  <c r="I17" i="12" s="1"/>
  <c r="H16" i="12"/>
  <c r="I16" i="12" s="1"/>
  <c r="H15" i="12"/>
  <c r="H14" i="12"/>
  <c r="H13" i="12"/>
  <c r="I13" i="12" s="1"/>
  <c r="H12" i="12"/>
  <c r="I12" i="12" s="1"/>
  <c r="H11" i="12"/>
  <c r="H10" i="12"/>
  <c r="H9" i="12"/>
  <c r="I9" i="12" s="1"/>
  <c r="H8" i="12"/>
  <c r="I8" i="12" s="1"/>
  <c r="H7" i="12"/>
  <c r="H6" i="12"/>
  <c r="H5" i="12"/>
  <c r="I5" i="12" s="1"/>
  <c r="K147" i="11"/>
  <c r="L147" i="11"/>
  <c r="K143" i="11"/>
  <c r="L139" i="11"/>
  <c r="K127" i="11"/>
  <c r="L123" i="11"/>
  <c r="L115" i="11"/>
  <c r="K89" i="11"/>
  <c r="L59" i="11"/>
  <c r="L55" i="11"/>
  <c r="L51" i="11"/>
  <c r="L43" i="11"/>
  <c r="K39" i="11"/>
  <c r="L37" i="11"/>
  <c r="K35" i="11"/>
  <c r="Q143" i="11" l="1"/>
  <c r="I26" i="12"/>
  <c r="I30" i="12"/>
  <c r="I50" i="12"/>
  <c r="R127" i="11"/>
  <c r="R147" i="11"/>
  <c r="Q147" i="11"/>
  <c r="K40" i="11"/>
  <c r="L88" i="11"/>
  <c r="K52" i="11"/>
  <c r="K15" i="11"/>
  <c r="L6" i="11"/>
  <c r="M6" i="11" s="1"/>
  <c r="L14" i="11"/>
  <c r="L18" i="11"/>
  <c r="L22" i="11"/>
  <c r="L30" i="11"/>
  <c r="L34" i="11"/>
  <c r="L36" i="11"/>
  <c r="L40" i="11"/>
  <c r="K31" i="11"/>
  <c r="L100" i="11"/>
  <c r="L118" i="11"/>
  <c r="L134" i="11"/>
  <c r="L87" i="11"/>
  <c r="K7" i="11"/>
  <c r="L11" i="11"/>
  <c r="L60" i="11"/>
  <c r="L64" i="11"/>
  <c r="L68" i="11"/>
  <c r="L72" i="11"/>
  <c r="L76" i="11"/>
  <c r="L84" i="11"/>
  <c r="K88" i="11"/>
  <c r="L8" i="11"/>
  <c r="K10" i="11"/>
  <c r="K56" i="11"/>
  <c r="L142" i="11"/>
  <c r="K146" i="11"/>
  <c r="L24" i="11"/>
  <c r="K26" i="11"/>
  <c r="K80" i="11"/>
  <c r="K93" i="11"/>
  <c r="L99" i="11"/>
  <c r="K131" i="11"/>
  <c r="L19" i="11"/>
  <c r="K23" i="11"/>
  <c r="L27" i="11"/>
  <c r="L44" i="11"/>
  <c r="L48" i="11"/>
  <c r="L52" i="11"/>
  <c r="O52" i="11" s="1"/>
  <c r="K71" i="11"/>
  <c r="L77" i="11"/>
  <c r="K79" i="11"/>
  <c r="K81" i="11"/>
  <c r="L92" i="11"/>
  <c r="L96" i="11"/>
  <c r="L102" i="11"/>
  <c r="L106" i="11"/>
  <c r="L110" i="11"/>
  <c r="L114" i="11"/>
  <c r="L122" i="11"/>
  <c r="K126" i="11"/>
  <c r="L130" i="11"/>
  <c r="K134" i="11"/>
  <c r="L28" i="11"/>
  <c r="L10" i="11"/>
  <c r="L12" i="11"/>
  <c r="K14" i="11"/>
  <c r="L26" i="11"/>
  <c r="K30" i="11"/>
  <c r="K37" i="11"/>
  <c r="K72" i="11"/>
  <c r="L80" i="11"/>
  <c r="K100" i="11"/>
  <c r="L126" i="11"/>
  <c r="N126" i="11" s="1"/>
  <c r="L16" i="11"/>
  <c r="K18" i="11"/>
  <c r="L32" i="11"/>
  <c r="K34" i="11"/>
  <c r="L41" i="11"/>
  <c r="K44" i="11"/>
  <c r="K60" i="11"/>
  <c r="K69" i="11"/>
  <c r="L79" i="11"/>
  <c r="K84" i="11"/>
  <c r="K92" i="11"/>
  <c r="K115" i="11"/>
  <c r="K130" i="11"/>
  <c r="K135" i="11"/>
  <c r="L4" i="11"/>
  <c r="K6" i="11"/>
  <c r="L20" i="11"/>
  <c r="K22" i="11"/>
  <c r="L47" i="11"/>
  <c r="K48" i="11"/>
  <c r="L56" i="11"/>
  <c r="L63" i="11"/>
  <c r="K64" i="11"/>
  <c r="K68" i="11"/>
  <c r="L71" i="11"/>
  <c r="K73" i="11"/>
  <c r="K76" i="11"/>
  <c r="L85" i="11"/>
  <c r="L95" i="11"/>
  <c r="L97" i="11"/>
  <c r="K99" i="11"/>
  <c r="L103" i="11"/>
  <c r="L107" i="11"/>
  <c r="K111" i="11"/>
  <c r="K114" i="11"/>
  <c r="K118" i="11"/>
  <c r="K119" i="11"/>
  <c r="L131" i="11"/>
  <c r="L138" i="11"/>
  <c r="K142" i="11"/>
  <c r="L144" i="11"/>
  <c r="L146" i="11"/>
  <c r="I124" i="12"/>
  <c r="I126" i="12"/>
  <c r="I131" i="12"/>
  <c r="I116" i="12"/>
  <c r="I118" i="12"/>
  <c r="I128" i="12"/>
  <c r="I42" i="12"/>
  <c r="I114" i="12"/>
  <c r="I117" i="12"/>
  <c r="I122" i="12"/>
  <c r="I125" i="12"/>
  <c r="I130" i="12"/>
  <c r="I52" i="12"/>
  <c r="I7" i="12"/>
  <c r="I10" i="12"/>
  <c r="I15" i="12"/>
  <c r="I18" i="12"/>
  <c r="I23" i="12"/>
  <c r="I51" i="12"/>
  <c r="I61" i="12"/>
  <c r="I66" i="12"/>
  <c r="I69" i="12"/>
  <c r="I74" i="12"/>
  <c r="I77" i="12"/>
  <c r="I82" i="12"/>
  <c r="I85" i="12"/>
  <c r="I90" i="12"/>
  <c r="I93" i="12"/>
  <c r="I98" i="12"/>
  <c r="I101" i="12"/>
  <c r="I107" i="12"/>
  <c r="I132" i="12"/>
  <c r="I134" i="12"/>
  <c r="I136" i="12"/>
  <c r="I138" i="12"/>
  <c r="I140" i="12"/>
  <c r="I142" i="12"/>
  <c r="I144" i="12"/>
  <c r="I146" i="12"/>
  <c r="I148" i="12"/>
  <c r="I54" i="12"/>
  <c r="I112" i="12"/>
  <c r="I6" i="12"/>
  <c r="I11" i="12"/>
  <c r="I14" i="12"/>
  <c r="I19" i="12"/>
  <c r="I22" i="12"/>
  <c r="I53" i="12"/>
  <c r="I56" i="12"/>
  <c r="I62" i="12"/>
  <c r="I65" i="12"/>
  <c r="I70" i="12"/>
  <c r="I73" i="12"/>
  <c r="I78" i="12"/>
  <c r="I81" i="12"/>
  <c r="I86" i="12"/>
  <c r="I89" i="12"/>
  <c r="I94" i="12"/>
  <c r="I97" i="12"/>
  <c r="I102" i="12"/>
  <c r="I108" i="12"/>
  <c r="I111" i="12"/>
  <c r="I133" i="12"/>
  <c r="I135" i="12"/>
  <c r="I137" i="12"/>
  <c r="I139" i="12"/>
  <c r="I141" i="12"/>
  <c r="I143" i="12"/>
  <c r="I145" i="12"/>
  <c r="I147" i="12"/>
  <c r="I149" i="12"/>
  <c r="P80" i="11"/>
  <c r="O80" i="11"/>
  <c r="L5" i="11"/>
  <c r="K8" i="11"/>
  <c r="L13" i="11"/>
  <c r="K16" i="11"/>
  <c r="L21" i="11"/>
  <c r="K24" i="11"/>
  <c r="L29" i="11"/>
  <c r="K32" i="11"/>
  <c r="K36" i="11"/>
  <c r="L69" i="11"/>
  <c r="O88" i="11"/>
  <c r="K96" i="11"/>
  <c r="K97" i="11"/>
  <c r="K101" i="11"/>
  <c r="K102" i="11"/>
  <c r="K110" i="11"/>
  <c r="L119" i="11"/>
  <c r="L135" i="11"/>
  <c r="L148" i="11"/>
  <c r="L7" i="11"/>
  <c r="K11" i="11"/>
  <c r="L15" i="11"/>
  <c r="K19" i="11"/>
  <c r="L23" i="11"/>
  <c r="K27" i="11"/>
  <c r="L31" i="11"/>
  <c r="N31" i="11" s="1"/>
  <c r="L35" i="11"/>
  <c r="P35" i="11" s="1"/>
  <c r="L38" i="11"/>
  <c r="K43" i="11"/>
  <c r="K87" i="11"/>
  <c r="L93" i="11"/>
  <c r="K103" i="11"/>
  <c r="K106" i="11"/>
  <c r="K107" i="11"/>
  <c r="K122" i="11"/>
  <c r="K123" i="11"/>
  <c r="K138" i="11"/>
  <c r="K139" i="11"/>
  <c r="M35" i="11"/>
  <c r="K4" i="11"/>
  <c r="L9" i="11"/>
  <c r="K12" i="11"/>
  <c r="L17" i="11"/>
  <c r="K20" i="11"/>
  <c r="L25" i="11"/>
  <c r="K28" i="11"/>
  <c r="L33" i="11"/>
  <c r="K47" i="11"/>
  <c r="K51" i="11"/>
  <c r="K55" i="11"/>
  <c r="K59" i="11"/>
  <c r="K63" i="11"/>
  <c r="L73" i="11"/>
  <c r="K77" i="11"/>
  <c r="L81" i="11"/>
  <c r="K85" i="11"/>
  <c r="K95" i="11"/>
  <c r="L111" i="11"/>
  <c r="L127" i="11"/>
  <c r="O127" i="11" s="1"/>
  <c r="L143" i="11"/>
  <c r="O143" i="11" s="1"/>
  <c r="K46" i="11"/>
  <c r="L46" i="11"/>
  <c r="K83" i="11"/>
  <c r="L83" i="11"/>
  <c r="L39" i="11"/>
  <c r="M39" i="11" s="1"/>
  <c r="K41" i="11"/>
  <c r="K75" i="11"/>
  <c r="L75" i="11"/>
  <c r="K42" i="11"/>
  <c r="L42" i="11"/>
  <c r="K54" i="11"/>
  <c r="L54" i="11"/>
  <c r="K62" i="11"/>
  <c r="L62" i="11"/>
  <c r="K5" i="11"/>
  <c r="K9" i="11"/>
  <c r="K13" i="11"/>
  <c r="K17" i="11"/>
  <c r="K21" i="11"/>
  <c r="K25" i="11"/>
  <c r="K29" i="11"/>
  <c r="K33" i="11"/>
  <c r="K38" i="11"/>
  <c r="L45" i="11"/>
  <c r="K45" i="11"/>
  <c r="L49" i="11"/>
  <c r="K49" i="11"/>
  <c r="L53" i="11"/>
  <c r="K53" i="11"/>
  <c r="L57" i="11"/>
  <c r="K57" i="11"/>
  <c r="L61" i="11"/>
  <c r="K61" i="11"/>
  <c r="L65" i="11"/>
  <c r="K65" i="11"/>
  <c r="K67" i="11"/>
  <c r="L67" i="11"/>
  <c r="K50" i="11"/>
  <c r="L50" i="11"/>
  <c r="K58" i="11"/>
  <c r="L58" i="11"/>
  <c r="K91" i="11"/>
  <c r="L91" i="11"/>
  <c r="L66" i="11"/>
  <c r="K66" i="11"/>
  <c r="L74" i="11"/>
  <c r="K74" i="11"/>
  <c r="L82" i="11"/>
  <c r="K82" i="11"/>
  <c r="L90" i="11"/>
  <c r="K90" i="11"/>
  <c r="N147" i="11"/>
  <c r="M147" i="11"/>
  <c r="T147" i="11" s="1"/>
  <c r="X147" i="11" s="1"/>
  <c r="P147" i="11"/>
  <c r="O147" i="11"/>
  <c r="L70" i="11"/>
  <c r="K70" i="11"/>
  <c r="L78" i="11"/>
  <c r="K78" i="11"/>
  <c r="L86" i="11"/>
  <c r="K86" i="11"/>
  <c r="L94" i="11"/>
  <c r="K94" i="11"/>
  <c r="L98" i="11"/>
  <c r="K98" i="11"/>
  <c r="N80" i="11"/>
  <c r="M80" i="11"/>
  <c r="M88" i="11"/>
  <c r="L89" i="11"/>
  <c r="O89" i="11" s="1"/>
  <c r="M102" i="11"/>
  <c r="L105" i="11"/>
  <c r="K105" i="11"/>
  <c r="L109" i="11"/>
  <c r="K109" i="11"/>
  <c r="L113" i="11"/>
  <c r="K113" i="11"/>
  <c r="L117" i="11"/>
  <c r="K117" i="11"/>
  <c r="L121" i="11"/>
  <c r="K121" i="11"/>
  <c r="L125" i="11"/>
  <c r="K125" i="11"/>
  <c r="L129" i="11"/>
  <c r="K129" i="11"/>
  <c r="L133" i="11"/>
  <c r="K133" i="11"/>
  <c r="L137" i="11"/>
  <c r="K137" i="11"/>
  <c r="L141" i="11"/>
  <c r="K141" i="11"/>
  <c r="L145" i="11"/>
  <c r="K145" i="11"/>
  <c r="L104" i="11"/>
  <c r="L108" i="11"/>
  <c r="L112" i="11"/>
  <c r="L116" i="11"/>
  <c r="L120" i="11"/>
  <c r="L124" i="11"/>
  <c r="L128" i="11"/>
  <c r="L132" i="11"/>
  <c r="L136" i="11"/>
  <c r="L140" i="11"/>
  <c r="L101" i="11"/>
  <c r="K104" i="11"/>
  <c r="K108" i="11"/>
  <c r="K112" i="11"/>
  <c r="K116" i="11"/>
  <c r="K120" i="11"/>
  <c r="K124" i="11"/>
  <c r="K128" i="11"/>
  <c r="K132" i="11"/>
  <c r="K136" i="11"/>
  <c r="K140" i="11"/>
  <c r="K144" i="11"/>
  <c r="K148" i="11"/>
  <c r="I19" i="9"/>
  <c r="H20" i="9"/>
  <c r="H18" i="9"/>
  <c r="H17" i="9"/>
  <c r="G4" i="8"/>
  <c r="H149" i="10"/>
  <c r="D149" i="10"/>
  <c r="E149" i="10" s="1"/>
  <c r="H148" i="10"/>
  <c r="D148" i="10"/>
  <c r="E148" i="10" s="1"/>
  <c r="H147" i="10"/>
  <c r="D147" i="10"/>
  <c r="E147" i="10" s="1"/>
  <c r="H146" i="10"/>
  <c r="D146" i="10"/>
  <c r="E146" i="10" s="1"/>
  <c r="H145" i="10"/>
  <c r="E145" i="10"/>
  <c r="D145" i="10"/>
  <c r="H144" i="10"/>
  <c r="D144" i="10"/>
  <c r="E144" i="10" s="1"/>
  <c r="H143" i="10"/>
  <c r="E143" i="10"/>
  <c r="D143" i="10"/>
  <c r="H142" i="10"/>
  <c r="D142" i="10"/>
  <c r="E142" i="10" s="1"/>
  <c r="H141" i="10"/>
  <c r="D141" i="10"/>
  <c r="E141" i="10" s="1"/>
  <c r="H140" i="10"/>
  <c r="E140" i="10"/>
  <c r="D140" i="10"/>
  <c r="H139" i="10"/>
  <c r="D139" i="10"/>
  <c r="E139" i="10" s="1"/>
  <c r="H138" i="10"/>
  <c r="D138" i="10"/>
  <c r="E138" i="10" s="1"/>
  <c r="H137" i="10"/>
  <c r="E137" i="10"/>
  <c r="D137" i="10"/>
  <c r="H136" i="10"/>
  <c r="D136" i="10"/>
  <c r="E136" i="10" s="1"/>
  <c r="H135" i="10"/>
  <c r="D135" i="10"/>
  <c r="E135" i="10" s="1"/>
  <c r="H134" i="10"/>
  <c r="D134" i="10"/>
  <c r="E134" i="10" s="1"/>
  <c r="H133" i="10"/>
  <c r="E133" i="10"/>
  <c r="D133" i="10"/>
  <c r="H132" i="10"/>
  <c r="D132" i="10"/>
  <c r="E132" i="10" s="1"/>
  <c r="H131" i="10"/>
  <c r="D131" i="10"/>
  <c r="E131" i="10" s="1"/>
  <c r="H130" i="10"/>
  <c r="D130" i="10"/>
  <c r="E130" i="10" s="1"/>
  <c r="H129" i="10"/>
  <c r="D129" i="10"/>
  <c r="E129" i="10" s="1"/>
  <c r="H128" i="10"/>
  <c r="D128" i="10"/>
  <c r="E128" i="10" s="1"/>
  <c r="H127" i="10"/>
  <c r="D127" i="10"/>
  <c r="E127" i="10" s="1"/>
  <c r="H126" i="10"/>
  <c r="D126" i="10"/>
  <c r="E126" i="10" s="1"/>
  <c r="H125" i="10"/>
  <c r="D125" i="10"/>
  <c r="E125" i="10" s="1"/>
  <c r="H124" i="10"/>
  <c r="D124" i="10"/>
  <c r="E124" i="10" s="1"/>
  <c r="H123" i="10"/>
  <c r="E123" i="10"/>
  <c r="D123" i="10"/>
  <c r="H122" i="10"/>
  <c r="D122" i="10"/>
  <c r="E122" i="10" s="1"/>
  <c r="H121" i="10"/>
  <c r="D121" i="10"/>
  <c r="E121" i="10" s="1"/>
  <c r="H120" i="10"/>
  <c r="D120" i="10"/>
  <c r="E120" i="10" s="1"/>
  <c r="H119" i="10"/>
  <c r="D119" i="10"/>
  <c r="E119" i="10" s="1"/>
  <c r="H118" i="10"/>
  <c r="D118" i="10"/>
  <c r="E118" i="10" s="1"/>
  <c r="H117" i="10"/>
  <c r="E117" i="10"/>
  <c r="D117" i="10"/>
  <c r="H116" i="10"/>
  <c r="D116" i="10"/>
  <c r="E116" i="10" s="1"/>
  <c r="H115" i="10"/>
  <c r="D115" i="10"/>
  <c r="E115" i="10" s="1"/>
  <c r="H114" i="10"/>
  <c r="D114" i="10"/>
  <c r="E114" i="10" s="1"/>
  <c r="H113" i="10"/>
  <c r="D113" i="10"/>
  <c r="E113" i="10" s="1"/>
  <c r="H112" i="10"/>
  <c r="E112" i="10"/>
  <c r="D112" i="10"/>
  <c r="H111" i="10"/>
  <c r="E111" i="10"/>
  <c r="H110" i="10"/>
  <c r="E110" i="10"/>
  <c r="H109" i="10"/>
  <c r="I109" i="10" s="1"/>
  <c r="E109" i="10"/>
  <c r="H108" i="10"/>
  <c r="E108" i="10"/>
  <c r="H107" i="10"/>
  <c r="I107" i="10" s="1"/>
  <c r="E107" i="10"/>
  <c r="H106" i="10"/>
  <c r="I106" i="10" s="1"/>
  <c r="E106" i="10"/>
  <c r="H105" i="10"/>
  <c r="D105" i="10"/>
  <c r="E105" i="10" s="1"/>
  <c r="H104" i="10"/>
  <c r="I104" i="10" s="1"/>
  <c r="D104" i="10"/>
  <c r="E104" i="10" s="1"/>
  <c r="H103" i="10"/>
  <c r="I103" i="10" s="1"/>
  <c r="E103" i="10"/>
  <c r="H102" i="10"/>
  <c r="E102" i="10"/>
  <c r="H101" i="10"/>
  <c r="E101" i="10"/>
  <c r="H100" i="10"/>
  <c r="I100" i="10" s="1"/>
  <c r="E100" i="10"/>
  <c r="H99" i="10"/>
  <c r="E99" i="10"/>
  <c r="H98" i="10"/>
  <c r="E98" i="10"/>
  <c r="H97" i="10"/>
  <c r="E97" i="10"/>
  <c r="H96" i="10"/>
  <c r="I96" i="10" s="1"/>
  <c r="E96" i="10"/>
  <c r="H95" i="10"/>
  <c r="I95" i="10" s="1"/>
  <c r="E95" i="10"/>
  <c r="H94" i="10"/>
  <c r="E94" i="10"/>
  <c r="H93" i="10"/>
  <c r="E93" i="10"/>
  <c r="H92" i="10"/>
  <c r="I92" i="10" s="1"/>
  <c r="E92" i="10"/>
  <c r="H91" i="10"/>
  <c r="E91" i="10"/>
  <c r="H90" i="10"/>
  <c r="E90" i="10"/>
  <c r="H89" i="10"/>
  <c r="E89" i="10"/>
  <c r="H88" i="10"/>
  <c r="I88" i="10" s="1"/>
  <c r="E88" i="10"/>
  <c r="H87" i="10"/>
  <c r="E87" i="10"/>
  <c r="I87" i="10" s="1"/>
  <c r="H86" i="10"/>
  <c r="E86" i="10"/>
  <c r="H85" i="10"/>
  <c r="E85" i="10"/>
  <c r="H84" i="10"/>
  <c r="E84" i="10"/>
  <c r="H83" i="10"/>
  <c r="E83" i="10"/>
  <c r="H82" i="10"/>
  <c r="E82" i="10"/>
  <c r="H81" i="10"/>
  <c r="E81" i="10"/>
  <c r="H80" i="10"/>
  <c r="E80" i="10"/>
  <c r="H79" i="10"/>
  <c r="E79" i="10"/>
  <c r="H78" i="10"/>
  <c r="E78" i="10"/>
  <c r="H77" i="10"/>
  <c r="E77" i="10"/>
  <c r="H76" i="10"/>
  <c r="E76" i="10"/>
  <c r="H75" i="10"/>
  <c r="E75" i="10"/>
  <c r="I75" i="10" s="1"/>
  <c r="H74" i="10"/>
  <c r="E74" i="10"/>
  <c r="H73" i="10"/>
  <c r="E73" i="10"/>
  <c r="H72" i="10"/>
  <c r="E72" i="10"/>
  <c r="H71" i="10"/>
  <c r="E71" i="10"/>
  <c r="H70" i="10"/>
  <c r="E70" i="10"/>
  <c r="H69" i="10"/>
  <c r="E69" i="10"/>
  <c r="H68" i="10"/>
  <c r="E68" i="10"/>
  <c r="H67" i="10"/>
  <c r="E67" i="10"/>
  <c r="I67" i="10" s="1"/>
  <c r="H66" i="10"/>
  <c r="E66" i="10"/>
  <c r="H65" i="10"/>
  <c r="E65" i="10"/>
  <c r="H64" i="10"/>
  <c r="E64" i="10"/>
  <c r="H63" i="10"/>
  <c r="E63" i="10"/>
  <c r="H62" i="10"/>
  <c r="E62" i="10"/>
  <c r="H61" i="10"/>
  <c r="E61" i="10"/>
  <c r="D61" i="10"/>
  <c r="H60" i="10"/>
  <c r="I60" i="10" s="1"/>
  <c r="E60" i="10"/>
  <c r="H59" i="10"/>
  <c r="D59" i="10"/>
  <c r="E59" i="10" s="1"/>
  <c r="H58" i="10"/>
  <c r="I58" i="10" s="1"/>
  <c r="E58" i="10"/>
  <c r="H57" i="10"/>
  <c r="I57" i="10" s="1"/>
  <c r="E57" i="10"/>
  <c r="H56" i="10"/>
  <c r="D56" i="10"/>
  <c r="E56" i="10" s="1"/>
  <c r="H55" i="10"/>
  <c r="E55" i="10"/>
  <c r="H54" i="10"/>
  <c r="D54" i="10"/>
  <c r="E54" i="10" s="1"/>
  <c r="H53" i="10"/>
  <c r="D53" i="10"/>
  <c r="E53" i="10" s="1"/>
  <c r="H52" i="10"/>
  <c r="D52" i="10"/>
  <c r="E52" i="10" s="1"/>
  <c r="H51" i="10"/>
  <c r="E51" i="10"/>
  <c r="D51" i="10"/>
  <c r="H50" i="10"/>
  <c r="D50" i="10"/>
  <c r="E50" i="10" s="1"/>
  <c r="H49" i="10"/>
  <c r="D49" i="10"/>
  <c r="E49" i="10" s="1"/>
  <c r="H48" i="10"/>
  <c r="E48" i="10"/>
  <c r="H47" i="10"/>
  <c r="E47" i="10"/>
  <c r="H46" i="10"/>
  <c r="E46" i="10"/>
  <c r="H45" i="10"/>
  <c r="E45" i="10"/>
  <c r="H44" i="10"/>
  <c r="E44" i="10"/>
  <c r="H43" i="10"/>
  <c r="D43" i="10"/>
  <c r="E43" i="10" s="1"/>
  <c r="H42" i="10"/>
  <c r="D42" i="10"/>
  <c r="E42" i="10" s="1"/>
  <c r="H41" i="10"/>
  <c r="E41" i="10"/>
  <c r="H40" i="10"/>
  <c r="D40" i="10"/>
  <c r="E40" i="10" s="1"/>
  <c r="H39" i="10"/>
  <c r="D39" i="10"/>
  <c r="E39" i="10" s="1"/>
  <c r="I39" i="10" s="1"/>
  <c r="H38" i="10"/>
  <c r="D38" i="10"/>
  <c r="E38" i="10" s="1"/>
  <c r="H37" i="10"/>
  <c r="D37" i="10"/>
  <c r="E37" i="10" s="1"/>
  <c r="H36" i="10"/>
  <c r="D36" i="10"/>
  <c r="E36" i="10" s="1"/>
  <c r="H35" i="10"/>
  <c r="D35" i="10"/>
  <c r="E35" i="10" s="1"/>
  <c r="I35" i="10" s="1"/>
  <c r="H34" i="10"/>
  <c r="D34" i="10"/>
  <c r="E34" i="10" s="1"/>
  <c r="H33" i="10"/>
  <c r="D33" i="10"/>
  <c r="E33" i="10" s="1"/>
  <c r="H32" i="10"/>
  <c r="D32" i="10"/>
  <c r="E32" i="10" s="1"/>
  <c r="H31" i="10"/>
  <c r="D31" i="10"/>
  <c r="E31" i="10" s="1"/>
  <c r="I31" i="10" s="1"/>
  <c r="H30" i="10"/>
  <c r="D30" i="10"/>
  <c r="E30" i="10" s="1"/>
  <c r="H29" i="10"/>
  <c r="D29" i="10"/>
  <c r="E29" i="10" s="1"/>
  <c r="H28" i="10"/>
  <c r="D28" i="10"/>
  <c r="E28" i="10" s="1"/>
  <c r="H27" i="10"/>
  <c r="D27" i="10"/>
  <c r="E27" i="10" s="1"/>
  <c r="I27" i="10" s="1"/>
  <c r="H26" i="10"/>
  <c r="D26" i="10"/>
  <c r="E26" i="10" s="1"/>
  <c r="H25" i="10"/>
  <c r="D25" i="10"/>
  <c r="E25" i="10" s="1"/>
  <c r="H24" i="10"/>
  <c r="E24" i="10"/>
  <c r="H23" i="10"/>
  <c r="E23" i="10"/>
  <c r="H22" i="10"/>
  <c r="E22" i="10"/>
  <c r="H21" i="10"/>
  <c r="E21" i="10"/>
  <c r="H20" i="10"/>
  <c r="E20" i="10"/>
  <c r="H19" i="10"/>
  <c r="E19" i="10"/>
  <c r="H18" i="10"/>
  <c r="E18" i="10"/>
  <c r="H17" i="10"/>
  <c r="E17" i="10"/>
  <c r="H16" i="10"/>
  <c r="E16" i="10"/>
  <c r="H15" i="10"/>
  <c r="E15" i="10"/>
  <c r="H14" i="10"/>
  <c r="E14" i="10"/>
  <c r="H13" i="10"/>
  <c r="I13" i="10" s="1"/>
  <c r="E13" i="10"/>
  <c r="H12" i="10"/>
  <c r="I12" i="10" s="1"/>
  <c r="E12" i="10"/>
  <c r="H11" i="10"/>
  <c r="E11" i="10"/>
  <c r="H10" i="10"/>
  <c r="I10" i="10" s="1"/>
  <c r="E10" i="10"/>
  <c r="H9" i="10"/>
  <c r="I9" i="10" s="1"/>
  <c r="E9" i="10"/>
  <c r="H8" i="10"/>
  <c r="E8" i="10"/>
  <c r="H7" i="10"/>
  <c r="E7" i="10"/>
  <c r="H6" i="10"/>
  <c r="E6" i="10"/>
  <c r="H5" i="10"/>
  <c r="I5" i="10" s="1"/>
  <c r="E5" i="10"/>
  <c r="R66" i="11" l="1"/>
  <c r="Q66" i="11"/>
  <c r="R61" i="11"/>
  <c r="Q61" i="11"/>
  <c r="R45" i="11"/>
  <c r="Q45" i="11"/>
  <c r="R13" i="11"/>
  <c r="Q13" i="11"/>
  <c r="R42" i="11"/>
  <c r="Q42" i="11"/>
  <c r="R46" i="11"/>
  <c r="Q46" i="11"/>
  <c r="Q28" i="11"/>
  <c r="R28" i="11"/>
  <c r="N107" i="11"/>
  <c r="Q107" i="11"/>
  <c r="R107" i="11"/>
  <c r="R24" i="11"/>
  <c r="Q24" i="11"/>
  <c r="I15" i="10"/>
  <c r="I17" i="10"/>
  <c r="I21" i="10"/>
  <c r="I25" i="10"/>
  <c r="I29" i="10"/>
  <c r="I33" i="10"/>
  <c r="I37" i="10"/>
  <c r="I41" i="10"/>
  <c r="I63" i="10"/>
  <c r="I71" i="10"/>
  <c r="I79" i="10"/>
  <c r="I99" i="10"/>
  <c r="I105" i="10"/>
  <c r="I145" i="10"/>
  <c r="I147" i="10"/>
  <c r="Q136" i="11"/>
  <c r="R136" i="11"/>
  <c r="Q120" i="11"/>
  <c r="R120" i="11"/>
  <c r="Q104" i="11"/>
  <c r="R104" i="11"/>
  <c r="R145" i="11"/>
  <c r="Q145" i="11"/>
  <c r="R137" i="11"/>
  <c r="Q137" i="11"/>
  <c r="R129" i="11"/>
  <c r="Q129" i="11"/>
  <c r="R121" i="11"/>
  <c r="Q121" i="11"/>
  <c r="R113" i="11"/>
  <c r="Q113" i="11"/>
  <c r="R105" i="11"/>
  <c r="Q105" i="11"/>
  <c r="R58" i="11"/>
  <c r="Q58" i="11"/>
  <c r="R67" i="11"/>
  <c r="Q67" i="11"/>
  <c r="R25" i="11"/>
  <c r="Q25" i="11"/>
  <c r="R9" i="11"/>
  <c r="Q9" i="11"/>
  <c r="R95" i="11"/>
  <c r="Q95" i="11"/>
  <c r="N51" i="11"/>
  <c r="R51" i="11"/>
  <c r="Q51" i="11"/>
  <c r="R138" i="11"/>
  <c r="Q138" i="11"/>
  <c r="R106" i="11"/>
  <c r="Q106" i="11"/>
  <c r="M43" i="11"/>
  <c r="T43" i="11" s="1"/>
  <c r="X43" i="11" s="1"/>
  <c r="Q43" i="11"/>
  <c r="R43" i="11"/>
  <c r="Q27" i="11"/>
  <c r="R27" i="11"/>
  <c r="Q11" i="11"/>
  <c r="R11" i="11"/>
  <c r="R97" i="11"/>
  <c r="Q97" i="11"/>
  <c r="Q36" i="11"/>
  <c r="R36" i="11"/>
  <c r="O142" i="11"/>
  <c r="R142" i="11"/>
  <c r="Q142" i="11"/>
  <c r="Q118" i="11"/>
  <c r="R118" i="11"/>
  <c r="P68" i="11"/>
  <c r="Q68" i="11"/>
  <c r="R68" i="11"/>
  <c r="M48" i="11"/>
  <c r="Q48" i="11"/>
  <c r="R48" i="11"/>
  <c r="Q6" i="11"/>
  <c r="R6" i="11"/>
  <c r="N115" i="11"/>
  <c r="R115" i="11"/>
  <c r="Q115" i="11"/>
  <c r="R69" i="11"/>
  <c r="Q69" i="11"/>
  <c r="O34" i="11"/>
  <c r="Q34" i="11"/>
  <c r="R34" i="11"/>
  <c r="O37" i="11"/>
  <c r="R37" i="11"/>
  <c r="Q37" i="11"/>
  <c r="O110" i="11"/>
  <c r="R71" i="11"/>
  <c r="Q71" i="11"/>
  <c r="M10" i="11"/>
  <c r="R10" i="11"/>
  <c r="Q10" i="11"/>
  <c r="Q15" i="11"/>
  <c r="R15" i="11"/>
  <c r="Q39" i="11"/>
  <c r="R143" i="11"/>
  <c r="Q124" i="11"/>
  <c r="R124" i="11"/>
  <c r="Q108" i="11"/>
  <c r="R108" i="11"/>
  <c r="Q86" i="11"/>
  <c r="R86" i="11"/>
  <c r="N77" i="11"/>
  <c r="R77" i="11"/>
  <c r="Q77" i="11"/>
  <c r="M55" i="11"/>
  <c r="R55" i="11"/>
  <c r="Q55" i="11"/>
  <c r="Q12" i="11"/>
  <c r="R12" i="11"/>
  <c r="M139" i="11"/>
  <c r="T139" i="11" s="1"/>
  <c r="X139" i="11" s="1"/>
  <c r="Q139" i="11"/>
  <c r="R139" i="11"/>
  <c r="P87" i="11"/>
  <c r="R87" i="11"/>
  <c r="Q87" i="11"/>
  <c r="R101" i="11"/>
  <c r="Q101" i="11"/>
  <c r="R8" i="11"/>
  <c r="Q8" i="11"/>
  <c r="R130" i="11"/>
  <c r="Q130" i="11"/>
  <c r="R14" i="11"/>
  <c r="Q14" i="11"/>
  <c r="Q134" i="11"/>
  <c r="R134" i="11"/>
  <c r="R26" i="11"/>
  <c r="Q26" i="11"/>
  <c r="Q56" i="11"/>
  <c r="R56" i="11"/>
  <c r="R31" i="11"/>
  <c r="Q31" i="11"/>
  <c r="R40" i="11"/>
  <c r="Q40" i="11"/>
  <c r="R89" i="11"/>
  <c r="I141" i="10"/>
  <c r="Q148" i="11"/>
  <c r="R148" i="11"/>
  <c r="Q132" i="11"/>
  <c r="R132" i="11"/>
  <c r="Q116" i="11"/>
  <c r="R116" i="11"/>
  <c r="R94" i="11"/>
  <c r="Q94" i="11"/>
  <c r="R78" i="11"/>
  <c r="Q78" i="11"/>
  <c r="R90" i="11"/>
  <c r="Q90" i="11"/>
  <c r="R74" i="11"/>
  <c r="Q74" i="11"/>
  <c r="R65" i="11"/>
  <c r="Q65" i="11"/>
  <c r="R57" i="11"/>
  <c r="Q57" i="11"/>
  <c r="R49" i="11"/>
  <c r="Q49" i="11"/>
  <c r="R38" i="11"/>
  <c r="Q38" i="11"/>
  <c r="R21" i="11"/>
  <c r="Q21" i="11"/>
  <c r="R5" i="11"/>
  <c r="Q5" i="11"/>
  <c r="Q54" i="11"/>
  <c r="R54" i="11"/>
  <c r="Q75" i="11"/>
  <c r="R75" i="11"/>
  <c r="R83" i="11"/>
  <c r="Q83" i="11"/>
  <c r="R85" i="11"/>
  <c r="Q85" i="11"/>
  <c r="R63" i="11"/>
  <c r="Q63" i="11"/>
  <c r="Q47" i="11"/>
  <c r="R47" i="11"/>
  <c r="Q20" i="11"/>
  <c r="R20" i="11"/>
  <c r="R4" i="11"/>
  <c r="Q4" i="11"/>
  <c r="O123" i="11"/>
  <c r="Q123" i="11"/>
  <c r="R123" i="11"/>
  <c r="R103" i="11"/>
  <c r="Q103" i="11"/>
  <c r="R110" i="11"/>
  <c r="Q110" i="11"/>
  <c r="Q96" i="11"/>
  <c r="R96" i="11"/>
  <c r="Q32" i="11"/>
  <c r="R32" i="11"/>
  <c r="Q16" i="11"/>
  <c r="R16" i="11"/>
  <c r="R114" i="11"/>
  <c r="Q114" i="11"/>
  <c r="R99" i="11"/>
  <c r="Q99" i="11"/>
  <c r="Q76" i="11"/>
  <c r="R76" i="11"/>
  <c r="Q64" i="11"/>
  <c r="R64" i="11"/>
  <c r="Q92" i="11"/>
  <c r="R92" i="11"/>
  <c r="Q60" i="11"/>
  <c r="R60" i="11"/>
  <c r="M100" i="11"/>
  <c r="Q100" i="11"/>
  <c r="R100" i="11"/>
  <c r="R30" i="11"/>
  <c r="Q30" i="11"/>
  <c r="R126" i="11"/>
  <c r="Q126" i="11"/>
  <c r="R81" i="11"/>
  <c r="Q81" i="11"/>
  <c r="R23" i="11"/>
  <c r="Q23" i="11"/>
  <c r="R93" i="11"/>
  <c r="Q93" i="11"/>
  <c r="M146" i="11"/>
  <c r="R146" i="11"/>
  <c r="Q146" i="11"/>
  <c r="O18" i="11"/>
  <c r="Q52" i="11"/>
  <c r="R52" i="11"/>
  <c r="R39" i="11"/>
  <c r="Q35" i="11"/>
  <c r="Q140" i="11"/>
  <c r="R140" i="11"/>
  <c r="R98" i="11"/>
  <c r="Q98" i="11"/>
  <c r="Q70" i="11"/>
  <c r="R70" i="11"/>
  <c r="R82" i="11"/>
  <c r="Q82" i="11"/>
  <c r="R53" i="11"/>
  <c r="Q53" i="11"/>
  <c r="R29" i="11"/>
  <c r="Q29" i="11"/>
  <c r="R62" i="11"/>
  <c r="Q62" i="11"/>
  <c r="R119" i="11"/>
  <c r="Q119" i="11"/>
  <c r="Q72" i="11"/>
  <c r="R72" i="11"/>
  <c r="R131" i="11"/>
  <c r="Q131" i="11"/>
  <c r="I20" i="10"/>
  <c r="I26" i="10"/>
  <c r="I30" i="10"/>
  <c r="I34" i="10"/>
  <c r="I38" i="10"/>
  <c r="I42" i="10"/>
  <c r="I48" i="10"/>
  <c r="I64" i="10"/>
  <c r="I68" i="10"/>
  <c r="I72" i="10"/>
  <c r="I76" i="10"/>
  <c r="I80" i="10"/>
  <c r="I84" i="10"/>
  <c r="I110" i="10"/>
  <c r="I137" i="10"/>
  <c r="Q144" i="11"/>
  <c r="R144" i="11"/>
  <c r="Q128" i="11"/>
  <c r="R128" i="11"/>
  <c r="Q112" i="11"/>
  <c r="R112" i="11"/>
  <c r="R141" i="11"/>
  <c r="Q141" i="11"/>
  <c r="R133" i="11"/>
  <c r="Q133" i="11"/>
  <c r="R125" i="11"/>
  <c r="Q125" i="11"/>
  <c r="R117" i="11"/>
  <c r="Q117" i="11"/>
  <c r="R109" i="11"/>
  <c r="Q109" i="11"/>
  <c r="Q91" i="11"/>
  <c r="R91" i="11"/>
  <c r="R50" i="11"/>
  <c r="Q50" i="11"/>
  <c r="R33" i="11"/>
  <c r="Q33" i="11"/>
  <c r="R17" i="11"/>
  <c r="Q17" i="11"/>
  <c r="R41" i="11"/>
  <c r="Q41" i="11"/>
  <c r="M59" i="11"/>
  <c r="Q59" i="11"/>
  <c r="R59" i="11"/>
  <c r="P122" i="11"/>
  <c r="R122" i="11"/>
  <c r="Q122" i="11"/>
  <c r="P19" i="11"/>
  <c r="R19" i="11"/>
  <c r="Q19" i="11"/>
  <c r="P102" i="11"/>
  <c r="Q102" i="11"/>
  <c r="R102" i="11"/>
  <c r="R111" i="11"/>
  <c r="Q111" i="11"/>
  <c r="R73" i="11"/>
  <c r="Q73" i="11"/>
  <c r="Q22" i="11"/>
  <c r="R22" i="11"/>
  <c r="R135" i="11"/>
  <c r="Q135" i="11"/>
  <c r="Q84" i="11"/>
  <c r="R84" i="11"/>
  <c r="Q44" i="11"/>
  <c r="R44" i="11"/>
  <c r="R18" i="11"/>
  <c r="Q18" i="11"/>
  <c r="O26" i="11"/>
  <c r="Q79" i="11"/>
  <c r="R79" i="11"/>
  <c r="Q80" i="11"/>
  <c r="R80" i="11"/>
  <c r="T80" i="11" s="1"/>
  <c r="X80" i="11" s="1"/>
  <c r="P88" i="11"/>
  <c r="Q88" i="11"/>
  <c r="R88" i="11"/>
  <c r="Q7" i="11"/>
  <c r="R7" i="11"/>
  <c r="Q127" i="11"/>
  <c r="Q89" i="11"/>
  <c r="R35" i="11"/>
  <c r="T35" i="11" s="1"/>
  <c r="X35" i="11" s="1"/>
  <c r="N88" i="11"/>
  <c r="T88" i="11" s="1"/>
  <c r="X88" i="11" s="1"/>
  <c r="O111" i="11"/>
  <c r="N28" i="11"/>
  <c r="N14" i="11"/>
  <c r="M79" i="11"/>
  <c r="P18" i="11"/>
  <c r="O81" i="11"/>
  <c r="O93" i="11"/>
  <c r="P146" i="11"/>
  <c r="M8" i="11"/>
  <c r="O95" i="11"/>
  <c r="M96" i="11"/>
  <c r="O6" i="11"/>
  <c r="N79" i="11"/>
  <c r="P12" i="11"/>
  <c r="N130" i="11"/>
  <c r="N139" i="11"/>
  <c r="N87" i="11"/>
  <c r="O79" i="11"/>
  <c r="O115" i="11"/>
  <c r="P99" i="11"/>
  <c r="N76" i="11"/>
  <c r="N92" i="11"/>
  <c r="N60" i="11"/>
  <c r="M52" i="11"/>
  <c r="N95" i="11"/>
  <c r="P119" i="11"/>
  <c r="N6" i="11"/>
  <c r="T6" i="11" s="1"/>
  <c r="X6" i="11" s="1"/>
  <c r="P71" i="11"/>
  <c r="O40" i="11"/>
  <c r="P15" i="11"/>
  <c r="P51" i="11"/>
  <c r="O73" i="11"/>
  <c r="N44" i="11"/>
  <c r="O48" i="11"/>
  <c r="O130" i="11"/>
  <c r="N19" i="11"/>
  <c r="P106" i="11"/>
  <c r="N11" i="11"/>
  <c r="N97" i="11"/>
  <c r="M36" i="11"/>
  <c r="N18" i="11"/>
  <c r="M93" i="11"/>
  <c r="M15" i="11"/>
  <c r="N15" i="11"/>
  <c r="N122" i="11"/>
  <c r="N100" i="11"/>
  <c r="N40" i="11"/>
  <c r="N52" i="11"/>
  <c r="N35" i="11"/>
  <c r="N10" i="11"/>
  <c r="M122" i="11"/>
  <c r="T122" i="11" s="1"/>
  <c r="X122" i="11" s="1"/>
  <c r="O100" i="11"/>
  <c r="O19" i="11"/>
  <c r="O35" i="11"/>
  <c r="M18" i="11"/>
  <c r="T18" i="11" s="1"/>
  <c r="X18" i="11" s="1"/>
  <c r="O28" i="11"/>
  <c r="O63" i="11"/>
  <c r="M20" i="11"/>
  <c r="N23" i="11"/>
  <c r="M7" i="11"/>
  <c r="P142" i="11"/>
  <c r="P118" i="11"/>
  <c r="N68" i="11"/>
  <c r="P48" i="11"/>
  <c r="P40" i="11"/>
  <c r="N16" i="11"/>
  <c r="P72" i="11"/>
  <c r="P14" i="11"/>
  <c r="M31" i="11"/>
  <c r="P30" i="11"/>
  <c r="O84" i="11"/>
  <c r="M30" i="11"/>
  <c r="N142" i="11"/>
  <c r="O139" i="11"/>
  <c r="P107" i="11"/>
  <c r="O87" i="11"/>
  <c r="O68" i="11"/>
  <c r="O51" i="11"/>
  <c r="P115" i="11"/>
  <c r="N30" i="11"/>
  <c r="O85" i="11"/>
  <c r="O69" i="11"/>
  <c r="N114" i="11"/>
  <c r="P64" i="11"/>
  <c r="O24" i="11"/>
  <c r="O134" i="11"/>
  <c r="O118" i="11"/>
  <c r="P139" i="11"/>
  <c r="M107" i="11"/>
  <c r="N72" i="11"/>
  <c r="M95" i="11"/>
  <c r="T95" i="11" s="1"/>
  <c r="X95" i="11" s="1"/>
  <c r="M68" i="11"/>
  <c r="M40" i="11"/>
  <c r="M51" i="11"/>
  <c r="N48" i="11"/>
  <c r="O31" i="11"/>
  <c r="M115" i="11"/>
  <c r="P31" i="11"/>
  <c r="P6" i="11"/>
  <c r="M87" i="11"/>
  <c r="N103" i="11"/>
  <c r="P22" i="11"/>
  <c r="N118" i="11"/>
  <c r="M142" i="11"/>
  <c r="M118" i="11"/>
  <c r="O71" i="11"/>
  <c r="O15" i="11"/>
  <c r="O8" i="11"/>
  <c r="O22" i="11"/>
  <c r="O16" i="11"/>
  <c r="M119" i="11"/>
  <c r="T119" i="11" s="1"/>
  <c r="X119" i="11" s="1"/>
  <c r="O10" i="11"/>
  <c r="M111" i="11"/>
  <c r="M73" i="11"/>
  <c r="M135" i="11"/>
  <c r="O32" i="11"/>
  <c r="P93" i="11"/>
  <c r="P92" i="11"/>
  <c r="M34" i="11"/>
  <c r="N20" i="11"/>
  <c r="O64" i="11"/>
  <c r="O107" i="11"/>
  <c r="M130" i="11"/>
  <c r="N71" i="11"/>
  <c r="M127" i="11"/>
  <c r="O23" i="11"/>
  <c r="N55" i="11"/>
  <c r="O4" i="11"/>
  <c r="P27" i="11"/>
  <c r="M24" i="11"/>
  <c r="N134" i="11"/>
  <c r="P77" i="11"/>
  <c r="M131" i="11"/>
  <c r="N26" i="11"/>
  <c r="M56" i="11"/>
  <c r="T56" i="11" s="1"/>
  <c r="X56" i="11" s="1"/>
  <c r="M134" i="11"/>
  <c r="O99" i="11"/>
  <c r="P131" i="11"/>
  <c r="P85" i="11"/>
  <c r="P69" i="11"/>
  <c r="N56" i="11"/>
  <c r="M26" i="11"/>
  <c r="N24" i="11"/>
  <c r="P8" i="11"/>
  <c r="P37" i="11"/>
  <c r="O131" i="11"/>
  <c r="M44" i="11"/>
  <c r="T44" i="11" s="1"/>
  <c r="X44" i="11" s="1"/>
  <c r="M114" i="11"/>
  <c r="O146" i="11"/>
  <c r="P135" i="11"/>
  <c r="N111" i="11"/>
  <c r="P100" i="11"/>
  <c r="P76" i="11"/>
  <c r="M69" i="11"/>
  <c r="P60" i="11"/>
  <c r="P56" i="11"/>
  <c r="M84" i="11"/>
  <c r="P26" i="11"/>
  <c r="P10" i="11"/>
  <c r="M37" i="11"/>
  <c r="O30" i="11"/>
  <c r="O77" i="11"/>
  <c r="O12" i="11"/>
  <c r="P110" i="11"/>
  <c r="O96" i="11"/>
  <c r="N32" i="11"/>
  <c r="P134" i="11"/>
  <c r="O60" i="11"/>
  <c r="M71" i="11"/>
  <c r="O56" i="11"/>
  <c r="P130" i="11"/>
  <c r="O114" i="11"/>
  <c r="P79" i="11"/>
  <c r="P143" i="11"/>
  <c r="P96" i="11"/>
  <c r="P55" i="11"/>
  <c r="P39" i="11"/>
  <c r="N73" i="11"/>
  <c r="M64" i="11"/>
  <c r="P52" i="11"/>
  <c r="N84" i="11"/>
  <c r="O11" i="11"/>
  <c r="M32" i="11"/>
  <c r="P16" i="11"/>
  <c r="M28" i="11"/>
  <c r="N22" i="11"/>
  <c r="M12" i="11"/>
  <c r="T12" i="11" s="1"/>
  <c r="X12" i="11" s="1"/>
  <c r="P95" i="11"/>
  <c r="P44" i="11"/>
  <c r="N119" i="11"/>
  <c r="O97" i="11"/>
  <c r="P36" i="11"/>
  <c r="N59" i="11"/>
  <c r="M60" i="11"/>
  <c r="N34" i="11"/>
  <c r="O14" i="11"/>
  <c r="P114" i="11"/>
  <c r="O44" i="11"/>
  <c r="M126" i="11"/>
  <c r="T126" i="11" s="1"/>
  <c r="X126" i="11" s="1"/>
  <c r="M110" i="11"/>
  <c r="O122" i="11"/>
  <c r="P103" i="11"/>
  <c r="P123" i="11"/>
  <c r="O119" i="11"/>
  <c r="M99" i="11"/>
  <c r="P111" i="11"/>
  <c r="P97" i="11"/>
  <c r="N96" i="11"/>
  <c r="N131" i="11"/>
  <c r="N36" i="11"/>
  <c r="M92" i="11"/>
  <c r="T92" i="11" s="1"/>
  <c r="X92" i="11" s="1"/>
  <c r="O7" i="11"/>
  <c r="M76" i="11"/>
  <c r="P73" i="11"/>
  <c r="N64" i="11"/>
  <c r="P84" i="11"/>
  <c r="P81" i="11"/>
  <c r="M77" i="11"/>
  <c r="P23" i="11"/>
  <c r="P89" i="11"/>
  <c r="O55" i="11"/>
  <c r="P34" i="11"/>
  <c r="P32" i="11"/>
  <c r="M16" i="11"/>
  <c r="P28" i="11"/>
  <c r="N37" i="11"/>
  <c r="M22" i="11"/>
  <c r="T22" i="11" s="1"/>
  <c r="X22" i="11" s="1"/>
  <c r="M14" i="11"/>
  <c r="N12" i="11"/>
  <c r="P126" i="11"/>
  <c r="O72" i="11"/>
  <c r="O126" i="11"/>
  <c r="O92" i="11"/>
  <c r="O76" i="11"/>
  <c r="P7" i="11"/>
  <c r="N146" i="11"/>
  <c r="N110" i="11"/>
  <c r="M103" i="11"/>
  <c r="M123" i="11"/>
  <c r="M72" i="11"/>
  <c r="N99" i="11"/>
  <c r="P127" i="11"/>
  <c r="M97" i="11"/>
  <c r="T97" i="11" s="1"/>
  <c r="X97" i="11" s="1"/>
  <c r="N93" i="11"/>
  <c r="M19" i="11"/>
  <c r="M81" i="11"/>
  <c r="T81" i="11" s="1"/>
  <c r="X81" i="11" s="1"/>
  <c r="M63" i="11"/>
  <c r="N47" i="11"/>
  <c r="M4" i="11"/>
  <c r="O138" i="11"/>
  <c r="O135" i="11"/>
  <c r="O101" i="11"/>
  <c r="N7" i="11"/>
  <c r="I43" i="10"/>
  <c r="I47" i="10"/>
  <c r="I83" i="10"/>
  <c r="I91" i="10"/>
  <c r="N106" i="11"/>
  <c r="N102" i="11"/>
  <c r="T102" i="11" s="1"/>
  <c r="X102" i="11" s="1"/>
  <c r="M143" i="11"/>
  <c r="M85" i="11"/>
  <c r="N27" i="11"/>
  <c r="P4" i="11"/>
  <c r="O103" i="11"/>
  <c r="P138" i="11"/>
  <c r="O102" i="11"/>
  <c r="N123" i="11"/>
  <c r="N135" i="11"/>
  <c r="N143" i="11"/>
  <c r="N127" i="11"/>
  <c r="P63" i="11"/>
  <c r="P47" i="11"/>
  <c r="O39" i="11"/>
  <c r="O59" i="11"/>
  <c r="M47" i="11"/>
  <c r="N81" i="11"/>
  <c r="O43" i="11"/>
  <c r="N63" i="11"/>
  <c r="P24" i="11"/>
  <c r="N8" i="11"/>
  <c r="P20" i="11"/>
  <c r="N4" i="11"/>
  <c r="O36" i="11"/>
  <c r="N138" i="11"/>
  <c r="M27" i="11"/>
  <c r="M11" i="11"/>
  <c r="T11" i="11" s="1"/>
  <c r="X11" i="11" s="1"/>
  <c r="O47" i="11"/>
  <c r="P43" i="11"/>
  <c r="O20" i="11"/>
  <c r="M138" i="11"/>
  <c r="M106" i="11"/>
  <c r="T106" i="11" s="1"/>
  <c r="X106" i="11" s="1"/>
  <c r="O106" i="11"/>
  <c r="M101" i="11"/>
  <c r="P59" i="11"/>
  <c r="N39" i="11"/>
  <c r="T39" i="11" s="1"/>
  <c r="X39" i="11" s="1"/>
  <c r="N85" i="11"/>
  <c r="N69" i="11"/>
  <c r="M23" i="11"/>
  <c r="O27" i="11"/>
  <c r="N43" i="11"/>
  <c r="P11" i="11"/>
  <c r="M144" i="11"/>
  <c r="P144" i="11"/>
  <c r="O144" i="11"/>
  <c r="N144" i="11"/>
  <c r="M120" i="11"/>
  <c r="P120" i="11"/>
  <c r="O120" i="11"/>
  <c r="N120" i="11"/>
  <c r="M104" i="11"/>
  <c r="P104" i="11"/>
  <c r="O104" i="11"/>
  <c r="N104" i="11"/>
  <c r="P98" i="11"/>
  <c r="O98" i="11"/>
  <c r="N98" i="11"/>
  <c r="M98" i="11"/>
  <c r="P65" i="11"/>
  <c r="O65" i="11"/>
  <c r="M65" i="11"/>
  <c r="N65" i="11"/>
  <c r="P29" i="11"/>
  <c r="M29" i="11"/>
  <c r="T29" i="11" s="1"/>
  <c r="X29" i="11" s="1"/>
  <c r="O29" i="11"/>
  <c r="N29" i="11"/>
  <c r="P13" i="11"/>
  <c r="O13" i="11"/>
  <c r="M13" i="11"/>
  <c r="N13" i="11"/>
  <c r="O54" i="11"/>
  <c r="N54" i="11"/>
  <c r="P54" i="11"/>
  <c r="M54" i="11"/>
  <c r="P94" i="11"/>
  <c r="O94" i="11"/>
  <c r="N94" i="11"/>
  <c r="M94" i="11"/>
  <c r="P78" i="11"/>
  <c r="O78" i="11"/>
  <c r="M78" i="11"/>
  <c r="N78" i="11"/>
  <c r="P82" i="11"/>
  <c r="O82" i="11"/>
  <c r="N82" i="11"/>
  <c r="M82" i="11"/>
  <c r="P66" i="11"/>
  <c r="O66" i="11"/>
  <c r="N66" i="11"/>
  <c r="M66" i="11"/>
  <c r="P61" i="11"/>
  <c r="O61" i="11"/>
  <c r="M61" i="11"/>
  <c r="N61" i="11"/>
  <c r="P45" i="11"/>
  <c r="O45" i="11"/>
  <c r="M45" i="11"/>
  <c r="N45" i="11"/>
  <c r="O42" i="11"/>
  <c r="P42" i="11"/>
  <c r="N42" i="11"/>
  <c r="M42" i="11"/>
  <c r="P41" i="11"/>
  <c r="M41" i="11"/>
  <c r="T41" i="11" s="1"/>
  <c r="X41" i="11" s="1"/>
  <c r="O41" i="11"/>
  <c r="N41" i="11"/>
  <c r="M89" i="11"/>
  <c r="M128" i="11"/>
  <c r="T128" i="11" s="1"/>
  <c r="X128" i="11" s="1"/>
  <c r="P128" i="11"/>
  <c r="O128" i="11"/>
  <c r="N128" i="11"/>
  <c r="M112" i="11"/>
  <c r="T112" i="11" s="1"/>
  <c r="X112" i="11" s="1"/>
  <c r="P112" i="11"/>
  <c r="O112" i="11"/>
  <c r="N112" i="11"/>
  <c r="P133" i="11"/>
  <c r="O133" i="11"/>
  <c r="N133" i="11"/>
  <c r="M133" i="11"/>
  <c r="P125" i="11"/>
  <c r="O125" i="11"/>
  <c r="N125" i="11"/>
  <c r="M125" i="11"/>
  <c r="P109" i="11"/>
  <c r="O109" i="11"/>
  <c r="N109" i="11"/>
  <c r="M109" i="11"/>
  <c r="P49" i="11"/>
  <c r="O49" i="11"/>
  <c r="M49" i="11"/>
  <c r="N49" i="11"/>
  <c r="P21" i="11"/>
  <c r="O21" i="11"/>
  <c r="M21" i="11"/>
  <c r="N21" i="11"/>
  <c r="P5" i="11"/>
  <c r="M5" i="11"/>
  <c r="O5" i="11"/>
  <c r="N5" i="11"/>
  <c r="M148" i="11"/>
  <c r="X148" i="11" s="1"/>
  <c r="P148" i="11"/>
  <c r="O148" i="11"/>
  <c r="N148" i="11"/>
  <c r="M140" i="11"/>
  <c r="T140" i="11" s="1"/>
  <c r="X140" i="11" s="1"/>
  <c r="P140" i="11"/>
  <c r="O140" i="11"/>
  <c r="N140" i="11"/>
  <c r="M132" i="11"/>
  <c r="T132" i="11" s="1"/>
  <c r="X132" i="11" s="1"/>
  <c r="P132" i="11"/>
  <c r="O132" i="11"/>
  <c r="N132" i="11"/>
  <c r="M124" i="11"/>
  <c r="T124" i="11" s="1"/>
  <c r="X124" i="11" s="1"/>
  <c r="P124" i="11"/>
  <c r="O124" i="11"/>
  <c r="N124" i="11"/>
  <c r="M116" i="11"/>
  <c r="T116" i="11" s="1"/>
  <c r="X116" i="11" s="1"/>
  <c r="P116" i="11"/>
  <c r="O116" i="11"/>
  <c r="N116" i="11"/>
  <c r="M108" i="11"/>
  <c r="T108" i="11" s="1"/>
  <c r="X108" i="11" s="1"/>
  <c r="P108" i="11"/>
  <c r="O108" i="11"/>
  <c r="N108" i="11"/>
  <c r="P145" i="11"/>
  <c r="O145" i="11"/>
  <c r="N145" i="11"/>
  <c r="M145" i="11"/>
  <c r="P137" i="11"/>
  <c r="O137" i="11"/>
  <c r="N137" i="11"/>
  <c r="M137" i="11"/>
  <c r="P129" i="11"/>
  <c r="O129" i="11"/>
  <c r="N129" i="11"/>
  <c r="M129" i="11"/>
  <c r="P121" i="11"/>
  <c r="O121" i="11"/>
  <c r="N121" i="11"/>
  <c r="M121" i="11"/>
  <c r="P113" i="11"/>
  <c r="O113" i="11"/>
  <c r="N113" i="11"/>
  <c r="M113" i="11"/>
  <c r="P105" i="11"/>
  <c r="O105" i="11"/>
  <c r="N105" i="11"/>
  <c r="M105" i="11"/>
  <c r="P101" i="11"/>
  <c r="O58" i="11"/>
  <c r="N58" i="11"/>
  <c r="P58" i="11"/>
  <c r="M58" i="11"/>
  <c r="T58" i="11" s="1"/>
  <c r="X58" i="11" s="1"/>
  <c r="P57" i="11"/>
  <c r="O57" i="11"/>
  <c r="M57" i="11"/>
  <c r="N57" i="11"/>
  <c r="P33" i="11"/>
  <c r="M33" i="11"/>
  <c r="O33" i="11"/>
  <c r="N33" i="11"/>
  <c r="P25" i="11"/>
  <c r="O25" i="11"/>
  <c r="M25" i="11"/>
  <c r="N25" i="11"/>
  <c r="P17" i="11"/>
  <c r="O17" i="11"/>
  <c r="M17" i="11"/>
  <c r="N17" i="11"/>
  <c r="P9" i="11"/>
  <c r="M9" i="11"/>
  <c r="O9" i="11"/>
  <c r="N9" i="11"/>
  <c r="O62" i="11"/>
  <c r="N62" i="11"/>
  <c r="P62" i="11"/>
  <c r="M62" i="11"/>
  <c r="T62" i="11" s="1"/>
  <c r="X62" i="11" s="1"/>
  <c r="O75" i="11"/>
  <c r="N75" i="11"/>
  <c r="M75" i="11"/>
  <c r="P75" i="11"/>
  <c r="N89" i="11"/>
  <c r="M136" i="11"/>
  <c r="P136" i="11"/>
  <c r="O136" i="11"/>
  <c r="N136" i="11"/>
  <c r="P141" i="11"/>
  <c r="O141" i="11"/>
  <c r="N141" i="11"/>
  <c r="M141" i="11"/>
  <c r="P117" i="11"/>
  <c r="O117" i="11"/>
  <c r="N117" i="11"/>
  <c r="M117" i="11"/>
  <c r="N101" i="11"/>
  <c r="P86" i="11"/>
  <c r="O86" i="11"/>
  <c r="M86" i="11"/>
  <c r="N86" i="11"/>
  <c r="P70" i="11"/>
  <c r="O70" i="11"/>
  <c r="M70" i="11"/>
  <c r="N70" i="11"/>
  <c r="P90" i="11"/>
  <c r="O90" i="11"/>
  <c r="N90" i="11"/>
  <c r="M90" i="11"/>
  <c r="P74" i="11"/>
  <c r="O74" i="11"/>
  <c r="N74" i="11"/>
  <c r="M74" i="11"/>
  <c r="O91" i="11"/>
  <c r="N91" i="11"/>
  <c r="M91" i="11"/>
  <c r="P91" i="11"/>
  <c r="O50" i="11"/>
  <c r="N50" i="11"/>
  <c r="P50" i="11"/>
  <c r="M50" i="11"/>
  <c r="O67" i="11"/>
  <c r="N67" i="11"/>
  <c r="M67" i="11"/>
  <c r="P67" i="11"/>
  <c r="P53" i="11"/>
  <c r="O53" i="11"/>
  <c r="M53" i="11"/>
  <c r="N53" i="11"/>
  <c r="P38" i="11"/>
  <c r="M38" i="11"/>
  <c r="T38" i="11" s="1"/>
  <c r="X38" i="11" s="1"/>
  <c r="N38" i="11"/>
  <c r="O38" i="11"/>
  <c r="O83" i="11"/>
  <c r="N83" i="11"/>
  <c r="M83" i="11"/>
  <c r="P83" i="11"/>
  <c r="O46" i="11"/>
  <c r="N46" i="11"/>
  <c r="P46" i="11"/>
  <c r="M46" i="11"/>
  <c r="I7" i="10"/>
  <c r="I11" i="10"/>
  <c r="I16" i="10"/>
  <c r="I50" i="10"/>
  <c r="I6" i="10"/>
  <c r="I8" i="10"/>
  <c r="I18" i="10"/>
  <c r="I23" i="10"/>
  <c r="I28" i="10"/>
  <c r="I36" i="10"/>
  <c r="I44" i="10"/>
  <c r="I46" i="10"/>
  <c r="I55" i="10"/>
  <c r="I61" i="10"/>
  <c r="I66" i="10"/>
  <c r="I69" i="10"/>
  <c r="I74" i="10"/>
  <c r="I77" i="10"/>
  <c r="I82" i="10"/>
  <c r="I85" i="10"/>
  <c r="I90" i="10"/>
  <c r="I93" i="10"/>
  <c r="I98" i="10"/>
  <c r="I101" i="10"/>
  <c r="I112" i="10"/>
  <c r="I125" i="10"/>
  <c r="I128" i="10"/>
  <c r="I144" i="10"/>
  <c r="I140" i="10"/>
  <c r="I19" i="10"/>
  <c r="I22" i="10"/>
  <c r="I24" i="10"/>
  <c r="I32" i="10"/>
  <c r="I40" i="10"/>
  <c r="I45" i="10"/>
  <c r="I51" i="10"/>
  <c r="I54" i="10"/>
  <c r="I59" i="10"/>
  <c r="I117" i="10"/>
  <c r="I120" i="10"/>
  <c r="I133" i="10"/>
  <c r="I136" i="10"/>
  <c r="I121" i="10"/>
  <c r="I124" i="10"/>
  <c r="I14" i="10"/>
  <c r="I113" i="10"/>
  <c r="I116" i="10"/>
  <c r="I129" i="10"/>
  <c r="I132" i="10"/>
  <c r="I49" i="10"/>
  <c r="I53" i="10"/>
  <c r="I56" i="10"/>
  <c r="I62" i="10"/>
  <c r="I65" i="10"/>
  <c r="I70" i="10"/>
  <c r="I73" i="10"/>
  <c r="I78" i="10"/>
  <c r="I81" i="10"/>
  <c r="I86" i="10"/>
  <c r="I89" i="10"/>
  <c r="I94" i="10"/>
  <c r="I97" i="10"/>
  <c r="I102" i="10"/>
  <c r="I108" i="10"/>
  <c r="I111" i="10"/>
  <c r="I115" i="10"/>
  <c r="I119" i="10"/>
  <c r="I123" i="10"/>
  <c r="I127" i="10"/>
  <c r="I131" i="10"/>
  <c r="I135" i="10"/>
  <c r="I139" i="10"/>
  <c r="I143" i="10"/>
  <c r="I146" i="10"/>
  <c r="I148" i="10"/>
  <c r="I52" i="10"/>
  <c r="I114" i="10"/>
  <c r="I118" i="10"/>
  <c r="I122" i="10"/>
  <c r="I126" i="10"/>
  <c r="I130" i="10"/>
  <c r="I134" i="10"/>
  <c r="I138" i="10"/>
  <c r="I142" i="10"/>
  <c r="I149" i="10"/>
  <c r="T47" i="11" l="1"/>
  <c r="X47" i="11" s="1"/>
  <c r="T123" i="11"/>
  <c r="X123" i="11" s="1"/>
  <c r="T64" i="11"/>
  <c r="X64" i="11" s="1"/>
  <c r="T34" i="11"/>
  <c r="X34" i="11" s="1"/>
  <c r="T75" i="11"/>
  <c r="X75" i="11" s="1"/>
  <c r="T17" i="11"/>
  <c r="X17" i="11" s="1"/>
  <c r="T25" i="11"/>
  <c r="X25" i="11" s="1"/>
  <c r="T57" i="11"/>
  <c r="X57" i="11" s="1"/>
  <c r="T105" i="11"/>
  <c r="X105" i="11" s="1"/>
  <c r="T113" i="11"/>
  <c r="X113" i="11" s="1"/>
  <c r="T121" i="11"/>
  <c r="X121" i="11" s="1"/>
  <c r="T129" i="11"/>
  <c r="X129" i="11" s="1"/>
  <c r="T137" i="11"/>
  <c r="X137" i="11" s="1"/>
  <c r="T145" i="11"/>
  <c r="X145" i="11" s="1"/>
  <c r="T109" i="11"/>
  <c r="X109" i="11" s="1"/>
  <c r="T125" i="11"/>
  <c r="X125" i="11" s="1"/>
  <c r="T133" i="11"/>
  <c r="X133" i="11" s="1"/>
  <c r="T89" i="11"/>
  <c r="X89" i="11" s="1"/>
  <c r="T104" i="11"/>
  <c r="X104" i="11" s="1"/>
  <c r="T120" i="11"/>
  <c r="X120" i="11" s="1"/>
  <c r="T144" i="11"/>
  <c r="X144" i="11" s="1"/>
  <c r="T23" i="11"/>
  <c r="X23" i="11" s="1"/>
  <c r="T138" i="11"/>
  <c r="X138" i="11" s="1"/>
  <c r="T103" i="11"/>
  <c r="X103" i="11" s="1"/>
  <c r="T77" i="11"/>
  <c r="X77" i="11" s="1"/>
  <c r="T60" i="11"/>
  <c r="X60" i="11" s="1"/>
  <c r="T69" i="11"/>
  <c r="X69" i="11" s="1"/>
  <c r="T26" i="11"/>
  <c r="X26" i="11" s="1"/>
  <c r="T24" i="11"/>
  <c r="X24" i="11" s="1"/>
  <c r="T73" i="11"/>
  <c r="X73" i="11" s="1"/>
  <c r="T51" i="11"/>
  <c r="X51" i="11" s="1"/>
  <c r="T20" i="11"/>
  <c r="X20" i="11" s="1"/>
  <c r="T93" i="11"/>
  <c r="X93" i="11" s="1"/>
  <c r="T146" i="11"/>
  <c r="X146" i="11" s="1"/>
  <c r="T55" i="11"/>
  <c r="X55" i="11" s="1"/>
  <c r="T48" i="11"/>
  <c r="X48" i="11" s="1"/>
  <c r="T63" i="11"/>
  <c r="X63" i="11" s="1"/>
  <c r="T32" i="11"/>
  <c r="X32" i="11" s="1"/>
  <c r="T135" i="11"/>
  <c r="X135" i="11" s="1"/>
  <c r="T15" i="11"/>
  <c r="X15" i="11" s="1"/>
  <c r="T96" i="11"/>
  <c r="X96" i="11" s="1"/>
  <c r="T46" i="11"/>
  <c r="X46" i="11" s="1"/>
  <c r="T50" i="11"/>
  <c r="X50" i="11" s="1"/>
  <c r="T74" i="11"/>
  <c r="X74" i="11" s="1"/>
  <c r="T90" i="11"/>
  <c r="X90" i="11" s="1"/>
  <c r="T136" i="11"/>
  <c r="X136" i="11" s="1"/>
  <c r="T9" i="11"/>
  <c r="X9" i="11" s="1"/>
  <c r="T33" i="11"/>
  <c r="X33" i="11" s="1"/>
  <c r="T21" i="11"/>
  <c r="X21" i="11" s="1"/>
  <c r="T49" i="11"/>
  <c r="X49" i="11" s="1"/>
  <c r="T42" i="11"/>
  <c r="X42" i="11" s="1"/>
  <c r="T66" i="11"/>
  <c r="X66" i="11" s="1"/>
  <c r="T82" i="11"/>
  <c r="X82" i="11" s="1"/>
  <c r="T94" i="11"/>
  <c r="X94" i="11" s="1"/>
  <c r="T54" i="11"/>
  <c r="X54" i="11" s="1"/>
  <c r="T98" i="11"/>
  <c r="X98" i="11" s="1"/>
  <c r="T101" i="11"/>
  <c r="X101" i="11" s="1"/>
  <c r="T27" i="11"/>
  <c r="X27" i="11" s="1"/>
  <c r="T85" i="11"/>
  <c r="X85" i="11" s="1"/>
  <c r="T4" i="11"/>
  <c r="T19" i="11"/>
  <c r="X19" i="11" s="1"/>
  <c r="T76" i="11"/>
  <c r="X76" i="11" s="1"/>
  <c r="T99" i="11"/>
  <c r="X99" i="11" s="1"/>
  <c r="T28" i="11"/>
  <c r="X28" i="11" s="1"/>
  <c r="T71" i="11"/>
  <c r="X71" i="11" s="1"/>
  <c r="T84" i="11"/>
  <c r="X84" i="11" s="1"/>
  <c r="T131" i="11"/>
  <c r="X131" i="11" s="1"/>
  <c r="T127" i="11"/>
  <c r="X127" i="11" s="1"/>
  <c r="T111" i="11"/>
  <c r="X111" i="11" s="1"/>
  <c r="T118" i="11"/>
  <c r="X118" i="11" s="1"/>
  <c r="T115" i="11"/>
  <c r="X115" i="11" s="1"/>
  <c r="T40" i="11"/>
  <c r="X40" i="11" s="1"/>
  <c r="T107" i="11"/>
  <c r="X107" i="11" s="1"/>
  <c r="T31" i="11"/>
  <c r="X31" i="11" s="1"/>
  <c r="T8" i="11"/>
  <c r="X8" i="11" s="1"/>
  <c r="T100" i="11"/>
  <c r="X100" i="11" s="1"/>
  <c r="T10" i="11"/>
  <c r="X10" i="11" s="1"/>
  <c r="T130" i="11"/>
  <c r="X130" i="11" s="1"/>
  <c r="T83" i="11"/>
  <c r="X83" i="11" s="1"/>
  <c r="T53" i="11"/>
  <c r="X53" i="11" s="1"/>
  <c r="T67" i="11"/>
  <c r="X67" i="11" s="1"/>
  <c r="T91" i="11"/>
  <c r="X91" i="11" s="1"/>
  <c r="T70" i="11"/>
  <c r="X70" i="11" s="1"/>
  <c r="T86" i="11"/>
  <c r="X86" i="11" s="1"/>
  <c r="T117" i="11"/>
  <c r="X117" i="11" s="1"/>
  <c r="T141" i="11"/>
  <c r="X141" i="11" s="1"/>
  <c r="T5" i="11"/>
  <c r="X5" i="11" s="1"/>
  <c r="T45" i="11"/>
  <c r="X45" i="11" s="1"/>
  <c r="T61" i="11"/>
  <c r="X61" i="11" s="1"/>
  <c r="T78" i="11"/>
  <c r="X78" i="11" s="1"/>
  <c r="T13" i="11"/>
  <c r="X13" i="11" s="1"/>
  <c r="T65" i="11"/>
  <c r="X65" i="11" s="1"/>
  <c r="T143" i="11"/>
  <c r="X143" i="11" s="1"/>
  <c r="T72" i="11"/>
  <c r="X72" i="11" s="1"/>
  <c r="T14" i="11"/>
  <c r="X14" i="11" s="1"/>
  <c r="T16" i="11"/>
  <c r="X16" i="11" s="1"/>
  <c r="T110" i="11"/>
  <c r="X110" i="11" s="1"/>
  <c r="T37" i="11"/>
  <c r="X37" i="11" s="1"/>
  <c r="T114" i="11"/>
  <c r="X114" i="11" s="1"/>
  <c r="T134" i="11"/>
  <c r="X134" i="11" s="1"/>
  <c r="T142" i="11"/>
  <c r="X142" i="11" s="1"/>
  <c r="T87" i="11"/>
  <c r="X87" i="11" s="1"/>
  <c r="T68" i="11"/>
  <c r="X68" i="11" s="1"/>
  <c r="T30" i="11"/>
  <c r="X30" i="11" s="1"/>
  <c r="T7" i="11"/>
  <c r="X7" i="11" s="1"/>
  <c r="T36" i="11"/>
  <c r="X36" i="11" s="1"/>
  <c r="T52" i="11"/>
  <c r="X52" i="11" s="1"/>
  <c r="T79" i="11"/>
  <c r="X79" i="11" s="1"/>
  <c r="T59" i="11"/>
  <c r="X59" i="11" s="1"/>
  <c r="I20" i="9"/>
  <c r="I18" i="9"/>
  <c r="I17" i="9"/>
  <c r="G13" i="9"/>
  <c r="H13" i="9" s="1"/>
  <c r="I13" i="9" s="1"/>
  <c r="G9" i="9"/>
  <c r="H9" i="9" s="1"/>
  <c r="I9" i="9" s="1"/>
  <c r="G5" i="9"/>
  <c r="H5" i="9" s="1"/>
  <c r="I5" i="9" s="1"/>
  <c r="T150" i="11" l="1"/>
  <c r="X4" i="11"/>
  <c r="I21" i="9"/>
  <c r="I24" i="9" s="1"/>
  <c r="H5" i="8"/>
  <c r="H6" i="8"/>
  <c r="H7" i="8"/>
  <c r="H8" i="8"/>
  <c r="H9" i="8"/>
  <c r="H10" i="8"/>
  <c r="H11" i="8"/>
  <c r="H12" i="8"/>
  <c r="H13" i="8"/>
  <c r="J13" i="8" s="1"/>
  <c r="H14" i="8"/>
  <c r="H15" i="8"/>
  <c r="H16" i="8"/>
  <c r="H17" i="8"/>
  <c r="H18" i="8"/>
  <c r="H19" i="8"/>
  <c r="H20" i="8"/>
  <c r="H21" i="8"/>
  <c r="H22" i="8"/>
  <c r="H23" i="8"/>
  <c r="H24" i="8"/>
  <c r="H25" i="8"/>
  <c r="H26" i="8"/>
  <c r="H27" i="8"/>
  <c r="H28" i="8"/>
  <c r="H29" i="8"/>
  <c r="H30" i="8"/>
  <c r="H31" i="8"/>
  <c r="H32" i="8"/>
  <c r="H33" i="8"/>
  <c r="I33" i="8" s="1"/>
  <c r="H34" i="8"/>
  <c r="H35" i="8"/>
  <c r="H36" i="8"/>
  <c r="H37" i="8"/>
  <c r="H38" i="8"/>
  <c r="H39" i="8"/>
  <c r="H40" i="8"/>
  <c r="H41" i="8"/>
  <c r="H42" i="8"/>
  <c r="H43" i="8"/>
  <c r="H44" i="8"/>
  <c r="H45" i="8"/>
  <c r="H46" i="8"/>
  <c r="H47" i="8"/>
  <c r="H48" i="8"/>
  <c r="H49" i="8"/>
  <c r="H50" i="8"/>
  <c r="H51" i="8"/>
  <c r="H52" i="8"/>
  <c r="H53" i="8"/>
  <c r="J53" i="8" s="1"/>
  <c r="H54" i="8"/>
  <c r="H55" i="8"/>
  <c r="H56" i="8"/>
  <c r="H57" i="8"/>
  <c r="J57" i="8" s="1"/>
  <c r="H58" i="8"/>
  <c r="H59" i="8"/>
  <c r="H60" i="8"/>
  <c r="H61" i="8"/>
  <c r="H62" i="8"/>
  <c r="H63" i="8"/>
  <c r="H64" i="8"/>
  <c r="H65" i="8"/>
  <c r="H66" i="8"/>
  <c r="H67" i="8"/>
  <c r="H68" i="8"/>
  <c r="H69" i="8"/>
  <c r="J69" i="8" s="1"/>
  <c r="H70" i="8"/>
  <c r="H71" i="8"/>
  <c r="H72" i="8"/>
  <c r="H73" i="8"/>
  <c r="H74" i="8"/>
  <c r="H75" i="8"/>
  <c r="H76" i="8"/>
  <c r="H77" i="8"/>
  <c r="H78" i="8"/>
  <c r="H79" i="8"/>
  <c r="H80" i="8"/>
  <c r="H81" i="8"/>
  <c r="H82" i="8"/>
  <c r="H83" i="8"/>
  <c r="H84" i="8"/>
  <c r="H85" i="8"/>
  <c r="J85" i="8" s="1"/>
  <c r="H86" i="8"/>
  <c r="H87" i="8"/>
  <c r="H88" i="8"/>
  <c r="H89" i="8"/>
  <c r="H90" i="8"/>
  <c r="H91" i="8"/>
  <c r="H92" i="8"/>
  <c r="H93" i="8"/>
  <c r="H94" i="8"/>
  <c r="H95" i="8"/>
  <c r="H96" i="8"/>
  <c r="H97" i="8"/>
  <c r="H98" i="8"/>
  <c r="H99" i="8"/>
  <c r="H100" i="8"/>
  <c r="H101" i="8"/>
  <c r="H102" i="8"/>
  <c r="H103" i="8"/>
  <c r="H104" i="8"/>
  <c r="H105" i="8"/>
  <c r="H106" i="8"/>
  <c r="H107" i="8"/>
  <c r="H108" i="8"/>
  <c r="H109" i="8"/>
  <c r="H110" i="8"/>
  <c r="H111" i="8"/>
  <c r="H112" i="8"/>
  <c r="H113" i="8"/>
  <c r="H114" i="8"/>
  <c r="H115" i="8"/>
  <c r="H116" i="8"/>
  <c r="H117" i="8"/>
  <c r="H118" i="8"/>
  <c r="H119" i="8"/>
  <c r="H120" i="8"/>
  <c r="H121" i="8"/>
  <c r="H122" i="8"/>
  <c r="H123" i="8"/>
  <c r="H124" i="8"/>
  <c r="H125" i="8"/>
  <c r="H126" i="8"/>
  <c r="H127" i="8"/>
  <c r="H128" i="8"/>
  <c r="H129" i="8"/>
  <c r="H130" i="8"/>
  <c r="H131" i="8"/>
  <c r="H132" i="8"/>
  <c r="H133" i="8"/>
  <c r="H134" i="8"/>
  <c r="H135" i="8"/>
  <c r="H136" i="8"/>
  <c r="H137" i="8"/>
  <c r="H138" i="8"/>
  <c r="H139" i="8"/>
  <c r="H140" i="8"/>
  <c r="H141" i="8"/>
  <c r="H142" i="8"/>
  <c r="H143" i="8"/>
  <c r="H144" i="8"/>
  <c r="H145" i="8"/>
  <c r="H146" i="8"/>
  <c r="H147" i="8"/>
  <c r="H148" i="8"/>
  <c r="H4" i="8"/>
  <c r="G5" i="8"/>
  <c r="G6" i="8"/>
  <c r="G7" i="8"/>
  <c r="I7" i="8" s="1"/>
  <c r="G8" i="8"/>
  <c r="G9" i="8"/>
  <c r="G10" i="8"/>
  <c r="G11" i="8"/>
  <c r="J11" i="8" s="1"/>
  <c r="G12" i="8"/>
  <c r="G13" i="8"/>
  <c r="G14" i="8"/>
  <c r="G15" i="8"/>
  <c r="I15" i="8" s="1"/>
  <c r="G16" i="8"/>
  <c r="G17" i="8"/>
  <c r="G18" i="8"/>
  <c r="G19" i="8"/>
  <c r="I19" i="8" s="1"/>
  <c r="G20" i="8"/>
  <c r="G21" i="8"/>
  <c r="G22" i="8"/>
  <c r="G23" i="8"/>
  <c r="J23" i="8" s="1"/>
  <c r="G24" i="8"/>
  <c r="G25" i="8"/>
  <c r="G26" i="8"/>
  <c r="G27" i="8"/>
  <c r="J27" i="8" s="1"/>
  <c r="G28" i="8"/>
  <c r="G29" i="8"/>
  <c r="G30" i="8"/>
  <c r="G31" i="8"/>
  <c r="G32" i="8"/>
  <c r="G33" i="8"/>
  <c r="G34" i="8"/>
  <c r="G35" i="8"/>
  <c r="G36" i="8"/>
  <c r="G37" i="8"/>
  <c r="G38" i="8"/>
  <c r="G39" i="8"/>
  <c r="I39" i="8" s="1"/>
  <c r="G40" i="8"/>
  <c r="I40" i="8" s="1"/>
  <c r="G41" i="8"/>
  <c r="G42" i="8"/>
  <c r="G43" i="8"/>
  <c r="G44" i="8"/>
  <c r="G45" i="8"/>
  <c r="G46" i="8"/>
  <c r="G47" i="8"/>
  <c r="G48" i="8"/>
  <c r="G49" i="8"/>
  <c r="G50" i="8"/>
  <c r="G51" i="8"/>
  <c r="G52" i="8"/>
  <c r="G53" i="8"/>
  <c r="G54" i="8"/>
  <c r="G55" i="8"/>
  <c r="G56" i="8"/>
  <c r="G57" i="8"/>
  <c r="G58" i="8"/>
  <c r="G59" i="8"/>
  <c r="G60" i="8"/>
  <c r="G61" i="8"/>
  <c r="G62" i="8"/>
  <c r="G63" i="8"/>
  <c r="G64" i="8"/>
  <c r="G65" i="8"/>
  <c r="G66" i="8"/>
  <c r="G67" i="8"/>
  <c r="I67" i="8" s="1"/>
  <c r="G68" i="8"/>
  <c r="G69" i="8"/>
  <c r="G70" i="8"/>
  <c r="G71" i="8"/>
  <c r="G72" i="8"/>
  <c r="G73" i="8"/>
  <c r="G74" i="8"/>
  <c r="G75" i="8"/>
  <c r="G76" i="8"/>
  <c r="G77" i="8"/>
  <c r="G78" i="8"/>
  <c r="G79" i="8"/>
  <c r="G80" i="8"/>
  <c r="G81" i="8"/>
  <c r="G82" i="8"/>
  <c r="G83" i="8"/>
  <c r="G84" i="8"/>
  <c r="G85" i="8"/>
  <c r="G86" i="8"/>
  <c r="G87" i="8"/>
  <c r="G88" i="8"/>
  <c r="G89" i="8"/>
  <c r="G90" i="8"/>
  <c r="G91" i="8"/>
  <c r="G92" i="8"/>
  <c r="G93" i="8"/>
  <c r="G94" i="8"/>
  <c r="G95" i="8"/>
  <c r="I95" i="8" s="1"/>
  <c r="G96" i="8"/>
  <c r="G97" i="8"/>
  <c r="G98" i="8"/>
  <c r="G99" i="8"/>
  <c r="G100" i="8"/>
  <c r="G101" i="8"/>
  <c r="G102" i="8"/>
  <c r="G103" i="8"/>
  <c r="J103" i="8" s="1"/>
  <c r="G104" i="8"/>
  <c r="G105" i="8"/>
  <c r="G106" i="8"/>
  <c r="G107" i="8"/>
  <c r="I107" i="8" s="1"/>
  <c r="G108" i="8"/>
  <c r="G109" i="8"/>
  <c r="G110" i="8"/>
  <c r="G111" i="8"/>
  <c r="I111" i="8" s="1"/>
  <c r="G112" i="8"/>
  <c r="G113" i="8"/>
  <c r="G114" i="8"/>
  <c r="G115" i="8"/>
  <c r="I115" i="8" s="1"/>
  <c r="G116" i="8"/>
  <c r="G117" i="8"/>
  <c r="G118" i="8"/>
  <c r="G119" i="8"/>
  <c r="I119" i="8" s="1"/>
  <c r="G120" i="8"/>
  <c r="G121" i="8"/>
  <c r="G122" i="8"/>
  <c r="G123" i="8"/>
  <c r="I123" i="8" s="1"/>
  <c r="G124" i="8"/>
  <c r="G125" i="8"/>
  <c r="G126" i="8"/>
  <c r="G127" i="8"/>
  <c r="G128" i="8"/>
  <c r="G129" i="8"/>
  <c r="G130" i="8"/>
  <c r="G131" i="8"/>
  <c r="G132" i="8"/>
  <c r="G133" i="8"/>
  <c r="G134" i="8"/>
  <c r="G135" i="8"/>
  <c r="G136" i="8"/>
  <c r="G137" i="8"/>
  <c r="G138" i="8"/>
  <c r="G139" i="8"/>
  <c r="G140" i="8"/>
  <c r="G141" i="8"/>
  <c r="G142" i="8"/>
  <c r="G143" i="8"/>
  <c r="G144" i="8"/>
  <c r="G145" i="8"/>
  <c r="G146" i="8"/>
  <c r="G147" i="8"/>
  <c r="G148" i="8"/>
  <c r="J102" i="8"/>
  <c r="I102" i="8"/>
  <c r="J101" i="8"/>
  <c r="J94" i="8"/>
  <c r="I94" i="8"/>
  <c r="J81" i="8"/>
  <c r="I45" i="8"/>
  <c r="J31" i="8"/>
  <c r="J21" i="8"/>
  <c r="I14" i="8"/>
  <c r="I6" i="8"/>
  <c r="J5" i="8"/>
  <c r="N94" i="8" l="1"/>
  <c r="I121" i="8"/>
  <c r="N121" i="8" s="1"/>
  <c r="I109" i="8"/>
  <c r="I93" i="8"/>
  <c r="J89" i="8"/>
  <c r="I81" i="8"/>
  <c r="N81" i="8" s="1"/>
  <c r="J73" i="8"/>
  <c r="I65" i="8"/>
  <c r="J61" i="8"/>
  <c r="I53" i="8"/>
  <c r="L53" i="8" s="1"/>
  <c r="J49" i="8"/>
  <c r="J45" i="8"/>
  <c r="N45" i="8" s="1"/>
  <c r="J41" i="8"/>
  <c r="J33" i="8"/>
  <c r="N33" i="8" s="1"/>
  <c r="I29" i="8"/>
  <c r="J25" i="8"/>
  <c r="J29" i="8"/>
  <c r="L29" i="8" s="1"/>
  <c r="I61" i="8"/>
  <c r="N61" i="8" s="1"/>
  <c r="I89" i="8"/>
  <c r="N102" i="8"/>
  <c r="J104" i="8"/>
  <c r="J76" i="8"/>
  <c r="I72" i="8"/>
  <c r="I60" i="8"/>
  <c r="J16" i="8"/>
  <c r="J71" i="8"/>
  <c r="J43" i="8"/>
  <c r="I23" i="8"/>
  <c r="J15" i="8"/>
  <c r="L15" i="8" s="1"/>
  <c r="J95" i="8"/>
  <c r="N95" i="8" s="1"/>
  <c r="J7" i="8"/>
  <c r="L7" i="8" s="1"/>
  <c r="J39" i="8"/>
  <c r="N39" i="8" s="1"/>
  <c r="I125" i="8"/>
  <c r="I117" i="8"/>
  <c r="I113" i="8"/>
  <c r="I101" i="8"/>
  <c r="N101" i="8" s="1"/>
  <c r="J93" i="8"/>
  <c r="K93" i="8" s="1"/>
  <c r="I85" i="8"/>
  <c r="J77" i="8"/>
  <c r="J65" i="8"/>
  <c r="L65" i="8" s="1"/>
  <c r="I57" i="8"/>
  <c r="L57" i="8" s="1"/>
  <c r="I49" i="8"/>
  <c r="J37" i="8"/>
  <c r="I100" i="8"/>
  <c r="J92" i="8"/>
  <c r="I84" i="8"/>
  <c r="I64" i="8"/>
  <c r="I56" i="8"/>
  <c r="M56" i="8" s="1"/>
  <c r="I48" i="8"/>
  <c r="I36" i="8"/>
  <c r="I20" i="8"/>
  <c r="J8" i="8"/>
  <c r="J96" i="8"/>
  <c r="I32" i="8"/>
  <c r="I44" i="8"/>
  <c r="J68" i="8"/>
  <c r="I80" i="8"/>
  <c r="I103" i="8"/>
  <c r="N103" i="8" s="1"/>
  <c r="I24" i="8"/>
  <c r="I92" i="8"/>
  <c r="I28" i="8"/>
  <c r="I35" i="8"/>
  <c r="I52" i="8"/>
  <c r="J72" i="8"/>
  <c r="I88" i="8"/>
  <c r="J50" i="8"/>
  <c r="I50" i="8"/>
  <c r="N50" i="8" s="1"/>
  <c r="J58" i="8"/>
  <c r="I58" i="8"/>
  <c r="J66" i="8"/>
  <c r="I66" i="8"/>
  <c r="N66" i="8" s="1"/>
  <c r="J83" i="8"/>
  <c r="I83" i="8"/>
  <c r="J86" i="8"/>
  <c r="I86" i="8"/>
  <c r="N86" i="8" s="1"/>
  <c r="J98" i="8"/>
  <c r="I98" i="8"/>
  <c r="J105" i="8"/>
  <c r="I105" i="8"/>
  <c r="N105" i="8" s="1"/>
  <c r="J18" i="8"/>
  <c r="I18" i="8"/>
  <c r="J10" i="8"/>
  <c r="I10" i="8"/>
  <c r="I11" i="8"/>
  <c r="I25" i="8"/>
  <c r="J30" i="8"/>
  <c r="I30" i="8"/>
  <c r="I31" i="8"/>
  <c r="I41" i="8"/>
  <c r="J46" i="8"/>
  <c r="I46" i="8"/>
  <c r="J51" i="8"/>
  <c r="I51" i="8"/>
  <c r="J54" i="8"/>
  <c r="I54" i="8"/>
  <c r="J59" i="8"/>
  <c r="I59" i="8"/>
  <c r="J62" i="8"/>
  <c r="I62" i="8"/>
  <c r="I68" i="8"/>
  <c r="J75" i="8"/>
  <c r="I75" i="8"/>
  <c r="J79" i="8"/>
  <c r="I79" i="8"/>
  <c r="J82" i="8"/>
  <c r="M82" i="8" s="1"/>
  <c r="I82" i="8"/>
  <c r="J87" i="8"/>
  <c r="I87" i="8"/>
  <c r="J90" i="8"/>
  <c r="I90" i="8"/>
  <c r="J97" i="8"/>
  <c r="I97" i="8"/>
  <c r="J99" i="8"/>
  <c r="I99" i="8"/>
  <c r="J106" i="8"/>
  <c r="I106" i="8"/>
  <c r="J22" i="8"/>
  <c r="M22" i="8" s="1"/>
  <c r="I22" i="8"/>
  <c r="J38" i="8"/>
  <c r="I38" i="8"/>
  <c r="J47" i="8"/>
  <c r="I47" i="8"/>
  <c r="J55" i="8"/>
  <c r="I55" i="8"/>
  <c r="J63" i="8"/>
  <c r="M63" i="8" s="1"/>
  <c r="I63" i="8"/>
  <c r="J78" i="8"/>
  <c r="I78" i="8"/>
  <c r="J91" i="8"/>
  <c r="I91" i="8"/>
  <c r="J34" i="8"/>
  <c r="I34" i="8"/>
  <c r="I69" i="8"/>
  <c r="K69" i="8" s="1"/>
  <c r="I96" i="8"/>
  <c r="J19" i="8"/>
  <c r="K19" i="8" s="1"/>
  <c r="I21" i="8"/>
  <c r="L21" i="8" s="1"/>
  <c r="J26" i="8"/>
  <c r="I26" i="8"/>
  <c r="I27" i="8"/>
  <c r="J35" i="8"/>
  <c r="M35" i="8" s="1"/>
  <c r="I37" i="8"/>
  <c r="J42" i="8"/>
  <c r="I42" i="8"/>
  <c r="N42" i="8" s="1"/>
  <c r="I43" i="8"/>
  <c r="L43" i="8" s="1"/>
  <c r="J67" i="8"/>
  <c r="L67" i="8" s="1"/>
  <c r="I73" i="8"/>
  <c r="J100" i="8"/>
  <c r="M103" i="8"/>
  <c r="I104" i="8"/>
  <c r="J4" i="8"/>
  <c r="J6" i="8"/>
  <c r="L6" i="8" s="1"/>
  <c r="J9" i="8"/>
  <c r="J12" i="8"/>
  <c r="J14" i="8"/>
  <c r="L14" i="8" s="1"/>
  <c r="J17" i="8"/>
  <c r="J20" i="8"/>
  <c r="K20" i="8" s="1"/>
  <c r="J24" i="8"/>
  <c r="J28" i="8"/>
  <c r="J32" i="8"/>
  <c r="L32" i="8" s="1"/>
  <c r="J36" i="8"/>
  <c r="M36" i="8" s="1"/>
  <c r="J40" i="8"/>
  <c r="L40" i="8" s="1"/>
  <c r="J44" i="8"/>
  <c r="L44" i="8" s="1"/>
  <c r="J48" i="8"/>
  <c r="J52" i="8"/>
  <c r="J56" i="8"/>
  <c r="J60" i="8"/>
  <c r="L60" i="8" s="1"/>
  <c r="J64" i="8"/>
  <c r="J74" i="8"/>
  <c r="J80" i="8"/>
  <c r="L80" i="8" s="1"/>
  <c r="J84" i="8"/>
  <c r="K84" i="8" s="1"/>
  <c r="J88" i="8"/>
  <c r="J108" i="8"/>
  <c r="J110" i="8"/>
  <c r="J112" i="8"/>
  <c r="J114" i="8"/>
  <c r="J116" i="8"/>
  <c r="J118" i="8"/>
  <c r="J120" i="8"/>
  <c r="J122" i="8"/>
  <c r="J124" i="8"/>
  <c r="J126" i="8"/>
  <c r="L23" i="8"/>
  <c r="L39" i="8"/>
  <c r="L45" i="8"/>
  <c r="K45" i="8"/>
  <c r="K49" i="8"/>
  <c r="K57" i="8"/>
  <c r="L61" i="8"/>
  <c r="K61" i="8"/>
  <c r="K65" i="8"/>
  <c r="M39" i="8"/>
  <c r="M45" i="8"/>
  <c r="M65" i="8"/>
  <c r="M6" i="8"/>
  <c r="I8" i="8"/>
  <c r="I12" i="8"/>
  <c r="I16" i="8"/>
  <c r="N16" i="8" s="1"/>
  <c r="L56" i="8"/>
  <c r="M61" i="8"/>
  <c r="I4" i="8"/>
  <c r="I5" i="8"/>
  <c r="N5" i="8" s="1"/>
  <c r="I9" i="8"/>
  <c r="I13" i="8"/>
  <c r="N13" i="8" s="1"/>
  <c r="I17" i="8"/>
  <c r="N17" i="8" s="1"/>
  <c r="J70" i="8"/>
  <c r="I70" i="8"/>
  <c r="L94" i="8"/>
  <c r="K94" i="8"/>
  <c r="L102" i="8"/>
  <c r="K102" i="8"/>
  <c r="J133" i="8"/>
  <c r="I133" i="8"/>
  <c r="I71" i="8"/>
  <c r="K73" i="8"/>
  <c r="I76" i="8"/>
  <c r="K81" i="8"/>
  <c r="L86" i="8"/>
  <c r="K89" i="8"/>
  <c r="K95" i="8"/>
  <c r="L103" i="8"/>
  <c r="K103" i="8"/>
  <c r="J137" i="8"/>
  <c r="I137" i="8"/>
  <c r="N137" i="8" s="1"/>
  <c r="I74" i="8"/>
  <c r="I77" i="8"/>
  <c r="N77" i="8" s="1"/>
  <c r="M85" i="8"/>
  <c r="M94" i="8"/>
  <c r="M102" i="8"/>
  <c r="J141" i="8"/>
  <c r="I141" i="8"/>
  <c r="K101" i="8"/>
  <c r="J145" i="8"/>
  <c r="I145" i="8"/>
  <c r="N145" i="8" s="1"/>
  <c r="J127" i="8"/>
  <c r="I127" i="8"/>
  <c r="J128" i="8"/>
  <c r="I128" i="8"/>
  <c r="N128" i="8" s="1"/>
  <c r="J129" i="8"/>
  <c r="I129" i="8"/>
  <c r="J130" i="8"/>
  <c r="I130" i="8"/>
  <c r="N130" i="8" s="1"/>
  <c r="J131" i="8"/>
  <c r="I131" i="8"/>
  <c r="J132" i="8"/>
  <c r="I132" i="8"/>
  <c r="N132" i="8" s="1"/>
  <c r="J136" i="8"/>
  <c r="I136" i="8"/>
  <c r="J140" i="8"/>
  <c r="I140" i="8"/>
  <c r="N140" i="8" s="1"/>
  <c r="J144" i="8"/>
  <c r="I144" i="8"/>
  <c r="J148" i="8"/>
  <c r="I148" i="8"/>
  <c r="N148" i="8" s="1"/>
  <c r="J135" i="8"/>
  <c r="I135" i="8"/>
  <c r="J139" i="8"/>
  <c r="I139" i="8"/>
  <c r="N139" i="8" s="1"/>
  <c r="J143" i="8"/>
  <c r="I143" i="8"/>
  <c r="J147" i="8"/>
  <c r="I147" i="8"/>
  <c r="N147" i="8" s="1"/>
  <c r="J107" i="8"/>
  <c r="K107" i="8" s="1"/>
  <c r="I108" i="8"/>
  <c r="J109" i="8"/>
  <c r="K109" i="8" s="1"/>
  <c r="I110" i="8"/>
  <c r="N110" i="8" s="1"/>
  <c r="J111" i="8"/>
  <c r="K111" i="8" s="1"/>
  <c r="I112" i="8"/>
  <c r="N112" i="8" s="1"/>
  <c r="J113" i="8"/>
  <c r="K113" i="8" s="1"/>
  <c r="I114" i="8"/>
  <c r="N114" i="8" s="1"/>
  <c r="J115" i="8"/>
  <c r="K115" i="8" s="1"/>
  <c r="I116" i="8"/>
  <c r="J117" i="8"/>
  <c r="I118" i="8"/>
  <c r="N118" i="8" s="1"/>
  <c r="J119" i="8"/>
  <c r="K119" i="8" s="1"/>
  <c r="I120" i="8"/>
  <c r="N120" i="8" s="1"/>
  <c r="J121" i="8"/>
  <c r="I122" i="8"/>
  <c r="N122" i="8" s="1"/>
  <c r="J123" i="8"/>
  <c r="K123" i="8" s="1"/>
  <c r="I124" i="8"/>
  <c r="J125" i="8"/>
  <c r="I126" i="8"/>
  <c r="N126" i="8" s="1"/>
  <c r="J134" i="8"/>
  <c r="I134" i="8"/>
  <c r="J138" i="8"/>
  <c r="I138" i="8"/>
  <c r="N138" i="8" s="1"/>
  <c r="J142" i="8"/>
  <c r="I142" i="8"/>
  <c r="J146" i="8"/>
  <c r="I146" i="8"/>
  <c r="N146" i="8" s="1"/>
  <c r="N123" i="8" l="1"/>
  <c r="N93" i="8"/>
  <c r="K125" i="8"/>
  <c r="P125" i="8" s="1"/>
  <c r="M81" i="8"/>
  <c r="L95" i="8"/>
  <c r="L81" i="8"/>
  <c r="P81" i="8" s="1"/>
  <c r="N71" i="8"/>
  <c r="K33" i="8"/>
  <c r="N24" i="8"/>
  <c r="L20" i="8"/>
  <c r="N64" i="8"/>
  <c r="M93" i="8"/>
  <c r="N53" i="8"/>
  <c r="K121" i="8"/>
  <c r="N142" i="8"/>
  <c r="N134" i="8"/>
  <c r="N124" i="8"/>
  <c r="N116" i="8"/>
  <c r="N108" i="8"/>
  <c r="N143" i="8"/>
  <c r="N135" i="8"/>
  <c r="N144" i="8"/>
  <c r="N136" i="8"/>
  <c r="N131" i="8"/>
  <c r="N129" i="8"/>
  <c r="N127" i="8"/>
  <c r="M33" i="8"/>
  <c r="N12" i="8"/>
  <c r="M53" i="8"/>
  <c r="K53" i="8"/>
  <c r="P53" i="8" s="1"/>
  <c r="L33" i="8"/>
  <c r="L19" i="8"/>
  <c r="N15" i="8"/>
  <c r="N89" i="8"/>
  <c r="N65" i="8"/>
  <c r="P65" i="8" s="1"/>
  <c r="L93" i="8"/>
  <c r="N76" i="8"/>
  <c r="N4" i="8"/>
  <c r="K4" i="8"/>
  <c r="M4" i="8"/>
  <c r="L4" i="8"/>
  <c r="M29" i="8"/>
  <c r="N8" i="8"/>
  <c r="K29" i="8"/>
  <c r="N59" i="8"/>
  <c r="N18" i="8"/>
  <c r="N98" i="8"/>
  <c r="N58" i="8"/>
  <c r="N80" i="8"/>
  <c r="N117" i="8"/>
  <c r="M95" i="8"/>
  <c r="P95" i="8" s="1"/>
  <c r="N72" i="8"/>
  <c r="K37" i="8"/>
  <c r="N37" i="8"/>
  <c r="M69" i="8"/>
  <c r="N69" i="8"/>
  <c r="M51" i="8"/>
  <c r="N51" i="8"/>
  <c r="K41" i="8"/>
  <c r="N41" i="8"/>
  <c r="L25" i="8"/>
  <c r="N25" i="8"/>
  <c r="K83" i="8"/>
  <c r="N83" i="8"/>
  <c r="L88" i="8"/>
  <c r="N88" i="8"/>
  <c r="K28" i="8"/>
  <c r="N28" i="8"/>
  <c r="L48" i="8"/>
  <c r="N48" i="8"/>
  <c r="M49" i="8"/>
  <c r="N49" i="8"/>
  <c r="K85" i="8"/>
  <c r="N85" i="8"/>
  <c r="L101" i="8"/>
  <c r="L85" i="8"/>
  <c r="N133" i="8"/>
  <c r="P94" i="8"/>
  <c r="M41" i="8"/>
  <c r="L49" i="8"/>
  <c r="K39" i="8"/>
  <c r="P39" i="8" s="1"/>
  <c r="K64" i="8"/>
  <c r="M101" i="8"/>
  <c r="K43" i="8"/>
  <c r="N43" i="8"/>
  <c r="K21" i="8"/>
  <c r="N21" i="8"/>
  <c r="N34" i="8"/>
  <c r="N78" i="8"/>
  <c r="N55" i="8"/>
  <c r="N38" i="8"/>
  <c r="N106" i="8"/>
  <c r="N97" i="8"/>
  <c r="N87" i="8"/>
  <c r="N79" i="8"/>
  <c r="M68" i="8"/>
  <c r="N68" i="8"/>
  <c r="L31" i="8"/>
  <c r="N31" i="8"/>
  <c r="L11" i="8"/>
  <c r="N11" i="8"/>
  <c r="L72" i="8"/>
  <c r="N92" i="8"/>
  <c r="N56" i="8"/>
  <c r="N100" i="8"/>
  <c r="M57" i="8"/>
  <c r="N57" i="8"/>
  <c r="P93" i="8"/>
  <c r="N125" i="8"/>
  <c r="N19" i="8"/>
  <c r="N107" i="8"/>
  <c r="N6" i="8"/>
  <c r="N40" i="8"/>
  <c r="P61" i="8"/>
  <c r="P45" i="8"/>
  <c r="L54" i="8"/>
  <c r="N54" i="8"/>
  <c r="M30" i="8"/>
  <c r="N30" i="8"/>
  <c r="N20" i="8"/>
  <c r="N111" i="8"/>
  <c r="N119" i="8"/>
  <c r="P57" i="8"/>
  <c r="P103" i="8"/>
  <c r="K27" i="8"/>
  <c r="N27" i="8"/>
  <c r="M62" i="8"/>
  <c r="N62" i="8"/>
  <c r="L46" i="8"/>
  <c r="N46" i="8"/>
  <c r="L10" i="8"/>
  <c r="N10" i="8"/>
  <c r="N52" i="8"/>
  <c r="N44" i="8"/>
  <c r="N29" i="8"/>
  <c r="P29" i="8" s="1"/>
  <c r="K117" i="8"/>
  <c r="N141" i="8"/>
  <c r="M89" i="8"/>
  <c r="N74" i="8"/>
  <c r="L89" i="8"/>
  <c r="P102" i="8"/>
  <c r="N70" i="8"/>
  <c r="N9" i="8"/>
  <c r="M59" i="8"/>
  <c r="M21" i="8"/>
  <c r="L37" i="8"/>
  <c r="M104" i="8"/>
  <c r="N104" i="8"/>
  <c r="M73" i="8"/>
  <c r="N73" i="8"/>
  <c r="N26" i="8"/>
  <c r="N96" i="8"/>
  <c r="N91" i="8"/>
  <c r="N63" i="8"/>
  <c r="N47" i="8"/>
  <c r="N22" i="8"/>
  <c r="N99" i="8"/>
  <c r="N90" i="8"/>
  <c r="N82" i="8"/>
  <c r="N75" i="8"/>
  <c r="N35" i="8"/>
  <c r="N32" i="8"/>
  <c r="N36" i="8"/>
  <c r="N84" i="8"/>
  <c r="N113" i="8"/>
  <c r="K23" i="8"/>
  <c r="P23" i="8" s="1"/>
  <c r="N23" i="8"/>
  <c r="N60" i="8"/>
  <c r="N7" i="8"/>
  <c r="N67" i="8"/>
  <c r="N115" i="8"/>
  <c r="N109" i="8"/>
  <c r="N14" i="8"/>
  <c r="L63" i="8"/>
  <c r="L41" i="8"/>
  <c r="L69" i="8"/>
  <c r="P69" i="8" s="1"/>
  <c r="M7" i="8"/>
  <c r="M67" i="8"/>
  <c r="M20" i="8"/>
  <c r="P20" i="8" s="1"/>
  <c r="K36" i="8"/>
  <c r="K67" i="8"/>
  <c r="K88" i="8"/>
  <c r="L59" i="8"/>
  <c r="K51" i="8"/>
  <c r="L18" i="8"/>
  <c r="L98" i="8"/>
  <c r="L83" i="8"/>
  <c r="L58" i="8"/>
  <c r="M92" i="8"/>
  <c r="K92" i="8"/>
  <c r="M15" i="8"/>
  <c r="L64" i="8"/>
  <c r="L36" i="8"/>
  <c r="K15" i="8"/>
  <c r="M37" i="8"/>
  <c r="K25" i="8"/>
  <c r="L28" i="8"/>
  <c r="M100" i="8"/>
  <c r="K7" i="8"/>
  <c r="K60" i="8"/>
  <c r="M23" i="8"/>
  <c r="K31" i="8"/>
  <c r="K56" i="8"/>
  <c r="P56" i="8" s="1"/>
  <c r="M26" i="8"/>
  <c r="M91" i="8"/>
  <c r="K63" i="8"/>
  <c r="P63" i="8" s="1"/>
  <c r="K47" i="8"/>
  <c r="L22" i="8"/>
  <c r="M99" i="8"/>
  <c r="K90" i="8"/>
  <c r="K82" i="8"/>
  <c r="L75" i="8"/>
  <c r="L117" i="8"/>
  <c r="M72" i="8"/>
  <c r="L92" i="8"/>
  <c r="M83" i="8"/>
  <c r="K98" i="8"/>
  <c r="M64" i="8"/>
  <c r="M31" i="8"/>
  <c r="M18" i="8"/>
  <c r="K48" i="8"/>
  <c r="K32" i="8"/>
  <c r="K18" i="8"/>
  <c r="K6" i="8"/>
  <c r="P6" i="8" s="1"/>
  <c r="K35" i="8"/>
  <c r="L42" i="8"/>
  <c r="L34" i="8"/>
  <c r="M78" i="8"/>
  <c r="K55" i="8"/>
  <c r="L38" i="8"/>
  <c r="L106" i="8"/>
  <c r="K97" i="8"/>
  <c r="K87" i="8"/>
  <c r="K79" i="8"/>
  <c r="M105" i="8"/>
  <c r="K86" i="8"/>
  <c r="L66" i="8"/>
  <c r="L50" i="8"/>
  <c r="K52" i="8"/>
  <c r="L24" i="8"/>
  <c r="K68" i="8"/>
  <c r="L109" i="8"/>
  <c r="M98" i="8"/>
  <c r="K72" i="8"/>
  <c r="M11" i="8"/>
  <c r="M48" i="8"/>
  <c r="K58" i="8"/>
  <c r="K11" i="8"/>
  <c r="K80" i="8"/>
  <c r="M96" i="8"/>
  <c r="L35" i="8"/>
  <c r="M88" i="8"/>
  <c r="M43" i="8"/>
  <c r="K59" i="8"/>
  <c r="L51" i="8"/>
  <c r="M58" i="8"/>
  <c r="M52" i="8"/>
  <c r="K44" i="8"/>
  <c r="K24" i="8"/>
  <c r="M24" i="8"/>
  <c r="M87" i="8"/>
  <c r="L52" i="8"/>
  <c r="K40" i="8"/>
  <c r="K14" i="8"/>
  <c r="L47" i="8"/>
  <c r="M106" i="8"/>
  <c r="L68" i="8"/>
  <c r="L27" i="8"/>
  <c r="K96" i="8"/>
  <c r="K91" i="8"/>
  <c r="L82" i="8"/>
  <c r="L113" i="8"/>
  <c r="L73" i="8"/>
  <c r="L96" i="8"/>
  <c r="M90" i="8"/>
  <c r="M79" i="8"/>
  <c r="K99" i="8"/>
  <c r="L90" i="8"/>
  <c r="L84" i="8"/>
  <c r="K75" i="8"/>
  <c r="M40" i="8"/>
  <c r="M25" i="8"/>
  <c r="L55" i="8"/>
  <c r="M32" i="8"/>
  <c r="K100" i="8"/>
  <c r="M86" i="8"/>
  <c r="M54" i="8"/>
  <c r="M46" i="8"/>
  <c r="K10" i="8"/>
  <c r="M60" i="8"/>
  <c r="L125" i="8"/>
  <c r="L105" i="8"/>
  <c r="L97" i="8"/>
  <c r="K104" i="8"/>
  <c r="L100" i="8"/>
  <c r="M75" i="8"/>
  <c r="L99" i="8"/>
  <c r="L91" i="8"/>
  <c r="L87" i="8"/>
  <c r="K106" i="8"/>
  <c r="M44" i="8"/>
  <c r="M27" i="8"/>
  <c r="K66" i="8"/>
  <c r="K62" i="8"/>
  <c r="K54" i="8"/>
  <c r="K50" i="8"/>
  <c r="K46" i="8"/>
  <c r="K42" i="8"/>
  <c r="K38" i="8"/>
  <c r="K34" i="8"/>
  <c r="K30" i="8"/>
  <c r="K26" i="8"/>
  <c r="K22" i="8"/>
  <c r="M14" i="8"/>
  <c r="M55" i="8"/>
  <c r="M47" i="8"/>
  <c r="M28" i="8"/>
  <c r="K105" i="8"/>
  <c r="M38" i="8"/>
  <c r="M10" i="8"/>
  <c r="L121" i="8"/>
  <c r="P121" i="8" s="1"/>
  <c r="L104" i="8"/>
  <c r="M84" i="8"/>
  <c r="M80" i="8"/>
  <c r="M66" i="8"/>
  <c r="M50" i="8"/>
  <c r="M42" i="8"/>
  <c r="L62" i="8"/>
  <c r="L30" i="8"/>
  <c r="L26" i="8"/>
  <c r="M19" i="8"/>
  <c r="M34" i="8"/>
  <c r="L78" i="8"/>
  <c r="K78" i="8"/>
  <c r="M97" i="8"/>
  <c r="L79" i="8"/>
  <c r="M119" i="8"/>
  <c r="M111" i="8"/>
  <c r="L17" i="8"/>
  <c r="M17" i="8"/>
  <c r="K17" i="8"/>
  <c r="M138" i="8"/>
  <c r="L138" i="8"/>
  <c r="K138" i="8"/>
  <c r="M122" i="8"/>
  <c r="L122" i="8"/>
  <c r="K122" i="8"/>
  <c r="M114" i="8"/>
  <c r="L114" i="8"/>
  <c r="K114" i="8"/>
  <c r="M147" i="8"/>
  <c r="L147" i="8"/>
  <c r="K147" i="8"/>
  <c r="P147" i="8" s="1"/>
  <c r="M148" i="8"/>
  <c r="L148" i="8"/>
  <c r="K148" i="8"/>
  <c r="M132" i="8"/>
  <c r="L132" i="8"/>
  <c r="K132" i="8"/>
  <c r="M145" i="8"/>
  <c r="L145" i="8"/>
  <c r="K145" i="8"/>
  <c r="M125" i="8"/>
  <c r="M121" i="8"/>
  <c r="M117" i="8"/>
  <c r="M113" i="8"/>
  <c r="M109" i="8"/>
  <c r="M141" i="8"/>
  <c r="L141" i="8"/>
  <c r="K141" i="8"/>
  <c r="M133" i="8"/>
  <c r="L133" i="8"/>
  <c r="K133" i="8"/>
  <c r="P133" i="8" s="1"/>
  <c r="L70" i="8"/>
  <c r="M70" i="8"/>
  <c r="K70" i="8"/>
  <c r="L13" i="8"/>
  <c r="M13" i="8"/>
  <c r="K13" i="8"/>
  <c r="L5" i="8"/>
  <c r="K5" i="8"/>
  <c r="M5" i="8"/>
  <c r="L12" i="8"/>
  <c r="K12" i="8"/>
  <c r="M12" i="8"/>
  <c r="M123" i="8"/>
  <c r="M115" i="8"/>
  <c r="M107" i="8"/>
  <c r="L71" i="8"/>
  <c r="K71" i="8"/>
  <c r="M71" i="8"/>
  <c r="L9" i="8"/>
  <c r="M9" i="8"/>
  <c r="K9" i="8"/>
  <c r="M146" i="8"/>
  <c r="L146" i="8"/>
  <c r="K146" i="8"/>
  <c r="P146" i="8" s="1"/>
  <c r="M126" i="8"/>
  <c r="L126" i="8"/>
  <c r="K126" i="8"/>
  <c r="M118" i="8"/>
  <c r="L118" i="8"/>
  <c r="K118" i="8"/>
  <c r="M110" i="8"/>
  <c r="L110" i="8"/>
  <c r="K110" i="8"/>
  <c r="M139" i="8"/>
  <c r="L139" i="8"/>
  <c r="K139" i="8"/>
  <c r="P139" i="8" s="1"/>
  <c r="M140" i="8"/>
  <c r="L140" i="8"/>
  <c r="K140" i="8"/>
  <c r="M130" i="8"/>
  <c r="K130" i="8"/>
  <c r="L130" i="8"/>
  <c r="M128" i="8"/>
  <c r="K128" i="8"/>
  <c r="L128" i="8"/>
  <c r="L74" i="8"/>
  <c r="M74" i="8"/>
  <c r="K74" i="8"/>
  <c r="P74" i="8" s="1"/>
  <c r="L76" i="8"/>
  <c r="M76" i="8"/>
  <c r="K76" i="8"/>
  <c r="L8" i="8"/>
  <c r="K8" i="8"/>
  <c r="M8" i="8"/>
  <c r="M142" i="8"/>
  <c r="L142" i="8"/>
  <c r="K142" i="8"/>
  <c r="M134" i="8"/>
  <c r="L134" i="8"/>
  <c r="K134" i="8"/>
  <c r="P134" i="8" s="1"/>
  <c r="M124" i="8"/>
  <c r="L124" i="8"/>
  <c r="K124" i="8"/>
  <c r="M120" i="8"/>
  <c r="L120" i="8"/>
  <c r="K120" i="8"/>
  <c r="M116" i="8"/>
  <c r="L116" i="8"/>
  <c r="K116" i="8"/>
  <c r="M112" i="8"/>
  <c r="L112" i="8"/>
  <c r="K112" i="8"/>
  <c r="P112" i="8" s="1"/>
  <c r="M108" i="8"/>
  <c r="L108" i="8"/>
  <c r="K108" i="8"/>
  <c r="M143" i="8"/>
  <c r="L143" i="8"/>
  <c r="K143" i="8"/>
  <c r="M135" i="8"/>
  <c r="L135" i="8"/>
  <c r="K135" i="8"/>
  <c r="M144" i="8"/>
  <c r="L144" i="8"/>
  <c r="K144" i="8"/>
  <c r="P144" i="8" s="1"/>
  <c r="M136" i="8"/>
  <c r="L136" i="8"/>
  <c r="K136" i="8"/>
  <c r="M131" i="8"/>
  <c r="K131" i="8"/>
  <c r="L131" i="8"/>
  <c r="M129" i="8"/>
  <c r="K129" i="8"/>
  <c r="L129" i="8"/>
  <c r="M127" i="8"/>
  <c r="K127" i="8"/>
  <c r="L127" i="8"/>
  <c r="L123" i="8"/>
  <c r="P123" i="8" s="1"/>
  <c r="L119" i="8"/>
  <c r="L115" i="8"/>
  <c r="P115" i="8" s="1"/>
  <c r="L111" i="8"/>
  <c r="L107" i="8"/>
  <c r="P107" i="8" s="1"/>
  <c r="L77" i="8"/>
  <c r="K77" i="8"/>
  <c r="M77" i="8"/>
  <c r="M137" i="8"/>
  <c r="L137" i="8"/>
  <c r="K137" i="8"/>
  <c r="L16" i="8"/>
  <c r="K16" i="8"/>
  <c r="M16" i="8"/>
  <c r="P129" i="8" l="1"/>
  <c r="P5" i="8"/>
  <c r="P73" i="8"/>
  <c r="P48" i="8"/>
  <c r="P67" i="8"/>
  <c r="P101" i="8"/>
  <c r="P111" i="8"/>
  <c r="P136" i="8"/>
  <c r="P76" i="8"/>
  <c r="P140" i="8"/>
  <c r="P126" i="8"/>
  <c r="P70" i="8"/>
  <c r="P148" i="8"/>
  <c r="P138" i="8"/>
  <c r="P26" i="8"/>
  <c r="P42" i="8"/>
  <c r="P106" i="8"/>
  <c r="P113" i="8"/>
  <c r="P14" i="8"/>
  <c r="P11" i="8"/>
  <c r="P72" i="8"/>
  <c r="P86" i="8"/>
  <c r="P97" i="8"/>
  <c r="P60" i="8"/>
  <c r="P25" i="8"/>
  <c r="P51" i="8"/>
  <c r="P36" i="8"/>
  <c r="P109" i="8"/>
  <c r="P84" i="8"/>
  <c r="P89" i="8"/>
  <c r="P49" i="8"/>
  <c r="P28" i="8"/>
  <c r="P41" i="8"/>
  <c r="P128" i="8"/>
  <c r="P137" i="8"/>
  <c r="P108" i="8"/>
  <c r="P124" i="8"/>
  <c r="P119" i="8"/>
  <c r="P19" i="8"/>
  <c r="P30" i="8"/>
  <c r="P66" i="8"/>
  <c r="P52" i="8"/>
  <c r="P7" i="8"/>
  <c r="P4" i="8"/>
  <c r="P33" i="8"/>
  <c r="P75" i="8"/>
  <c r="P83" i="8"/>
  <c r="P46" i="8"/>
  <c r="P40" i="8"/>
  <c r="P58" i="8"/>
  <c r="P18" i="8"/>
  <c r="P82" i="8"/>
  <c r="P47" i="8"/>
  <c r="P43" i="8"/>
  <c r="P62" i="8"/>
  <c r="P77" i="8"/>
  <c r="P12" i="8"/>
  <c r="P24" i="8"/>
  <c r="P143" i="8"/>
  <c r="P120" i="8"/>
  <c r="P118" i="8"/>
  <c r="P13" i="8"/>
  <c r="P132" i="8"/>
  <c r="P122" i="8"/>
  <c r="P78" i="8"/>
  <c r="P105" i="8"/>
  <c r="P34" i="8"/>
  <c r="P50" i="8"/>
  <c r="P104" i="8"/>
  <c r="P91" i="8"/>
  <c r="P44" i="8"/>
  <c r="P59" i="8"/>
  <c r="P79" i="8"/>
  <c r="P32" i="8"/>
  <c r="P90" i="8"/>
  <c r="P31" i="8"/>
  <c r="P15" i="8"/>
  <c r="P92" i="8"/>
  <c r="P88" i="8"/>
  <c r="P117" i="8"/>
  <c r="P85" i="8"/>
  <c r="P37" i="8"/>
  <c r="P127" i="8"/>
  <c r="P16" i="8"/>
  <c r="P131" i="8"/>
  <c r="P135" i="8"/>
  <c r="P116" i="8"/>
  <c r="P142" i="8"/>
  <c r="P8" i="8"/>
  <c r="P130" i="8"/>
  <c r="P110" i="8"/>
  <c r="P9" i="8"/>
  <c r="P71" i="8"/>
  <c r="P141" i="8"/>
  <c r="P145" i="8"/>
  <c r="P114" i="8"/>
  <c r="P17" i="8"/>
  <c r="P22" i="8"/>
  <c r="P38" i="8"/>
  <c r="P54" i="8"/>
  <c r="P10" i="8"/>
  <c r="P100" i="8"/>
  <c r="P99" i="8"/>
  <c r="P96" i="8"/>
  <c r="P80" i="8"/>
  <c r="P68" i="8"/>
  <c r="P87" i="8"/>
  <c r="P55" i="8"/>
  <c r="P35" i="8"/>
  <c r="P98" i="8"/>
  <c r="P27" i="8"/>
  <c r="P21" i="8"/>
  <c r="P64" i="8"/>
  <c r="H148" i="6"/>
  <c r="I148" i="6" s="1"/>
  <c r="D148" i="6"/>
  <c r="H147" i="6"/>
  <c r="I147" i="6" s="1"/>
  <c r="D147" i="6"/>
  <c r="H146" i="6"/>
  <c r="I146" i="6" s="1"/>
  <c r="D146" i="6"/>
  <c r="H145" i="6"/>
  <c r="I145" i="6" s="1"/>
  <c r="D145" i="6"/>
  <c r="H144" i="6"/>
  <c r="I144" i="6" s="1"/>
  <c r="D144" i="6"/>
  <c r="H143" i="6"/>
  <c r="I143" i="6" s="1"/>
  <c r="D143" i="6"/>
  <c r="H142" i="6"/>
  <c r="I142" i="6" s="1"/>
  <c r="D142" i="6"/>
  <c r="H141" i="6"/>
  <c r="I141" i="6" s="1"/>
  <c r="D141" i="6"/>
  <c r="H140" i="6"/>
  <c r="I140" i="6" s="1"/>
  <c r="D140" i="6"/>
  <c r="H139" i="6"/>
  <c r="I139" i="6" s="1"/>
  <c r="D139" i="6"/>
  <c r="H138" i="6"/>
  <c r="I138" i="6" s="1"/>
  <c r="D138" i="6"/>
  <c r="H137" i="6"/>
  <c r="I137" i="6" s="1"/>
  <c r="D137" i="6"/>
  <c r="H136" i="6"/>
  <c r="I136" i="6" s="1"/>
  <c r="D136" i="6"/>
  <c r="H135" i="6"/>
  <c r="I135" i="6" s="1"/>
  <c r="D135" i="6"/>
  <c r="H134" i="6"/>
  <c r="I134" i="6" s="1"/>
  <c r="D134" i="6"/>
  <c r="H133" i="6"/>
  <c r="I133" i="6" s="1"/>
  <c r="D133" i="6"/>
  <c r="H132" i="6"/>
  <c r="I132" i="6" s="1"/>
  <c r="D132" i="6"/>
  <c r="H131" i="6"/>
  <c r="I131" i="6" s="1"/>
  <c r="D131" i="6"/>
  <c r="H130" i="6"/>
  <c r="I130" i="6" s="1"/>
  <c r="D130" i="6"/>
  <c r="H129" i="6"/>
  <c r="I129" i="6" s="1"/>
  <c r="D129" i="6"/>
  <c r="H128" i="6"/>
  <c r="I128" i="6" s="1"/>
  <c r="D128" i="6"/>
  <c r="I127" i="6"/>
  <c r="H127" i="6"/>
  <c r="D127" i="6"/>
  <c r="H126" i="6"/>
  <c r="I126" i="6" s="1"/>
  <c r="D126" i="6"/>
  <c r="H125" i="6"/>
  <c r="I125" i="6" s="1"/>
  <c r="D125" i="6"/>
  <c r="H124" i="6"/>
  <c r="I124" i="6" s="1"/>
  <c r="D124" i="6"/>
  <c r="H123" i="6"/>
  <c r="I123" i="6" s="1"/>
  <c r="D123" i="6"/>
  <c r="H122" i="6"/>
  <c r="I122" i="6" s="1"/>
  <c r="D122" i="6"/>
  <c r="H121" i="6"/>
  <c r="I121" i="6" s="1"/>
  <c r="D121" i="6"/>
  <c r="H120" i="6"/>
  <c r="I120" i="6" s="1"/>
  <c r="D120" i="6"/>
  <c r="H119" i="6"/>
  <c r="I119" i="6" s="1"/>
  <c r="D119" i="6"/>
  <c r="H118" i="6"/>
  <c r="I118" i="6" s="1"/>
  <c r="D118" i="6"/>
  <c r="H117" i="6"/>
  <c r="I117" i="6" s="1"/>
  <c r="D117" i="6"/>
  <c r="H116" i="6"/>
  <c r="I116" i="6" s="1"/>
  <c r="D116" i="6"/>
  <c r="H115" i="6"/>
  <c r="I115" i="6" s="1"/>
  <c r="D115" i="6"/>
  <c r="H114" i="6"/>
  <c r="I114" i="6" s="1"/>
  <c r="D114" i="6"/>
  <c r="H113" i="6"/>
  <c r="I113" i="6" s="1"/>
  <c r="D113" i="6"/>
  <c r="H112" i="6"/>
  <c r="I112" i="6" s="1"/>
  <c r="D112" i="6"/>
  <c r="H111" i="6"/>
  <c r="I111" i="6" s="1"/>
  <c r="D111" i="6"/>
  <c r="H110" i="6"/>
  <c r="I110" i="6" s="1"/>
  <c r="H109" i="6"/>
  <c r="I109" i="6" s="1"/>
  <c r="H108" i="6"/>
  <c r="I108" i="6" s="1"/>
  <c r="H107" i="6"/>
  <c r="I107" i="6" s="1"/>
  <c r="H106" i="6"/>
  <c r="I106" i="6" s="1"/>
  <c r="H105" i="6"/>
  <c r="I105" i="6" s="1"/>
  <c r="H104" i="6"/>
  <c r="I104" i="6" s="1"/>
  <c r="D104" i="6"/>
  <c r="H103" i="6"/>
  <c r="I103" i="6" s="1"/>
  <c r="D103" i="6"/>
  <c r="H102" i="6"/>
  <c r="I102" i="6" s="1"/>
  <c r="H101" i="6"/>
  <c r="I101" i="6" s="1"/>
  <c r="H100" i="6"/>
  <c r="I100" i="6" s="1"/>
  <c r="H99" i="6"/>
  <c r="I99" i="6" s="1"/>
  <c r="H98" i="6"/>
  <c r="I98" i="6" s="1"/>
  <c r="H97" i="6"/>
  <c r="I97" i="6" s="1"/>
  <c r="H96" i="6"/>
  <c r="I96" i="6" s="1"/>
  <c r="H95" i="6"/>
  <c r="I95" i="6" s="1"/>
  <c r="H94" i="6"/>
  <c r="I94" i="6" s="1"/>
  <c r="H93" i="6"/>
  <c r="I93" i="6" s="1"/>
  <c r="H92" i="6"/>
  <c r="I92" i="6" s="1"/>
  <c r="H91" i="6"/>
  <c r="I91" i="6" s="1"/>
  <c r="H90" i="6"/>
  <c r="I90" i="6" s="1"/>
  <c r="H89" i="6"/>
  <c r="I89" i="6" s="1"/>
  <c r="H88" i="6"/>
  <c r="I88" i="6" s="1"/>
  <c r="H87" i="6"/>
  <c r="I87" i="6" s="1"/>
  <c r="H86" i="6"/>
  <c r="I86" i="6" s="1"/>
  <c r="H85" i="6"/>
  <c r="I85" i="6" s="1"/>
  <c r="H84" i="6"/>
  <c r="I84" i="6" s="1"/>
  <c r="H83" i="6"/>
  <c r="I83" i="6" s="1"/>
  <c r="H82" i="6"/>
  <c r="I82" i="6" s="1"/>
  <c r="H81" i="6"/>
  <c r="I81" i="6" s="1"/>
  <c r="H80" i="6"/>
  <c r="I80" i="6" s="1"/>
  <c r="H79" i="6"/>
  <c r="I79" i="6" s="1"/>
  <c r="H78" i="6"/>
  <c r="I78" i="6" s="1"/>
  <c r="H77" i="6"/>
  <c r="I77" i="6" s="1"/>
  <c r="H76" i="6"/>
  <c r="I76" i="6" s="1"/>
  <c r="H75" i="6"/>
  <c r="I75" i="6" s="1"/>
  <c r="H74" i="6"/>
  <c r="I74" i="6" s="1"/>
  <c r="H73" i="6"/>
  <c r="I73" i="6" s="1"/>
  <c r="H72" i="6"/>
  <c r="I72" i="6" s="1"/>
  <c r="H71" i="6"/>
  <c r="I71" i="6" s="1"/>
  <c r="H70" i="6"/>
  <c r="I70" i="6" s="1"/>
  <c r="H69" i="6"/>
  <c r="I69" i="6" s="1"/>
  <c r="H68" i="6"/>
  <c r="I68" i="6" s="1"/>
  <c r="H67" i="6"/>
  <c r="I67" i="6" s="1"/>
  <c r="H66" i="6"/>
  <c r="I66" i="6" s="1"/>
  <c r="H65" i="6"/>
  <c r="I65" i="6" s="1"/>
  <c r="H64" i="6"/>
  <c r="I64" i="6" s="1"/>
  <c r="H63" i="6"/>
  <c r="I63" i="6" s="1"/>
  <c r="H62" i="6"/>
  <c r="I62" i="6" s="1"/>
  <c r="H61" i="6"/>
  <c r="I61" i="6" s="1"/>
  <c r="H60" i="6"/>
  <c r="I60" i="6" s="1"/>
  <c r="D60" i="6"/>
  <c r="H59" i="6"/>
  <c r="I59" i="6" s="1"/>
  <c r="H58" i="6"/>
  <c r="I58" i="6" s="1"/>
  <c r="D58" i="6"/>
  <c r="H57" i="6"/>
  <c r="I57" i="6" s="1"/>
  <c r="H56" i="6"/>
  <c r="I56" i="6" s="1"/>
  <c r="H55" i="6"/>
  <c r="I55" i="6" s="1"/>
  <c r="D55" i="6"/>
  <c r="H54" i="6"/>
  <c r="I54" i="6" s="1"/>
  <c r="H53" i="6"/>
  <c r="I53" i="6" s="1"/>
  <c r="D53" i="6"/>
  <c r="H52" i="6"/>
  <c r="I52" i="6" s="1"/>
  <c r="D52" i="6"/>
  <c r="H51" i="6"/>
  <c r="I51" i="6" s="1"/>
  <c r="D51" i="6"/>
  <c r="H50" i="6"/>
  <c r="I50" i="6" s="1"/>
  <c r="D50" i="6"/>
  <c r="H49" i="6"/>
  <c r="I49" i="6" s="1"/>
  <c r="D49" i="6"/>
  <c r="H48" i="6"/>
  <c r="I48" i="6" s="1"/>
  <c r="D48" i="6"/>
  <c r="I47" i="6"/>
  <c r="H47" i="6"/>
  <c r="H46" i="6"/>
  <c r="I46" i="6" s="1"/>
  <c r="H45" i="6"/>
  <c r="I45" i="6" s="1"/>
  <c r="H44" i="6"/>
  <c r="I44" i="6" s="1"/>
  <c r="H43" i="6"/>
  <c r="I43" i="6" s="1"/>
  <c r="H42" i="6"/>
  <c r="I42" i="6" s="1"/>
  <c r="D42" i="6"/>
  <c r="H41" i="6"/>
  <c r="I41" i="6" s="1"/>
  <c r="D41" i="6"/>
  <c r="H40" i="6"/>
  <c r="I40" i="6" s="1"/>
  <c r="H39" i="6"/>
  <c r="I39" i="6" s="1"/>
  <c r="D39" i="6"/>
  <c r="H38" i="6"/>
  <c r="I38" i="6" s="1"/>
  <c r="D38" i="6"/>
  <c r="H37" i="6"/>
  <c r="I37" i="6" s="1"/>
  <c r="D37" i="6"/>
  <c r="H36" i="6"/>
  <c r="I36" i="6" s="1"/>
  <c r="D36" i="6"/>
  <c r="H35" i="6"/>
  <c r="I35" i="6" s="1"/>
  <c r="D35" i="6"/>
  <c r="H34" i="6"/>
  <c r="I34" i="6" s="1"/>
  <c r="D34" i="6"/>
  <c r="H33" i="6"/>
  <c r="I33" i="6" s="1"/>
  <c r="D33" i="6"/>
  <c r="H32" i="6"/>
  <c r="I32" i="6" s="1"/>
  <c r="D32" i="6"/>
  <c r="H31" i="6"/>
  <c r="I31" i="6" s="1"/>
  <c r="D31" i="6"/>
  <c r="H30" i="6"/>
  <c r="I30" i="6" s="1"/>
  <c r="D30" i="6"/>
  <c r="H29" i="6"/>
  <c r="I29" i="6" s="1"/>
  <c r="D29" i="6"/>
  <c r="H28" i="6"/>
  <c r="I28" i="6" s="1"/>
  <c r="D28" i="6"/>
  <c r="H27" i="6"/>
  <c r="I27" i="6" s="1"/>
  <c r="D27" i="6"/>
  <c r="H26" i="6"/>
  <c r="I26" i="6" s="1"/>
  <c r="D26" i="6"/>
  <c r="H25" i="6"/>
  <c r="I25" i="6" s="1"/>
  <c r="D25" i="6"/>
  <c r="H24" i="6"/>
  <c r="I24" i="6" s="1"/>
  <c r="D24" i="6"/>
  <c r="H23" i="6"/>
  <c r="I23" i="6" s="1"/>
  <c r="H22" i="6"/>
  <c r="I22" i="6" s="1"/>
  <c r="H21" i="6"/>
  <c r="I21" i="6" s="1"/>
  <c r="H20" i="6"/>
  <c r="I20" i="6" s="1"/>
  <c r="H19" i="6"/>
  <c r="I19" i="6" s="1"/>
  <c r="H18" i="6"/>
  <c r="I18" i="6" s="1"/>
  <c r="H17" i="6"/>
  <c r="I17" i="6" s="1"/>
  <c r="H16" i="6"/>
  <c r="I16" i="6" s="1"/>
  <c r="H15" i="6"/>
  <c r="I15" i="6" s="1"/>
  <c r="H14" i="6"/>
  <c r="I14" i="6" s="1"/>
  <c r="H13" i="6"/>
  <c r="I13" i="6" s="1"/>
  <c r="H12" i="6"/>
  <c r="I12" i="6" s="1"/>
  <c r="H11" i="6"/>
  <c r="I11" i="6" s="1"/>
  <c r="H10" i="6"/>
  <c r="I10" i="6" s="1"/>
  <c r="H9" i="6"/>
  <c r="I9" i="6" s="1"/>
  <c r="H8" i="6"/>
  <c r="I8" i="6" s="1"/>
  <c r="H7" i="6"/>
  <c r="I7" i="6" s="1"/>
  <c r="H6" i="6"/>
  <c r="I6" i="6" s="1"/>
  <c r="H5" i="6"/>
  <c r="I5" i="6" s="1"/>
  <c r="H4" i="6"/>
  <c r="I4" i="6" s="1"/>
  <c r="H148" i="5"/>
  <c r="D148" i="5"/>
  <c r="H147" i="5"/>
  <c r="D147" i="5"/>
  <c r="H146" i="5"/>
  <c r="D146" i="5"/>
  <c r="H145" i="5"/>
  <c r="D145" i="5"/>
  <c r="H144" i="5"/>
  <c r="D144" i="5"/>
  <c r="H143" i="5"/>
  <c r="D143" i="5"/>
  <c r="H142" i="5"/>
  <c r="D142" i="5"/>
  <c r="H141" i="5"/>
  <c r="D141" i="5"/>
  <c r="H140" i="5"/>
  <c r="D140" i="5"/>
  <c r="H139" i="5"/>
  <c r="D139" i="5"/>
  <c r="H138" i="5"/>
  <c r="D138" i="5"/>
  <c r="H137" i="5"/>
  <c r="D137" i="5"/>
  <c r="H136" i="5"/>
  <c r="D136" i="5"/>
  <c r="H135" i="5"/>
  <c r="I135" i="5" s="1"/>
  <c r="D135" i="5"/>
  <c r="H134" i="5"/>
  <c r="D134" i="5"/>
  <c r="H133" i="5"/>
  <c r="D133" i="5"/>
  <c r="H132" i="5"/>
  <c r="D132" i="5"/>
  <c r="H131" i="5"/>
  <c r="D131" i="5"/>
  <c r="H130" i="5"/>
  <c r="D130" i="5"/>
  <c r="H129" i="5"/>
  <c r="D129" i="5"/>
  <c r="H128" i="5"/>
  <c r="D128" i="5"/>
  <c r="H127" i="5"/>
  <c r="D127" i="5"/>
  <c r="H126" i="5"/>
  <c r="D126" i="5"/>
  <c r="H125" i="5"/>
  <c r="D125" i="5"/>
  <c r="H124" i="5"/>
  <c r="D124" i="5"/>
  <c r="H123" i="5"/>
  <c r="D123" i="5"/>
  <c r="H122" i="5"/>
  <c r="D122" i="5"/>
  <c r="H121" i="5"/>
  <c r="D121" i="5"/>
  <c r="H120" i="5"/>
  <c r="D120" i="5"/>
  <c r="H119" i="5"/>
  <c r="D119" i="5"/>
  <c r="H118" i="5"/>
  <c r="D118" i="5"/>
  <c r="H117" i="5"/>
  <c r="D117" i="5"/>
  <c r="H116" i="5"/>
  <c r="D116" i="5"/>
  <c r="H115" i="5"/>
  <c r="D115" i="5"/>
  <c r="H114" i="5"/>
  <c r="D114" i="5"/>
  <c r="H113" i="5"/>
  <c r="D113" i="5"/>
  <c r="H112" i="5"/>
  <c r="D112" i="5"/>
  <c r="H111" i="5"/>
  <c r="D111" i="5"/>
  <c r="H110" i="5"/>
  <c r="H109" i="5"/>
  <c r="I109" i="5" s="1"/>
  <c r="H108" i="5"/>
  <c r="I108" i="5" s="1"/>
  <c r="H107" i="5"/>
  <c r="H106" i="5"/>
  <c r="I106" i="5" s="1"/>
  <c r="H105" i="5"/>
  <c r="I105" i="5" s="1"/>
  <c r="H104" i="5"/>
  <c r="I104" i="5" s="1"/>
  <c r="D104" i="5"/>
  <c r="H103" i="5"/>
  <c r="I103" i="5" s="1"/>
  <c r="D103" i="5"/>
  <c r="H102" i="5"/>
  <c r="I102" i="5" s="1"/>
  <c r="H101" i="5"/>
  <c r="H100" i="5"/>
  <c r="I100" i="5" s="1"/>
  <c r="H99" i="5"/>
  <c r="I99" i="5" s="1"/>
  <c r="H98" i="5"/>
  <c r="I98" i="5" s="1"/>
  <c r="H97" i="5"/>
  <c r="I97" i="5" s="1"/>
  <c r="H96" i="5"/>
  <c r="H95" i="5"/>
  <c r="I95" i="5" s="1"/>
  <c r="H94" i="5"/>
  <c r="I94" i="5" s="1"/>
  <c r="H93" i="5"/>
  <c r="H92" i="5"/>
  <c r="I92" i="5" s="1"/>
  <c r="H91" i="5"/>
  <c r="I91" i="5" s="1"/>
  <c r="H90" i="5"/>
  <c r="I90" i="5" s="1"/>
  <c r="H89" i="5"/>
  <c r="I89" i="5" s="1"/>
  <c r="H88" i="5"/>
  <c r="H87" i="5"/>
  <c r="I87" i="5" s="1"/>
  <c r="H86" i="5"/>
  <c r="I86" i="5" s="1"/>
  <c r="H85" i="5"/>
  <c r="H84" i="5"/>
  <c r="I84" i="5" s="1"/>
  <c r="H83" i="5"/>
  <c r="I83" i="5" s="1"/>
  <c r="H82" i="5"/>
  <c r="I82" i="5" s="1"/>
  <c r="H81" i="5"/>
  <c r="I81" i="5" s="1"/>
  <c r="H80" i="5"/>
  <c r="H79" i="5"/>
  <c r="I79" i="5" s="1"/>
  <c r="H78" i="5"/>
  <c r="I78" i="5" s="1"/>
  <c r="H77" i="5"/>
  <c r="H76" i="5"/>
  <c r="I76" i="5" s="1"/>
  <c r="H75" i="5"/>
  <c r="I75" i="5" s="1"/>
  <c r="H74" i="5"/>
  <c r="I74" i="5" s="1"/>
  <c r="H73" i="5"/>
  <c r="I73" i="5" s="1"/>
  <c r="H72" i="5"/>
  <c r="H71" i="5"/>
  <c r="I71" i="5" s="1"/>
  <c r="H70" i="5"/>
  <c r="I70" i="5" s="1"/>
  <c r="H69" i="5"/>
  <c r="H68" i="5"/>
  <c r="I68" i="5" s="1"/>
  <c r="H67" i="5"/>
  <c r="I67" i="5" s="1"/>
  <c r="H66" i="5"/>
  <c r="I66" i="5" s="1"/>
  <c r="H65" i="5"/>
  <c r="I65" i="5" s="1"/>
  <c r="H64" i="5"/>
  <c r="H63" i="5"/>
  <c r="I63" i="5" s="1"/>
  <c r="H62" i="5"/>
  <c r="I62" i="5" s="1"/>
  <c r="H61" i="5"/>
  <c r="H60" i="5"/>
  <c r="D60" i="5"/>
  <c r="H59" i="5"/>
  <c r="H58" i="5"/>
  <c r="D58" i="5"/>
  <c r="H57" i="5"/>
  <c r="I57" i="5" s="1"/>
  <c r="H56" i="5"/>
  <c r="I56" i="5" s="1"/>
  <c r="H55" i="5"/>
  <c r="D55" i="5"/>
  <c r="H54" i="5"/>
  <c r="H53" i="5"/>
  <c r="D53" i="5"/>
  <c r="H52" i="5"/>
  <c r="D52" i="5"/>
  <c r="H51" i="5"/>
  <c r="D51" i="5"/>
  <c r="H50" i="5"/>
  <c r="D50" i="5"/>
  <c r="H49" i="5"/>
  <c r="D49" i="5"/>
  <c r="H48" i="5"/>
  <c r="D48" i="5"/>
  <c r="H47" i="5"/>
  <c r="H46" i="5"/>
  <c r="I46" i="5" s="1"/>
  <c r="H45" i="5"/>
  <c r="I45" i="5" s="1"/>
  <c r="H44" i="5"/>
  <c r="H43" i="5"/>
  <c r="H42" i="5"/>
  <c r="D42" i="5"/>
  <c r="H41" i="5"/>
  <c r="I41" i="5" s="1"/>
  <c r="D41" i="5"/>
  <c r="H40" i="5"/>
  <c r="I40" i="5" s="1"/>
  <c r="H39" i="5"/>
  <c r="I39" i="5" s="1"/>
  <c r="D39" i="5"/>
  <c r="H38" i="5"/>
  <c r="I38" i="5" s="1"/>
  <c r="D38" i="5"/>
  <c r="H37" i="5"/>
  <c r="I37" i="5" s="1"/>
  <c r="D37" i="5"/>
  <c r="H36" i="5"/>
  <c r="I36" i="5" s="1"/>
  <c r="D36" i="5"/>
  <c r="H35" i="5"/>
  <c r="I35" i="5" s="1"/>
  <c r="D35" i="5"/>
  <c r="H34" i="5"/>
  <c r="I34" i="5" s="1"/>
  <c r="D34" i="5"/>
  <c r="H33" i="5"/>
  <c r="I33" i="5" s="1"/>
  <c r="D33" i="5"/>
  <c r="H32" i="5"/>
  <c r="I32" i="5" s="1"/>
  <c r="D32" i="5"/>
  <c r="H31" i="5"/>
  <c r="I31" i="5" s="1"/>
  <c r="D31" i="5"/>
  <c r="H30" i="5"/>
  <c r="I30" i="5" s="1"/>
  <c r="D30" i="5"/>
  <c r="H29" i="5"/>
  <c r="I29" i="5" s="1"/>
  <c r="D29" i="5"/>
  <c r="H28" i="5"/>
  <c r="I28" i="5" s="1"/>
  <c r="D28" i="5"/>
  <c r="H27" i="5"/>
  <c r="I27" i="5" s="1"/>
  <c r="D27" i="5"/>
  <c r="H26" i="5"/>
  <c r="I26" i="5" s="1"/>
  <c r="D26" i="5"/>
  <c r="H25" i="5"/>
  <c r="I25" i="5" s="1"/>
  <c r="D25" i="5"/>
  <c r="H24" i="5"/>
  <c r="I24" i="5" s="1"/>
  <c r="D24" i="5"/>
  <c r="H23" i="5"/>
  <c r="I23" i="5" s="1"/>
  <c r="H22" i="5"/>
  <c r="H21" i="5"/>
  <c r="H20" i="5"/>
  <c r="I20" i="5" s="1"/>
  <c r="H19" i="5"/>
  <c r="I19" i="5" s="1"/>
  <c r="H18" i="5"/>
  <c r="H17" i="5"/>
  <c r="H16" i="5"/>
  <c r="I16" i="5" s="1"/>
  <c r="H15" i="5"/>
  <c r="I15" i="5" s="1"/>
  <c r="H14" i="5"/>
  <c r="H13" i="5"/>
  <c r="H12" i="5"/>
  <c r="I12" i="5" s="1"/>
  <c r="H11" i="5"/>
  <c r="I11" i="5" s="1"/>
  <c r="H10" i="5"/>
  <c r="H9" i="5"/>
  <c r="H8" i="5"/>
  <c r="I8" i="5" s="1"/>
  <c r="H7" i="5"/>
  <c r="I7" i="5" s="1"/>
  <c r="H6" i="5"/>
  <c r="H5" i="5"/>
  <c r="H4" i="5"/>
  <c r="I4" i="5" s="1"/>
  <c r="H5" i="1"/>
  <c r="H6" i="1"/>
  <c r="H7" i="1"/>
  <c r="H8" i="1"/>
  <c r="I8" i="1" s="1"/>
  <c r="H9" i="1"/>
  <c r="H10" i="1"/>
  <c r="H11" i="1"/>
  <c r="H12" i="1"/>
  <c r="I12" i="1" s="1"/>
  <c r="H13" i="1"/>
  <c r="H14" i="1"/>
  <c r="H15" i="1"/>
  <c r="H16" i="1"/>
  <c r="I16" i="1" s="1"/>
  <c r="H17" i="1"/>
  <c r="H18" i="1"/>
  <c r="H19" i="1"/>
  <c r="H20" i="1"/>
  <c r="I20" i="1" s="1"/>
  <c r="H21" i="1"/>
  <c r="H22" i="1"/>
  <c r="H23" i="1"/>
  <c r="H24" i="1"/>
  <c r="I24" i="1" s="1"/>
  <c r="H25" i="1"/>
  <c r="H26" i="1"/>
  <c r="H27" i="1"/>
  <c r="H28" i="1"/>
  <c r="I28" i="1" s="1"/>
  <c r="H29" i="1"/>
  <c r="H30" i="1"/>
  <c r="H31" i="1"/>
  <c r="H32" i="1"/>
  <c r="I32" i="1" s="1"/>
  <c r="H33" i="1"/>
  <c r="H34" i="1"/>
  <c r="H35" i="1"/>
  <c r="H36" i="1"/>
  <c r="I36" i="1" s="1"/>
  <c r="H37" i="1"/>
  <c r="H38" i="1"/>
  <c r="H39" i="1"/>
  <c r="H40" i="1"/>
  <c r="I40" i="1" s="1"/>
  <c r="H41" i="1"/>
  <c r="H42" i="1"/>
  <c r="H43" i="1"/>
  <c r="H44" i="1"/>
  <c r="I44" i="1" s="1"/>
  <c r="H45" i="1"/>
  <c r="H46" i="1"/>
  <c r="I46" i="1" s="1"/>
  <c r="H47" i="1"/>
  <c r="H48" i="1"/>
  <c r="I48" i="1" s="1"/>
  <c r="H49" i="1"/>
  <c r="H50" i="1"/>
  <c r="H51" i="1"/>
  <c r="H52" i="1"/>
  <c r="I52" i="1" s="1"/>
  <c r="H53" i="1"/>
  <c r="H54" i="1"/>
  <c r="H55" i="1"/>
  <c r="H56" i="1"/>
  <c r="I56" i="1" s="1"/>
  <c r="H57" i="1"/>
  <c r="H58" i="1"/>
  <c r="H59" i="1"/>
  <c r="H60" i="1"/>
  <c r="I60" i="1" s="1"/>
  <c r="H61" i="1"/>
  <c r="H62" i="1"/>
  <c r="H63" i="1"/>
  <c r="H64" i="1"/>
  <c r="I64" i="1" s="1"/>
  <c r="H65" i="1"/>
  <c r="H66" i="1"/>
  <c r="H67" i="1"/>
  <c r="H68" i="1"/>
  <c r="I68" i="1" s="1"/>
  <c r="H69" i="1"/>
  <c r="H70" i="1"/>
  <c r="H71" i="1"/>
  <c r="H72" i="1"/>
  <c r="I72" i="1" s="1"/>
  <c r="H73" i="1"/>
  <c r="H74" i="1"/>
  <c r="H75" i="1"/>
  <c r="H76" i="1"/>
  <c r="I76" i="1" s="1"/>
  <c r="H77" i="1"/>
  <c r="H78" i="1"/>
  <c r="I78" i="1" s="1"/>
  <c r="H79" i="1"/>
  <c r="H80" i="1"/>
  <c r="I80" i="1" s="1"/>
  <c r="H81" i="1"/>
  <c r="H82" i="1"/>
  <c r="H83" i="1"/>
  <c r="H84" i="1"/>
  <c r="I84" i="1" s="1"/>
  <c r="H85" i="1"/>
  <c r="H86" i="1"/>
  <c r="H87" i="1"/>
  <c r="H88" i="1"/>
  <c r="I88" i="1" s="1"/>
  <c r="H89" i="1"/>
  <c r="H90" i="1"/>
  <c r="H91" i="1"/>
  <c r="H92" i="1"/>
  <c r="I92" i="1" s="1"/>
  <c r="H93" i="1"/>
  <c r="H94" i="1"/>
  <c r="H95" i="1"/>
  <c r="H96" i="1"/>
  <c r="I96" i="1" s="1"/>
  <c r="H97" i="1"/>
  <c r="H98" i="1"/>
  <c r="H99" i="1"/>
  <c r="H100" i="1"/>
  <c r="I100" i="1" s="1"/>
  <c r="H101" i="1"/>
  <c r="H102" i="1"/>
  <c r="H103" i="1"/>
  <c r="H104" i="1"/>
  <c r="I104" i="1" s="1"/>
  <c r="H105" i="1"/>
  <c r="H106" i="1"/>
  <c r="H107" i="1"/>
  <c r="H108" i="1"/>
  <c r="I108" i="1" s="1"/>
  <c r="H109" i="1"/>
  <c r="H110" i="1"/>
  <c r="I110" i="1" s="1"/>
  <c r="H111" i="1"/>
  <c r="H112" i="1"/>
  <c r="I112" i="1" s="1"/>
  <c r="H113" i="1"/>
  <c r="H114" i="1"/>
  <c r="H115" i="1"/>
  <c r="H116" i="1"/>
  <c r="I116" i="1" s="1"/>
  <c r="H117" i="1"/>
  <c r="H118" i="1"/>
  <c r="H119" i="1"/>
  <c r="H120" i="1"/>
  <c r="I120" i="1" s="1"/>
  <c r="H121" i="1"/>
  <c r="H122" i="1"/>
  <c r="H123" i="1"/>
  <c r="H124" i="1"/>
  <c r="I124" i="1" s="1"/>
  <c r="H125" i="1"/>
  <c r="H126" i="1"/>
  <c r="H127" i="1"/>
  <c r="H128" i="1"/>
  <c r="I128" i="1" s="1"/>
  <c r="H129" i="1"/>
  <c r="H130" i="1"/>
  <c r="H131" i="1"/>
  <c r="H132" i="1"/>
  <c r="I132" i="1" s="1"/>
  <c r="H133" i="1"/>
  <c r="H134" i="1"/>
  <c r="H135" i="1"/>
  <c r="H136" i="1"/>
  <c r="I136" i="1" s="1"/>
  <c r="H137" i="1"/>
  <c r="H138" i="1"/>
  <c r="H139" i="1"/>
  <c r="H140" i="1"/>
  <c r="I140" i="1" s="1"/>
  <c r="H141" i="1"/>
  <c r="H142" i="1"/>
  <c r="H143" i="1"/>
  <c r="H144" i="1"/>
  <c r="I144" i="1" s="1"/>
  <c r="H145" i="1"/>
  <c r="H146" i="1"/>
  <c r="H147" i="1"/>
  <c r="H148" i="1"/>
  <c r="I148" i="1" s="1"/>
  <c r="H4" i="1"/>
  <c r="D148" i="1"/>
  <c r="E148" i="1" s="1"/>
  <c r="D147" i="1"/>
  <c r="E147" i="1" s="1"/>
  <c r="D146" i="1"/>
  <c r="E146" i="1" s="1"/>
  <c r="D145" i="1"/>
  <c r="E145" i="1" s="1"/>
  <c r="D144" i="1"/>
  <c r="E144" i="1" s="1"/>
  <c r="D143" i="1"/>
  <c r="E143" i="1" s="1"/>
  <c r="D142" i="1"/>
  <c r="E142" i="1" s="1"/>
  <c r="I142" i="1" s="1"/>
  <c r="D141" i="1"/>
  <c r="E141" i="1" s="1"/>
  <c r="D140" i="1"/>
  <c r="E140" i="1" s="1"/>
  <c r="D139" i="1"/>
  <c r="E139" i="1" s="1"/>
  <c r="I139" i="1" s="1"/>
  <c r="D138" i="1"/>
  <c r="E138" i="1" s="1"/>
  <c r="D137" i="1"/>
  <c r="E137" i="1" s="1"/>
  <c r="D136" i="1"/>
  <c r="E136" i="1" s="1"/>
  <c r="D135" i="1"/>
  <c r="E135" i="1" s="1"/>
  <c r="I135" i="1" s="1"/>
  <c r="D134" i="1"/>
  <c r="E134" i="1" s="1"/>
  <c r="D133" i="1"/>
  <c r="E133" i="1" s="1"/>
  <c r="D132" i="1"/>
  <c r="E132" i="1" s="1"/>
  <c r="D131" i="1"/>
  <c r="E131" i="1" s="1"/>
  <c r="I131" i="1" s="1"/>
  <c r="D130" i="1"/>
  <c r="E130" i="1" s="1"/>
  <c r="D129" i="1"/>
  <c r="E129" i="1" s="1"/>
  <c r="D128" i="1"/>
  <c r="E128" i="1" s="1"/>
  <c r="D127" i="1"/>
  <c r="E127" i="1" s="1"/>
  <c r="I127" i="1" s="1"/>
  <c r="D126" i="1"/>
  <c r="E126" i="1" s="1"/>
  <c r="D125" i="1"/>
  <c r="E125" i="1" s="1"/>
  <c r="D124" i="1"/>
  <c r="E124" i="1" s="1"/>
  <c r="D123" i="1"/>
  <c r="E123" i="1" s="1"/>
  <c r="I123" i="1" s="1"/>
  <c r="D122" i="1"/>
  <c r="E122" i="1" s="1"/>
  <c r="D121" i="1"/>
  <c r="E121" i="1" s="1"/>
  <c r="D120" i="1"/>
  <c r="E120" i="1" s="1"/>
  <c r="D119" i="1"/>
  <c r="E119" i="1" s="1"/>
  <c r="I119" i="1" s="1"/>
  <c r="D118" i="1"/>
  <c r="E118" i="1" s="1"/>
  <c r="D117" i="1"/>
  <c r="E117" i="1" s="1"/>
  <c r="D116" i="1"/>
  <c r="E116" i="1" s="1"/>
  <c r="D115" i="1"/>
  <c r="E115" i="1" s="1"/>
  <c r="I115" i="1" s="1"/>
  <c r="D114" i="1"/>
  <c r="E114" i="1" s="1"/>
  <c r="D113" i="1"/>
  <c r="E113" i="1" s="1"/>
  <c r="D112" i="1"/>
  <c r="E112" i="1" s="1"/>
  <c r="D111" i="1"/>
  <c r="E111" i="1" s="1"/>
  <c r="I111" i="1" s="1"/>
  <c r="E110" i="1"/>
  <c r="E109" i="1"/>
  <c r="E108" i="1"/>
  <c r="E107" i="1"/>
  <c r="I107" i="1" s="1"/>
  <c r="E106" i="1"/>
  <c r="E105" i="1"/>
  <c r="D104" i="1"/>
  <c r="E104" i="1" s="1"/>
  <c r="D103" i="1"/>
  <c r="E103" i="1" s="1"/>
  <c r="I103" i="1" s="1"/>
  <c r="E102" i="1"/>
  <c r="E101" i="1"/>
  <c r="E100" i="1"/>
  <c r="E99" i="1"/>
  <c r="I99" i="1" s="1"/>
  <c r="E98" i="1"/>
  <c r="E97" i="1"/>
  <c r="E96" i="1"/>
  <c r="E95" i="1"/>
  <c r="I95" i="1" s="1"/>
  <c r="E94" i="1"/>
  <c r="E93" i="1"/>
  <c r="E92" i="1"/>
  <c r="E91" i="1"/>
  <c r="I91" i="1" s="1"/>
  <c r="E90" i="1"/>
  <c r="E89" i="1"/>
  <c r="E88" i="1"/>
  <c r="E87" i="1"/>
  <c r="I87" i="1" s="1"/>
  <c r="E86" i="1"/>
  <c r="E85" i="1"/>
  <c r="E84" i="1"/>
  <c r="E83" i="1"/>
  <c r="I83" i="1" s="1"/>
  <c r="E82" i="1"/>
  <c r="E81" i="1"/>
  <c r="E80" i="1"/>
  <c r="E79" i="1"/>
  <c r="I79" i="1" s="1"/>
  <c r="E78" i="1"/>
  <c r="E77" i="1"/>
  <c r="E76" i="1"/>
  <c r="E75" i="1"/>
  <c r="I75" i="1" s="1"/>
  <c r="E74" i="1"/>
  <c r="E73" i="1"/>
  <c r="E72" i="1"/>
  <c r="E71" i="1"/>
  <c r="I71" i="1" s="1"/>
  <c r="E70" i="1"/>
  <c r="E69" i="1"/>
  <c r="E68" i="1"/>
  <c r="E67" i="1"/>
  <c r="I67" i="1" s="1"/>
  <c r="E66" i="1"/>
  <c r="E65" i="1"/>
  <c r="E64" i="1"/>
  <c r="E63" i="1"/>
  <c r="I63" i="1" s="1"/>
  <c r="E62" i="1"/>
  <c r="E61" i="1"/>
  <c r="D60" i="1"/>
  <c r="E60" i="1" s="1"/>
  <c r="E59" i="1"/>
  <c r="I59" i="1" s="1"/>
  <c r="D58" i="1"/>
  <c r="E58" i="1" s="1"/>
  <c r="E57" i="1"/>
  <c r="E56" i="1"/>
  <c r="D55" i="1"/>
  <c r="E55" i="1" s="1"/>
  <c r="I55" i="1" s="1"/>
  <c r="E54" i="1"/>
  <c r="D53" i="1"/>
  <c r="E53" i="1" s="1"/>
  <c r="D52" i="1"/>
  <c r="E52" i="1" s="1"/>
  <c r="D51" i="1"/>
  <c r="E51" i="1" s="1"/>
  <c r="I51" i="1" s="1"/>
  <c r="D50" i="1"/>
  <c r="E50" i="1" s="1"/>
  <c r="D49" i="1"/>
  <c r="E49" i="1" s="1"/>
  <c r="D48" i="1"/>
  <c r="E48" i="1" s="1"/>
  <c r="E47" i="1"/>
  <c r="I47" i="1" s="1"/>
  <c r="E46" i="1"/>
  <c r="E45" i="1"/>
  <c r="E44" i="1"/>
  <c r="E43" i="1"/>
  <c r="I43" i="1" s="1"/>
  <c r="D42" i="1"/>
  <c r="E42" i="1" s="1"/>
  <c r="D41" i="1"/>
  <c r="E41" i="1" s="1"/>
  <c r="E40" i="1"/>
  <c r="D39" i="1"/>
  <c r="E39" i="1" s="1"/>
  <c r="I39" i="1" s="1"/>
  <c r="D38" i="1"/>
  <c r="E38" i="1" s="1"/>
  <c r="D37" i="1"/>
  <c r="E37" i="1" s="1"/>
  <c r="D36" i="1"/>
  <c r="E36" i="1" s="1"/>
  <c r="D35" i="1"/>
  <c r="E35" i="1" s="1"/>
  <c r="I35" i="1" s="1"/>
  <c r="D34" i="1"/>
  <c r="E34" i="1" s="1"/>
  <c r="D33" i="1"/>
  <c r="E33" i="1" s="1"/>
  <c r="D32" i="1"/>
  <c r="E32" i="1" s="1"/>
  <c r="D31" i="1"/>
  <c r="E31" i="1" s="1"/>
  <c r="I31" i="1" s="1"/>
  <c r="D30" i="1"/>
  <c r="E30" i="1" s="1"/>
  <c r="D29" i="1"/>
  <c r="E29" i="1" s="1"/>
  <c r="D28" i="1"/>
  <c r="E28" i="1" s="1"/>
  <c r="D27" i="1"/>
  <c r="E27" i="1" s="1"/>
  <c r="I27" i="1" s="1"/>
  <c r="D26" i="1"/>
  <c r="E26" i="1" s="1"/>
  <c r="D25" i="1"/>
  <c r="E25" i="1" s="1"/>
  <c r="D24" i="1"/>
  <c r="E24" i="1" s="1"/>
  <c r="E23" i="1"/>
  <c r="I23" i="1" s="1"/>
  <c r="E22" i="1"/>
  <c r="E21" i="1"/>
  <c r="E20" i="1"/>
  <c r="E19" i="1"/>
  <c r="I19" i="1" s="1"/>
  <c r="E18" i="1"/>
  <c r="E17" i="1"/>
  <c r="E16" i="1"/>
  <c r="E15" i="1"/>
  <c r="I15" i="1" s="1"/>
  <c r="E14" i="1"/>
  <c r="E13" i="1"/>
  <c r="E12" i="1"/>
  <c r="E11" i="1"/>
  <c r="I11" i="1" s="1"/>
  <c r="E10" i="1"/>
  <c r="E9" i="1"/>
  <c r="E8" i="1"/>
  <c r="E7" i="1"/>
  <c r="I7" i="1" s="1"/>
  <c r="E6" i="1"/>
  <c r="I6" i="1" s="1"/>
  <c r="E5" i="1"/>
  <c r="E4" i="1"/>
  <c r="I147" i="1" l="1"/>
  <c r="I143" i="1"/>
  <c r="P150" i="8"/>
  <c r="I146" i="1"/>
  <c r="I138" i="1"/>
  <c r="I134" i="1"/>
  <c r="I130" i="1"/>
  <c r="I126" i="1"/>
  <c r="I122" i="1"/>
  <c r="I118" i="1"/>
  <c r="I114" i="1"/>
  <c r="I106" i="1"/>
  <c r="I102" i="1"/>
  <c r="I98" i="1"/>
  <c r="I94" i="1"/>
  <c r="I90" i="1"/>
  <c r="I86" i="1"/>
  <c r="I82" i="1"/>
  <c r="I74" i="1"/>
  <c r="I70" i="1"/>
  <c r="I66" i="1"/>
  <c r="I62" i="1"/>
  <c r="I58" i="1"/>
  <c r="I54" i="1"/>
  <c r="I50" i="1"/>
  <c r="I42" i="1"/>
  <c r="I38" i="1"/>
  <c r="I34" i="1"/>
  <c r="I30" i="1"/>
  <c r="I26" i="1"/>
  <c r="I22" i="1"/>
  <c r="I18" i="1"/>
  <c r="I14" i="1"/>
  <c r="I10" i="1"/>
  <c r="I4" i="1"/>
  <c r="I145" i="1"/>
  <c r="I141" i="1"/>
  <c r="I137" i="1"/>
  <c r="I133" i="1"/>
  <c r="I129" i="1"/>
  <c r="I125" i="1"/>
  <c r="I121" i="1"/>
  <c r="I117" i="1"/>
  <c r="I113" i="1"/>
  <c r="I109" i="1"/>
  <c r="I105" i="1"/>
  <c r="I101" i="1"/>
  <c r="I97" i="1"/>
  <c r="I93" i="1"/>
  <c r="I89" i="1"/>
  <c r="I85" i="1"/>
  <c r="I81" i="1"/>
  <c r="I77" i="1"/>
  <c r="I73" i="1"/>
  <c r="I69" i="1"/>
  <c r="I65" i="1"/>
  <c r="I61" i="1"/>
  <c r="I57" i="1"/>
  <c r="I53" i="1"/>
  <c r="I49" i="1"/>
  <c r="I45" i="1"/>
  <c r="I41" i="1"/>
  <c r="I37" i="1"/>
  <c r="I33" i="1"/>
  <c r="I29" i="1"/>
  <c r="I25" i="1"/>
  <c r="I21" i="1"/>
  <c r="I17" i="1"/>
  <c r="I13" i="1"/>
  <c r="I9" i="1"/>
  <c r="I5" i="1"/>
  <c r="I42" i="5"/>
  <c r="I58" i="5"/>
  <c r="I50" i="5"/>
  <c r="I60" i="5"/>
  <c r="I116" i="5"/>
  <c r="I120" i="5"/>
  <c r="I124" i="5"/>
  <c r="I128" i="5"/>
  <c r="I132" i="5"/>
  <c r="I5" i="5"/>
  <c r="I10" i="5"/>
  <c r="I21" i="5"/>
  <c r="I49" i="5"/>
  <c r="I53" i="5"/>
  <c r="I111" i="5"/>
  <c r="I119" i="5"/>
  <c r="I123" i="5"/>
  <c r="I127" i="5"/>
  <c r="I137" i="5"/>
  <c r="I139" i="5"/>
  <c r="I141" i="5"/>
  <c r="I143" i="5"/>
  <c r="I145" i="5"/>
  <c r="I48" i="5"/>
  <c r="I52" i="5"/>
  <c r="I55" i="5"/>
  <c r="I61" i="5"/>
  <c r="I64" i="5"/>
  <c r="I69" i="5"/>
  <c r="I72" i="5"/>
  <c r="I77" i="5"/>
  <c r="I80" i="5"/>
  <c r="I85" i="5"/>
  <c r="I88" i="5"/>
  <c r="I93" i="5"/>
  <c r="I96" i="5"/>
  <c r="I101" i="5"/>
  <c r="I107" i="5"/>
  <c r="I110" i="5"/>
  <c r="I114" i="5"/>
  <c r="I118" i="5"/>
  <c r="I122" i="5"/>
  <c r="I126" i="5"/>
  <c r="I130" i="5"/>
  <c r="I134" i="5"/>
  <c r="I112" i="5"/>
  <c r="I13" i="5"/>
  <c r="I18" i="5"/>
  <c r="I43" i="5"/>
  <c r="I59" i="5"/>
  <c r="I115" i="5"/>
  <c r="I131" i="5"/>
  <c r="I147" i="5"/>
  <c r="I6" i="5"/>
  <c r="I9" i="5"/>
  <c r="I14" i="5"/>
  <c r="I17" i="5"/>
  <c r="I22" i="5"/>
  <c r="I44" i="5"/>
  <c r="I47" i="5"/>
  <c r="I51" i="5"/>
  <c r="I54" i="5"/>
  <c r="I113" i="5"/>
  <c r="I117" i="5"/>
  <c r="I121" i="5"/>
  <c r="I125" i="5"/>
  <c r="I129" i="5"/>
  <c r="I133" i="5"/>
  <c r="I136" i="5"/>
  <c r="I138" i="5"/>
  <c r="I140" i="5"/>
  <c r="I142" i="5"/>
  <c r="I144" i="5"/>
  <c r="I146" i="5"/>
  <c r="I148" i="5"/>
</calcChain>
</file>

<file path=xl/sharedStrings.xml><?xml version="1.0" encoding="utf-8"?>
<sst xmlns="http://schemas.openxmlformats.org/spreadsheetml/2006/main" count="1369" uniqueCount="238">
  <si>
    <t>Total, Indice de Precios al Consumidor (IPC)</t>
  </si>
  <si>
    <t>Índices - Serie de empalme
2003 - 2025</t>
  </si>
  <si>
    <t>Base Diciembre de 2018 = 100,00</t>
  </si>
  <si>
    <t>Mes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</si>
  <si>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</si>
  <si>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</si>
  <si>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</si>
  <si>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</si>
  <si>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</si>
  <si>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</si>
  <si>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</si>
  <si>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</si>
  <si>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</si>
  <si>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</si>
  <si>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</si>
  <si>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</si>
  <si>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r>
      <rPr>
        <b/>
        <sz val="8"/>
        <rFont val="Segoe UI"/>
        <family val="2"/>
        <charset val="204"/>
      </rPr>
      <t>Fuente:</t>
    </r>
    <r>
      <rPr>
        <sz val="8"/>
        <rFont val="Segoe UI"/>
        <family val="2"/>
        <charset val="204"/>
      </rPr>
      <t xml:space="preserve"> DANE.</t>
    </r>
  </si>
  <si>
    <r>
      <rPr>
        <b/>
        <sz val="8"/>
        <rFont val="Segoe UI"/>
        <family val="2"/>
        <charset val="204"/>
      </rPr>
      <t>Nota:</t>
    </r>
    <r>
      <rPr>
        <sz val="8"/>
        <rFont val="Segoe UI"/>
        <family val="2"/>
        <charset val="204"/>
      </rPr>
      <t xml:space="preserve"> La diferencia en la suma de las variables, obedece al sistema de aproximación y redondeo.</t>
    </r>
  </si>
  <si>
    <t>Actualizado el 7 de Julio de 2025</t>
  </si>
  <si>
    <t>EL RODANTE</t>
  </si>
  <si>
    <t>No. ITEM</t>
  </si>
  <si>
    <t>Ref. Artículo</t>
  </si>
  <si>
    <t>VALOR ANTES DE IVA</t>
  </si>
  <si>
    <t xml:space="preserve">VALOR INCLUIDO IVA </t>
  </si>
  <si>
    <t xml:space="preserve">VALOR TOTAL </t>
  </si>
  <si>
    <t>IPC FINAL</t>
  </si>
  <si>
    <t>IPC INICIAL</t>
  </si>
  <si>
    <t>FACTOR DE INDEXACIÓN</t>
  </si>
  <si>
    <t>VALOR INDEXADO A MAYO DE 2025</t>
  </si>
  <si>
    <t>SILLA CONVENCIONAL</t>
  </si>
  <si>
    <t>SILLA CONVENCIONAL CON ADAPTACIONES</t>
  </si>
  <si>
    <t xml:space="preserve">SILLA CONVENCIONALPEDIATRICA CON ADAPTACIONES EN ACERO </t>
  </si>
  <si>
    <t xml:space="preserve">SILLA CONVENCIONALPEDIATRICA CON ADAPTACIONES EN ALUMINIO </t>
  </si>
  <si>
    <t>SILLA CONVENCIONAL EN ALUMINIO DOBLE PLEGADO</t>
  </si>
  <si>
    <t>SILLA TIPO CUIDADOR</t>
  </si>
  <si>
    <t>SILLA TIPO CUIDADOR CON ADAPTACIONES</t>
  </si>
  <si>
    <t xml:space="preserve">SILLA NEUROLÓGICA
RECLINABLE
</t>
  </si>
  <si>
    <t xml:space="preserve">SILLA NEUROLÓGICA
RECLINABLE CON ADAPTACIONES
</t>
  </si>
  <si>
    <t xml:space="preserve">SILLA NEUROLÓGICA
BASCULABLE
</t>
  </si>
  <si>
    <t xml:space="preserve">SILLA NEUROLÓGICA
BASCULABLE CON ADAPTACIONES
</t>
  </si>
  <si>
    <t>COCHE NEUROLÓGICO</t>
  </si>
  <si>
    <t>COCHE NEUROLÓGICO CON ADAPTACIONES</t>
  </si>
  <si>
    <t xml:space="preserve">SILLA ACTIVA
MARCO PLEGABLE
</t>
  </si>
  <si>
    <t xml:space="preserve">SILLA ACTIVA
MARCO PLEGABLE CON ADAPTACIONES
</t>
  </si>
  <si>
    <t xml:space="preserve">SILLA ACTIVA
MARCO RÍGIDO
</t>
  </si>
  <si>
    <t xml:space="preserve">SILLA ACTIVA
MARCO RÍGIDO
CON ADAPTACION
</t>
  </si>
  <si>
    <t>HAND BIKE</t>
  </si>
  <si>
    <t>TRICICLO ELECTRICO (E-RAPID LITIO 350W)</t>
  </si>
  <si>
    <t>SILLA MOTORIZADA</t>
  </si>
  <si>
    <t>COLCHON ANTIESCARAS INFLABLE</t>
  </si>
  <si>
    <t xml:space="preserve">COLCHON ANTIESCARAS DE PRESION ALTERNANTE </t>
  </si>
  <si>
    <t xml:space="preserve">COLCHONETA ANTIESCARAS ELECTRICA </t>
  </si>
  <si>
    <t xml:space="preserve">COJIN ANTIESCARAS PERFIL ALTO </t>
  </si>
  <si>
    <t xml:space="preserve">COJIN ANTIESCARAS PERFIL MEDIO </t>
  </si>
  <si>
    <t xml:space="preserve">COJIN ANTIESCARAS PERFIL BAJO </t>
  </si>
  <si>
    <t xml:space="preserve">COJIN DOBLE DENSIDAD PERFIL ALTO </t>
  </si>
  <si>
    <t xml:space="preserve">COJIN DOBLE DENSIDAD PERFIL MEDIO </t>
  </si>
  <si>
    <t xml:space="preserve">COJIN ANTIESCARAS DISEÑO ANATOMICO PERFIL ALTO </t>
  </si>
  <si>
    <t xml:space="preserve">COJIN ANTIESCARAS DISEÑO ANATOMICO PERFIL MEDIO </t>
  </si>
  <si>
    <t xml:space="preserve">COJIN ANTIESCARAS EN ESPUMA VISCOELASTICA CON INSERTO EN GEL RIGIDO </t>
  </si>
  <si>
    <t xml:space="preserve">COJIN ANTIESCARAS EN ESPUMA VISCOESLASTICA CON INSERTO EN GEL FLUIDO </t>
  </si>
  <si>
    <t xml:space="preserve">COJIN ANTIESCARAS BASICO </t>
  </si>
  <si>
    <t>COMPENSACION CORPORAL TIPO CUÑA</t>
  </si>
  <si>
    <t>COJÍN ANTIESCARAS EN ESPUMA  INYECTADO</t>
  </si>
  <si>
    <t>COJIN GIRATORIO ANTIESCARAS MULTIFUNCIONAL (PEDIATRICO, JUNIOR Y ADULTO)</t>
  </si>
  <si>
    <t>COJÍN ANTIESCARAS CIRCULAR</t>
  </si>
  <si>
    <t xml:space="preserve">COLCHÓN ANTIESCARAS
ESPUMA
</t>
  </si>
  <si>
    <t>COLCHÓN ESPUMA DOBLE FUNCIÓN</t>
  </si>
  <si>
    <t xml:space="preserve">SILLA PARA BAÑO
CONVENCIONAL (junior, pediátrica y adulto)
</t>
  </si>
  <si>
    <t xml:space="preserve">SILLA PARA BAÑO ESPECIAL
BASCULABLE (junior, pediátrica y adulto)
</t>
  </si>
  <si>
    <t xml:space="preserve">SILLA PARA BAÑO PLEGABLE
(junior, pediátrica y adulto)
</t>
  </si>
  <si>
    <t xml:space="preserve">SILLA DUCHA 
(junior, pediátrica y adulto)
</t>
  </si>
  <si>
    <t>ASIENTO DE DUCHA SIN ESPALDAR</t>
  </si>
  <si>
    <t>ELEVADOR DE BAÑO</t>
  </si>
  <si>
    <t>ELEVADOR DE ASIENTO DE INODORO</t>
  </si>
  <si>
    <t>SILLA BAÑO ESPECIAL TIPO PLAYERA SOBRE MEDIDAS</t>
  </si>
  <si>
    <t xml:space="preserve">CAMA HOSPITALARIA ELÉCTRICA </t>
  </si>
  <si>
    <t>CAMA HOSPITALARIA SEMIELÉCTRICA</t>
  </si>
  <si>
    <t>CAMA HOSPITALARIA MANUAL</t>
  </si>
  <si>
    <t>PLANTILLAS</t>
  </si>
  <si>
    <t>MEDIAS DE COMPRENSIÓN</t>
  </si>
  <si>
    <t>CALZADO PARA PIE DIABETICO</t>
  </si>
  <si>
    <t>CALZADO ORTOPEDICO DEPORTIVO O CONVENCIONAL SOBRE MEDIDAS</t>
  </si>
  <si>
    <t>BARRAS PARA APOYO</t>
  </si>
  <si>
    <t>GRUA</t>
  </si>
  <si>
    <t>RAMPA DE ACCESO PORTATIL, RETRACTIL Y AJUSTABLE</t>
  </si>
  <si>
    <t>MANGO MULTIFUNCIONAL</t>
  </si>
  <si>
    <t>PINZA ALCANZAOBJETOS</t>
  </si>
  <si>
    <t>CEPILLO EXTENSOR</t>
  </si>
  <si>
    <t>COLOCADOR DE MEDIAS</t>
  </si>
  <si>
    <t>DESVESTIDOR DE CALZADO</t>
  </si>
  <si>
    <t>DISPOSITIVO ABOTONADOR Y CIERRE DE CREMALLERAS</t>
  </si>
  <si>
    <t>MANILLA ANTITEMBLOR</t>
  </si>
  <si>
    <t>ADAPTADOR DE MANILLA</t>
  </si>
  <si>
    <t>PLATO CON REBORDE INTERIOR Y VENTOSAS</t>
  </si>
  <si>
    <t>TAZA PLÁSTICA LIGERA</t>
  </si>
  <si>
    <t>CUBIERTOS</t>
  </si>
  <si>
    <t>BASTON</t>
  </si>
  <si>
    <t>ATRIL</t>
  </si>
  <si>
    <t>FILTROS</t>
  </si>
  <si>
    <t>LUPA DE APOYO</t>
  </si>
  <si>
    <t>LUPA MANUAL</t>
  </si>
  <si>
    <t>LUPA BOLSILLO</t>
  </si>
  <si>
    <t>LUPA DE PECHO O MANOS LIBRES</t>
  </si>
  <si>
    <t>BINOCULARES</t>
  </si>
  <si>
    <t>TELESCOPIOS MANUALES</t>
  </si>
  <si>
    <t>ÁBACO ABIERTO</t>
  </si>
  <si>
    <t>ÁBACO CERRADO</t>
  </si>
  <si>
    <t xml:space="preserve">PIZARRA BRAILE
METÁLICA
</t>
  </si>
  <si>
    <t xml:space="preserve">PIZARRA BRAILE
PLÁSTICA
</t>
  </si>
  <si>
    <t>GUÍA METÁLICA ESCRITURA</t>
  </si>
  <si>
    <t>GUÍA PARA FIRMAS</t>
  </si>
  <si>
    <t>CALCULADORA PARLANTE</t>
  </si>
  <si>
    <t>CUADERNO</t>
  </si>
  <si>
    <t>PAPEL PAUTADO</t>
  </si>
  <si>
    <t>INDICADOR DE LÍQUIDOS</t>
  </si>
  <si>
    <t>RELOJ PARLANTE IMPORTADO</t>
  </si>
  <si>
    <t>RELOJ BRAILLE</t>
  </si>
  <si>
    <t>CALCULADORA CON FUNCIONES</t>
  </si>
  <si>
    <t>KIT GEOMETRÍA-MATEMÁTICAS</t>
  </si>
  <si>
    <t>DESPERTADOR PARLANTE</t>
  </si>
  <si>
    <t>CARTILLA DE PUNTOS LUMINOSOS</t>
  </si>
  <si>
    <t xml:space="preserve">TERMOMETRO AUDIBLE EN ESPAÑOL  </t>
  </si>
  <si>
    <t>CORTAUÑAS</t>
  </si>
  <si>
    <t>LOCALIZADOR DE LLAVES</t>
  </si>
  <si>
    <t>GRABADORA DIGITAL</t>
  </si>
  <si>
    <t>CAJA ARITMÉTICA</t>
  </si>
  <si>
    <t>BARRA MAGNIFICADORA</t>
  </si>
  <si>
    <t>METRO EN BRAILLE</t>
  </si>
  <si>
    <t xml:space="preserve">LUZ BLANCA </t>
  </si>
  <si>
    <t>GLUCOMETRO PARLENTE EN ESPAÑOL</t>
  </si>
  <si>
    <t>TECLADO PARA BAJA VISIÓN</t>
  </si>
  <si>
    <t>DISPOSITIVO ELECTRONICO TIPO TABLET</t>
  </si>
  <si>
    <t>CUBO DE ACTIVIDADES MULTIPLES</t>
  </si>
  <si>
    <t>ESTUCHE DE ENSARTADO</t>
  </si>
  <si>
    <t>Collar de Animalitos Plásticos</t>
  </si>
  <si>
    <t>Patrón de Secuencias Forma y Color</t>
  </si>
  <si>
    <t>Patrón de Secuencias Tamaño y Color</t>
  </si>
  <si>
    <t>Patrón de Secuencia Recto</t>
  </si>
  <si>
    <t>Loterías Asociación de Figura Fondo</t>
  </si>
  <si>
    <t>Loterías Asociación de Orientación Espacial</t>
  </si>
  <si>
    <t>Loterías Asociación de Conceptos Contrarios</t>
  </si>
  <si>
    <t>Loterías Asociación de Figuras Geométricas</t>
  </si>
  <si>
    <t>Juego Anillos Matemáticos de Colores</t>
  </si>
  <si>
    <t>Domino números</t>
  </si>
  <si>
    <t>Domino puntos</t>
  </si>
  <si>
    <t>Domino figuras geométricas</t>
  </si>
  <si>
    <t xml:space="preserve">Domino Sumando y Restando </t>
  </si>
  <si>
    <t xml:space="preserve">Kit de Pictogramas de Comunicación </t>
  </si>
  <si>
    <t>Tablero Hábitos y Rutinas</t>
  </si>
  <si>
    <t>Kit de Lotería y Concéntrese con adaptación de lengua de señas</t>
  </si>
  <si>
    <t>Tablero y Rodachina (Positivo y Negativo</t>
  </si>
  <si>
    <t>TABLERO ADC BRAILLE</t>
  </si>
  <si>
    <t>DOMINO DE TEXTURAS DE ALTO RELIEVE</t>
  </si>
  <si>
    <t>DOMINO DE PUNTOS BAJO RELIEVE</t>
  </si>
  <si>
    <t>ABC BRAILE</t>
  </si>
  <si>
    <t>TABLERO DE PUNTOS E IMÁGENES</t>
  </si>
  <si>
    <t>Pizarra tablero acrílico magnético tiza doble cara +figuras</t>
  </si>
  <si>
    <t>Tabla de Equilibrio</t>
  </si>
  <si>
    <t>BLOQUES DE CONSTRUCCION</t>
  </si>
  <si>
    <t>Palo De Lluvia Cuadrado De 50 Cm</t>
  </si>
  <si>
    <t>Piano Sonoro</t>
  </si>
  <si>
    <t>Juego Jenga en Madera</t>
  </si>
  <si>
    <t>Juego de Bolos</t>
  </si>
  <si>
    <t>Tangram</t>
  </si>
  <si>
    <t>Rompecabezas</t>
  </si>
  <si>
    <t>Rompecabezas 3D</t>
  </si>
  <si>
    <t>Geoplano Cuadrado</t>
  </si>
  <si>
    <t xml:space="preserve">Juego de Atención Concentración y Memoria de 24 o más Piezas </t>
  </si>
  <si>
    <t>TU SALUD H&amp;G</t>
  </si>
  <si>
    <t>AUDIO SALUD</t>
  </si>
  <si>
    <t>DATOS APROBADOS POR LA SECRETARIA DE SALUD EN EL 2023</t>
  </si>
  <si>
    <t>METALICA SUPERANDO</t>
  </si>
  <si>
    <t>DESCRIPCION</t>
  </si>
  <si>
    <t>SECRETARIA DE SALUD</t>
  </si>
  <si>
    <t>DATOS ESTADISTICOS</t>
  </si>
  <si>
    <t>DEPURACIÓN DE VALORES</t>
  </si>
  <si>
    <t>COTIZACIONES CONTEMPLADAS</t>
  </si>
  <si>
    <t>PROMEDIO</t>
  </si>
  <si>
    <t>REF. ARTICULO</t>
  </si>
  <si>
    <t>VALOR UNITARIO</t>
  </si>
  <si>
    <t>MEDIANA</t>
  </si>
  <si>
    <t>DESV.P</t>
  </si>
  <si>
    <t>VAL.MIN</t>
  </si>
  <si>
    <t>VAL.MAX</t>
  </si>
  <si>
    <t>RODANTE</t>
  </si>
  <si>
    <t>SILLA NEUROLÓGICA RECLINABLE</t>
  </si>
  <si>
    <t>SILLA NEUROLÓGICA
RECLINABLE CON ADAPTACIONES</t>
  </si>
  <si>
    <t>SILLA NEUROLÓGICA BASCULABLE</t>
  </si>
  <si>
    <t>SILLA NEUROLÓGICA
BASCULABLE CON ADAPTACIONES</t>
  </si>
  <si>
    <t>SILLA ACTIVA
MARCO PLEGABLE</t>
  </si>
  <si>
    <t>SILLA ACTIVA
MARCO PLEGABLE CON ADAPTACIONES</t>
  </si>
  <si>
    <t>SILLA ACTIVA
MARCO RÍGIDO</t>
  </si>
  <si>
    <t>SILLA ACTIVA
MARCO RÍGIDO
CON ADAPTACION</t>
  </si>
  <si>
    <t>COLCHÓN ANTIESCARAS ESPUMA</t>
  </si>
  <si>
    <t>SILLA PARA BAÑO
CONVENCIONAL (junior, pediátrica y adulto)</t>
  </si>
  <si>
    <t>SILLA PARA BAÑO ESPECIAL
BASCULABLE (junior, pediátrica y adulto)</t>
  </si>
  <si>
    <t>SILLA PARA BAÑO PLEGABLE
(junior, pediátrica y adulto)</t>
  </si>
  <si>
    <t>SILLA DUCHA 
(junior, pediátrica y adulto)</t>
  </si>
  <si>
    <t>PIZARRA BRAILE METÁLICA</t>
  </si>
  <si>
    <t>PIZARRA BRAILE PLÁSTICA</t>
  </si>
  <si>
    <t>METALICAS SUPERANDO</t>
  </si>
  <si>
    <t>SAJARAC</t>
  </si>
  <si>
    <t>CONCEPTO</t>
  </si>
  <si>
    <t>CANTIDAD PERSONAS A BENEFICIAR CON ENTREGA DE DAP</t>
  </si>
  <si>
    <t>VALOR CANASTA DE COSTOS SECRETARIA DE SALUD POR PCD</t>
  </si>
  <si>
    <t>VALOR INDEXADO A JUNIO 2025</t>
  </si>
  <si>
    <t>TOTAL</t>
  </si>
  <si>
    <t xml:space="preserve"> ADQUISICIÓN Y COMPRA PARA EL OTORGAMIENTO DE DISPOSITIVOS DE ASISTENCIA PERSONAL - AYUDAS TÉCNICAS </t>
  </si>
  <si>
    <t>CANTIDAD</t>
  </si>
  <si>
    <t>UM</t>
  </si>
  <si>
    <t xml:space="preserve">FACTOR DE INDEXACIÓN </t>
  </si>
  <si>
    <t>TRANSPORTE</t>
  </si>
  <si>
    <t>MES</t>
  </si>
  <si>
    <t>GESTIÓN TÉCNICA</t>
  </si>
  <si>
    <t>COMPONENTE</t>
  </si>
  <si>
    <t>CARGO</t>
  </si>
  <si>
    <t>PERFIL</t>
  </si>
  <si>
    <t>UNIDAD DE TIEMPO</t>
  </si>
  <si>
    <t>HONORARIO MES</t>
  </si>
  <si>
    <t>TOTAL HONORARIO</t>
  </si>
  <si>
    <t xml:space="preserve">VALOR </t>
  </si>
  <si>
    <t>RECURSO HUMANO</t>
  </si>
  <si>
    <t>Ejecución de todas las etapas del proyecto</t>
  </si>
  <si>
    <t>Facilitador Local (Cordinador@)</t>
  </si>
  <si>
    <t>Ver anexo técnico</t>
  </si>
  <si>
    <t>9 MESES</t>
  </si>
  <si>
    <t>Profesional de apoyo (Dos profesionales y la facilitadora)</t>
  </si>
  <si>
    <t>Gestor comunitario</t>
  </si>
  <si>
    <t>8 MESES</t>
  </si>
  <si>
    <t>Técnico administrativo</t>
  </si>
  <si>
    <t>SUBTOTAL</t>
  </si>
  <si>
    <t>PCD: Persona con Discapacidad</t>
  </si>
  <si>
    <t>Nota 1: El transporte debe tener disponibilidad acorde a los tiempos de ejecución del cronograma de actividades, así como  responsabilidad integral en transporte, instalación y puesta en funcionamiento de los DAPS.</t>
  </si>
  <si>
    <t>Nota 2: Los valores referenciales de honorarios incluyen todos los costos directos e indirectos para cumplir integralmente el objeto contractual y sus tiempos.</t>
  </si>
  <si>
    <t xml:space="preserve">Nota 3: Según los lineamientos se Secretaria de Salud, se debe disponer máximo de un 8% en este rubro para las siguientes actividades; elaboración y entrega  de historias clínicas, diligenciamiento de sistemas de información (bases de datos y tablero de control), presentación, de cronogramas, presentación de informes entre otro.  </t>
  </si>
  <si>
    <t>EJERCICIO 1</t>
  </si>
  <si>
    <t>EJERCICIO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</si>
</sst>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_-* #,##0_-;\-* #,##0_-;_-* &quot;-&quot;??_-;_-@_-"/>
    <numFmt numFmtId="165" formatCode="_-* #,##0.0_-;\-* #,##0.0_-;_-* &quot;-&quot;??_-;_-@_-"/>
    <numFmt numFmtId="166" formatCode="0.0"/>
    <numFmt numFmtId="167" formatCode="&quot;$&quot;\ #,##0.00"/>
    <numFmt numFmtId="168" formatCode="&quot;$&quot;\ #,##0"/>
    <numFmt numFmtId="169" formatCode="_-&quot;$&quot;\ * #,##0_-;\-&quot;$&quot;\ * #,##0_-;_-&quot;$&quot;\ * &quot;-&quot;??_-;_-@"/>
    <numFmt numFmtId="170" formatCode="0.0000000000"/>
  </numFmts>
  <fonts count="17">
    <font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sz val="11"/>
      <color theme="1"/>
      <name val="Calibri"/>
      <family val="2"/>
      <scheme val="minor"/>
    </font>
    <font>
      <b/>
      <sz val="10"/>
      <color theme="1"/>
      <name val="Aptos Narrow"/>
      <family val="2"/>
    </font>
    <font>
      <sz val="9"/>
      <color theme="1"/>
      <name val="Aptos Narrow"/>
      <family val="2"/>
    </font>
    <font>
      <b/>
      <sz val="9"/>
      <color theme="1"/>
      <name val="Aptos Narrow"/>
      <family val="2"/>
    </font>
    <font>
      <b/>
      <sz val="14"/>
      <color theme="0"/>
      <name val="Segoe UI"/>
      <family val="2"/>
      <charset val="204"/>
    </font>
    <font>
      <b/>
      <sz val="12"/>
      <name val="Segoe UI"/>
      <family val="2"/>
      <charset val="204"/>
    </font>
    <font>
      <sz val="9"/>
      <name val="Segoe UI"/>
      <family val="2"/>
      <charset val="204"/>
    </font>
    <font>
      <b/>
      <sz val="9"/>
      <name val="Segoe UI"/>
      <family val="2"/>
      <charset val="204"/>
    </font>
    <font>
      <sz val="9"/>
      <name val="Segoe UI"/>
      <family val="2"/>
    </font>
    <font>
      <sz val="8"/>
      <name val="Segoe UI"/>
      <family val="2"/>
      <charset val="204"/>
    </font>
    <font>
      <b/>
      <sz val="8"/>
      <name val="Segoe UI"/>
      <family val="2"/>
      <charset val="204"/>
    </font>
    <font>
      <b/>
      <sz val="11"/>
      <color theme="1"/>
      <name val="Calibri"/>
      <family val="2"/>
      <scheme val="minor"/>
    </font>
    <font>
      <b/>
      <sz val="14"/>
      <color theme="1"/>
      <name val="Aptos Narrow"/>
      <family val="2"/>
    </font>
    <font>
      <b/>
      <sz val="9"/>
      <name val="Aptos Narrow"/>
      <family val="2"/>
    </font>
    <font>
      <sz val="9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6004B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rgb="FFC5E0B3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rgb="FFC5E0B3"/>
      </patternFill>
    </fill>
    <fill>
      <patternFill patternType="solid">
        <fgColor theme="9" tint="0.79998168889431442"/>
        <bgColor rgb="FFC5E0B3"/>
      </patternFill>
    </fill>
    <fill>
      <patternFill patternType="solid">
        <fgColor theme="7" tint="0.79998168889431442"/>
        <bgColor rgb="FFC5E0B3"/>
      </patternFill>
    </fill>
  </fills>
  <borders count="65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auto="1"/>
      </bottom>
      <diagonal/>
    </border>
  </borders>
  <cellStyleXfs count="4">
    <xf numFmtId="0" fontId="0" fillId="0" borderId="0"/>
    <xf numFmtId="0" fontId="1" fillId="2" borderId="0" applyNumberFormat="0" applyBorder="0" applyProtection="0">
      <alignment horizontal="center" vertical="center"/>
    </xf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232">
    <xf numFmtId="0" fontId="0" fillId="0" borderId="0" xfId="0"/>
    <xf numFmtId="164" fontId="4" fillId="3" borderId="2" xfId="2" applyNumberFormat="1" applyFont="1" applyFill="1" applyBorder="1" applyAlignment="1" applyProtection="1">
      <alignment vertical="center" wrapText="1"/>
    </xf>
    <xf numFmtId="165" fontId="4" fillId="0" borderId="2" xfId="2" applyNumberFormat="1" applyFont="1" applyBorder="1" applyAlignment="1">
      <alignment vertical="center"/>
    </xf>
    <xf numFmtId="164" fontId="4" fillId="3" borderId="2" xfId="2" applyNumberFormat="1" applyFont="1" applyFill="1" applyBorder="1" applyAlignment="1" applyProtection="1">
      <alignment wrapText="1"/>
    </xf>
    <xf numFmtId="164" fontId="4" fillId="3" borderId="2" xfId="2" applyNumberFormat="1" applyFont="1" applyFill="1" applyBorder="1" applyAlignment="1" applyProtection="1">
      <alignment wrapText="1"/>
      <protection locked="0"/>
    </xf>
    <xf numFmtId="164" fontId="4" fillId="3" borderId="2" xfId="2" applyNumberFormat="1" applyFont="1" applyFill="1" applyBorder="1" applyAlignment="1" applyProtection="1">
      <alignment vertical="center" wrapText="1"/>
      <protection locked="0"/>
    </xf>
    <xf numFmtId="164" fontId="4" fillId="0" borderId="2" xfId="2" applyNumberFormat="1" applyFont="1" applyBorder="1" applyAlignment="1">
      <alignment vertical="center"/>
    </xf>
    <xf numFmtId="0" fontId="4" fillId="3" borderId="2" xfId="1" applyFont="1" applyFill="1" applyBorder="1" applyAlignment="1">
      <alignment horizontal="center" vertical="center" wrapText="1"/>
    </xf>
    <xf numFmtId="0" fontId="4" fillId="3" borderId="2" xfId="1" applyFont="1" applyFill="1" applyBorder="1" applyAlignment="1" applyProtection="1">
      <alignment horizontal="left" vertical="center" wrapText="1"/>
    </xf>
    <xf numFmtId="0" fontId="4" fillId="3" borderId="2" xfId="0" applyFont="1" applyFill="1" applyBorder="1" applyAlignment="1" applyProtection="1">
      <alignment horizontal="left" vertical="center" wrapText="1"/>
      <protection locked="0"/>
    </xf>
    <xf numFmtId="0" fontId="4" fillId="3" borderId="0" xfId="0" applyFont="1" applyFill="1" applyAlignment="1">
      <alignment horizontal="left" wrapText="1"/>
    </xf>
    <xf numFmtId="0" fontId="8" fillId="3" borderId="0" xfId="0" applyFont="1" applyFill="1"/>
    <xf numFmtId="0" fontId="9" fillId="6" borderId="7" xfId="0" applyFont="1" applyFill="1" applyBorder="1"/>
    <xf numFmtId="0" fontId="9" fillId="6" borderId="0" xfId="0" applyFont="1" applyFill="1"/>
    <xf numFmtId="0" fontId="9" fillId="6" borderId="8" xfId="0" applyFont="1" applyFill="1" applyBorder="1"/>
    <xf numFmtId="0" fontId="9" fillId="3" borderId="9" xfId="0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vertical="center"/>
    </xf>
    <xf numFmtId="0" fontId="8" fillId="3" borderId="10" xfId="0" applyFont="1" applyFill="1" applyBorder="1"/>
    <xf numFmtId="0" fontId="8" fillId="3" borderId="11" xfId="0" applyFont="1" applyFill="1" applyBorder="1"/>
    <xf numFmtId="0" fontId="9" fillId="3" borderId="12" xfId="0" applyFont="1" applyFill="1" applyBorder="1" applyAlignment="1">
      <alignment horizontal="right" vertical="center"/>
    </xf>
    <xf numFmtId="0" fontId="9" fillId="0" borderId="13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166" fontId="8" fillId="0" borderId="3" xfId="0" applyNumberFormat="1" applyFont="1" applyBorder="1" applyAlignment="1">
      <alignment horizontal="left" indent="1"/>
    </xf>
    <xf numFmtId="2" fontId="8" fillId="0" borderId="15" xfId="3" applyNumberFormat="1" applyFont="1" applyFill="1" applyBorder="1" applyAlignment="1">
      <alignment horizontal="center"/>
    </xf>
    <xf numFmtId="2" fontId="8" fillId="0" borderId="11" xfId="3" applyNumberFormat="1" applyFont="1" applyFill="1" applyBorder="1" applyAlignment="1">
      <alignment horizontal="center"/>
    </xf>
    <xf numFmtId="2" fontId="8" fillId="0" borderId="11" xfId="3" quotePrefix="1" applyNumberFormat="1" applyFont="1" applyFill="1" applyBorder="1" applyAlignment="1">
      <alignment horizontal="center"/>
    </xf>
    <xf numFmtId="0" fontId="8" fillId="0" borderId="11" xfId="3" quotePrefix="1" applyNumberFormat="1" applyFont="1" applyFill="1" applyBorder="1" applyAlignment="1">
      <alignment horizontal="center"/>
    </xf>
    <xf numFmtId="0" fontId="10" fillId="0" borderId="12" xfId="3" quotePrefix="1" applyNumberFormat="1" applyFont="1" applyFill="1" applyBorder="1" applyAlignment="1">
      <alignment horizontal="center"/>
    </xf>
    <xf numFmtId="166" fontId="8" fillId="5" borderId="3" xfId="0" applyNumberFormat="1" applyFont="1" applyFill="1" applyBorder="1" applyAlignment="1">
      <alignment horizontal="left" indent="1"/>
    </xf>
    <xf numFmtId="2" fontId="8" fillId="5" borderId="7" xfId="3" applyNumberFormat="1" applyFont="1" applyFill="1" applyBorder="1" applyAlignment="1">
      <alignment horizontal="center"/>
    </xf>
    <xf numFmtId="2" fontId="8" fillId="5" borderId="0" xfId="3" applyNumberFormat="1" applyFont="1" applyFill="1" applyBorder="1" applyAlignment="1">
      <alignment horizontal="center"/>
    </xf>
    <xf numFmtId="4" fontId="8" fillId="5" borderId="0" xfId="3" applyNumberFormat="1" applyFont="1" applyFill="1" applyBorder="1" applyAlignment="1">
      <alignment horizontal="center"/>
    </xf>
    <xf numFmtId="4" fontId="8" fillId="5" borderId="16" xfId="3" applyNumberFormat="1" applyFont="1" applyFill="1" applyBorder="1" applyAlignment="1">
      <alignment horizontal="center"/>
    </xf>
    <xf numFmtId="2" fontId="8" fillId="0" borderId="7" xfId="3" applyNumberFormat="1" applyFont="1" applyFill="1" applyBorder="1" applyAlignment="1">
      <alignment horizontal="center"/>
    </xf>
    <xf numFmtId="2" fontId="8" fillId="0" borderId="0" xfId="3" applyNumberFormat="1" applyFont="1" applyFill="1" applyBorder="1" applyAlignment="1">
      <alignment horizontal="center"/>
    </xf>
    <xf numFmtId="0" fontId="10" fillId="0" borderId="16" xfId="3" quotePrefix="1" applyNumberFormat="1" applyFont="1" applyFill="1" applyBorder="1" applyAlignment="1">
      <alignment horizontal="center"/>
    </xf>
    <xf numFmtId="2" fontId="8" fillId="5" borderId="16" xfId="3" applyNumberFormat="1" applyFont="1" applyFill="1" applyBorder="1" applyAlignment="1">
      <alignment horizontal="center"/>
    </xf>
    <xf numFmtId="2" fontId="10" fillId="0" borderId="16" xfId="3" applyNumberFormat="1" applyFont="1" applyFill="1" applyBorder="1" applyAlignment="1">
      <alignment horizontal="center"/>
    </xf>
    <xf numFmtId="2" fontId="10" fillId="5" borderId="16" xfId="3" applyNumberFormat="1" applyFont="1" applyFill="1" applyBorder="1" applyAlignment="1">
      <alignment horizontal="center"/>
    </xf>
    <xf numFmtId="2" fontId="8" fillId="0" borderId="16" xfId="3" applyNumberFormat="1" applyFont="1" applyFill="1" applyBorder="1" applyAlignment="1">
      <alignment horizontal="center"/>
    </xf>
    <xf numFmtId="166" fontId="8" fillId="5" borderId="1" xfId="0" applyNumberFormat="1" applyFont="1" applyFill="1" applyBorder="1" applyAlignment="1">
      <alignment horizontal="left" indent="1"/>
    </xf>
    <xf numFmtId="2" fontId="8" fillId="5" borderId="13" xfId="3" applyNumberFormat="1" applyFont="1" applyFill="1" applyBorder="1" applyAlignment="1">
      <alignment horizontal="center"/>
    </xf>
    <xf numFmtId="2" fontId="8" fillId="5" borderId="8" xfId="3" applyNumberFormat="1" applyFont="1" applyFill="1" applyBorder="1" applyAlignment="1">
      <alignment horizontal="center"/>
    </xf>
    <xf numFmtId="2" fontId="10" fillId="5" borderId="8" xfId="3" applyNumberFormat="1" applyFont="1" applyFill="1" applyBorder="1" applyAlignment="1">
      <alignment horizontal="center"/>
    </xf>
    <xf numFmtId="2" fontId="8" fillId="5" borderId="17" xfId="3" applyNumberFormat="1" applyFont="1" applyFill="1" applyBorder="1" applyAlignment="1">
      <alignment horizontal="center"/>
    </xf>
    <xf numFmtId="0" fontId="11" fillId="3" borderId="11" xfId="0" applyFont="1" applyFill="1" applyBorder="1" applyAlignment="1">
      <alignment vertical="center"/>
    </xf>
    <xf numFmtId="0" fontId="8" fillId="3" borderId="11" xfId="0" applyFont="1" applyFill="1" applyBorder="1" applyAlignment="1">
      <alignment vertical="center"/>
    </xf>
    <xf numFmtId="0" fontId="8" fillId="3" borderId="12" xfId="0" applyFont="1" applyFill="1" applyBorder="1" applyAlignment="1">
      <alignment vertical="center"/>
    </xf>
    <xf numFmtId="0" fontId="11" fillId="3" borderId="0" xfId="0" applyFont="1" applyFill="1" applyAlignment="1">
      <alignment vertical="center" wrapText="1"/>
    </xf>
    <xf numFmtId="0" fontId="8" fillId="3" borderId="0" xfId="0" applyFont="1" applyFill="1" applyAlignment="1">
      <alignment vertical="center"/>
    </xf>
    <xf numFmtId="0" fontId="8" fillId="3" borderId="16" xfId="0" applyFont="1" applyFill="1" applyBorder="1" applyAlignment="1">
      <alignment vertical="center"/>
    </xf>
    <xf numFmtId="3" fontId="12" fillId="3" borderId="13" xfId="0" applyNumberFormat="1" applyFont="1" applyFill="1" applyBorder="1" applyAlignment="1">
      <alignment vertical="center"/>
    </xf>
    <xf numFmtId="3" fontId="12" fillId="3" borderId="8" xfId="0" applyNumberFormat="1" applyFont="1" applyFill="1" applyBorder="1" applyAlignment="1">
      <alignment vertical="center"/>
    </xf>
    <xf numFmtId="3" fontId="12" fillId="3" borderId="8" xfId="0" applyNumberFormat="1" applyFont="1" applyFill="1" applyBorder="1" applyAlignment="1">
      <alignment horizontal="left" vertical="center"/>
    </xf>
    <xf numFmtId="0" fontId="8" fillId="3" borderId="8" xfId="0" applyFont="1" applyFill="1" applyBorder="1" applyAlignment="1">
      <alignment vertical="center"/>
    </xf>
    <xf numFmtId="0" fontId="8" fillId="3" borderId="17" xfId="0" applyFont="1" applyFill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7" fontId="0" fillId="0" borderId="2" xfId="0" applyNumberForma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68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68" fontId="4" fillId="7" borderId="2" xfId="0" applyNumberFormat="1" applyFont="1" applyFill="1" applyBorder="1" applyAlignment="1">
      <alignment horizontal="center" vertical="center"/>
    </xf>
    <xf numFmtId="0" fontId="5" fillId="3" borderId="2" xfId="1" applyFont="1" applyFill="1" applyBorder="1" applyAlignment="1">
      <alignment horizontal="center" vertical="center" wrapText="1"/>
    </xf>
    <xf numFmtId="164" fontId="4" fillId="3" borderId="2" xfId="0" applyNumberFormat="1" applyFont="1" applyFill="1" applyBorder="1" applyAlignment="1">
      <alignment horizontal="left" vertical="center"/>
    </xf>
    <xf numFmtId="43" fontId="4" fillId="3" borderId="2" xfId="2" applyFont="1" applyFill="1" applyBorder="1" applyAlignment="1">
      <alignment horizontal="left" vertical="center"/>
    </xf>
    <xf numFmtId="164" fontId="4" fillId="3" borderId="2" xfId="2" applyNumberFormat="1" applyFont="1" applyFill="1" applyBorder="1" applyAlignment="1">
      <alignment horizontal="left" vertical="center" wrapText="1"/>
    </xf>
    <xf numFmtId="167" fontId="4" fillId="0" borderId="2" xfId="0" applyNumberFormat="1" applyFont="1" applyBorder="1" applyAlignment="1">
      <alignment horizontal="center" vertical="center"/>
    </xf>
    <xf numFmtId="164" fontId="4" fillId="3" borderId="2" xfId="2" applyNumberFormat="1" applyFont="1" applyFill="1" applyBorder="1" applyAlignment="1">
      <alignment horizontal="left" vertical="center"/>
    </xf>
    <xf numFmtId="164" fontId="4" fillId="3" borderId="2" xfId="0" applyNumberFormat="1" applyFont="1" applyFill="1" applyBorder="1" applyAlignment="1">
      <alignment horizontal="left"/>
    </xf>
    <xf numFmtId="43" fontId="4" fillId="3" borderId="2" xfId="2" applyFont="1" applyFill="1" applyBorder="1" applyAlignment="1">
      <alignment horizontal="left"/>
    </xf>
    <xf numFmtId="0" fontId="4" fillId="3" borderId="2" xfId="0" applyFont="1" applyFill="1" applyBorder="1" applyAlignment="1">
      <alignment horizontal="left" wrapText="1"/>
    </xf>
    <xf numFmtId="0" fontId="4" fillId="0" borderId="0" xfId="0" applyFont="1" applyAlignment="1">
      <alignment horizontal="center" vertical="center"/>
    </xf>
    <xf numFmtId="0" fontId="5" fillId="9" borderId="20" xfId="0" applyFont="1" applyFill="1" applyBorder="1" applyAlignment="1">
      <alignment horizontal="center" vertical="center"/>
    </xf>
    <xf numFmtId="0" fontId="5" fillId="9" borderId="21" xfId="0" applyFont="1" applyFill="1" applyBorder="1" applyAlignment="1">
      <alignment horizontal="center" vertical="center"/>
    </xf>
    <xf numFmtId="0" fontId="5" fillId="9" borderId="23" xfId="0" applyFont="1" applyFill="1" applyBorder="1" applyAlignment="1">
      <alignment horizontal="center" vertical="center"/>
    </xf>
    <xf numFmtId="168" fontId="4" fillId="0" borderId="40" xfId="0" applyNumberFormat="1" applyFont="1" applyBorder="1" applyAlignment="1">
      <alignment horizontal="center" vertical="center"/>
    </xf>
    <xf numFmtId="168" fontId="4" fillId="0" borderId="41" xfId="0" applyNumberFormat="1" applyFont="1" applyBorder="1" applyAlignment="1">
      <alignment horizontal="center" vertical="center"/>
    </xf>
    <xf numFmtId="168" fontId="4" fillId="0" borderId="34" xfId="0" applyNumberFormat="1" applyFont="1" applyBorder="1" applyAlignment="1">
      <alignment horizontal="center" vertical="center"/>
    </xf>
    <xf numFmtId="168" fontId="4" fillId="0" borderId="33" xfId="0" applyNumberFormat="1" applyFont="1" applyBorder="1" applyAlignment="1">
      <alignment horizontal="center" vertical="center"/>
    </xf>
    <xf numFmtId="168" fontId="4" fillId="0" borderId="26" xfId="0" applyNumberFormat="1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68" fontId="4" fillId="7" borderId="40" xfId="0" applyNumberFormat="1" applyFont="1" applyFill="1" applyBorder="1" applyAlignment="1">
      <alignment horizontal="center" vertical="center"/>
    </xf>
    <xf numFmtId="168" fontId="4" fillId="7" borderId="41" xfId="0" applyNumberFormat="1" applyFont="1" applyFill="1" applyBorder="1" applyAlignment="1">
      <alignment horizontal="center" vertical="center"/>
    </xf>
    <xf numFmtId="168" fontId="4" fillId="7" borderId="34" xfId="0" applyNumberFormat="1" applyFont="1" applyFill="1" applyBorder="1" applyAlignment="1">
      <alignment horizontal="center" vertical="center"/>
    </xf>
    <xf numFmtId="168" fontId="4" fillId="7" borderId="33" xfId="0" applyNumberFormat="1" applyFont="1" applyFill="1" applyBorder="1" applyAlignment="1">
      <alignment horizontal="center" vertical="center"/>
    </xf>
    <xf numFmtId="168" fontId="4" fillId="7" borderId="26" xfId="0" applyNumberFormat="1" applyFont="1" applyFill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3" borderId="40" xfId="1" applyFont="1" applyFill="1" applyBorder="1" applyAlignment="1">
      <alignment horizontal="center" vertical="center" wrapText="1"/>
    </xf>
    <xf numFmtId="0" fontId="4" fillId="3" borderId="41" xfId="1" applyFont="1" applyFill="1" applyBorder="1" applyAlignment="1" applyProtection="1">
      <alignment horizontal="left" vertical="center" wrapText="1"/>
    </xf>
    <xf numFmtId="0" fontId="4" fillId="3" borderId="41" xfId="0" applyFont="1" applyFill="1" applyBorder="1" applyAlignment="1" applyProtection="1">
      <alignment horizontal="left" vertical="center" wrapText="1"/>
      <protection locked="0"/>
    </xf>
    <xf numFmtId="0" fontId="4" fillId="3" borderId="46" xfId="0" applyFont="1" applyFill="1" applyBorder="1" applyAlignment="1">
      <alignment horizontal="left" wrapText="1"/>
    </xf>
    <xf numFmtId="0" fontId="4" fillId="3" borderId="34" xfId="1" applyFont="1" applyFill="1" applyBorder="1" applyAlignment="1">
      <alignment horizontal="center" vertical="center" wrapText="1"/>
    </xf>
    <xf numFmtId="0" fontId="4" fillId="3" borderId="26" xfId="0" applyFont="1" applyFill="1" applyBorder="1" applyAlignment="1" applyProtection="1">
      <alignment horizontal="left" vertical="center" wrapText="1"/>
      <protection locked="0"/>
    </xf>
    <xf numFmtId="0" fontId="4" fillId="3" borderId="47" xfId="1" applyFont="1" applyFill="1" applyBorder="1" applyAlignment="1">
      <alignment horizontal="center" vertical="center" wrapText="1"/>
    </xf>
    <xf numFmtId="0" fontId="4" fillId="3" borderId="48" xfId="1" applyFont="1" applyFill="1" applyBorder="1" applyAlignment="1" applyProtection="1">
      <alignment horizontal="left" vertical="center" wrapText="1"/>
    </xf>
    <xf numFmtId="168" fontId="4" fillId="0" borderId="47" xfId="0" applyNumberFormat="1" applyFont="1" applyBorder="1" applyAlignment="1">
      <alignment horizontal="center" vertical="center"/>
    </xf>
    <xf numFmtId="168" fontId="4" fillId="0" borderId="1" xfId="0" applyNumberFormat="1" applyFont="1" applyBorder="1" applyAlignment="1">
      <alignment horizontal="center" vertical="center"/>
    </xf>
    <xf numFmtId="168" fontId="4" fillId="0" borderId="48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8" fontId="4" fillId="7" borderId="47" xfId="0" applyNumberFormat="1" applyFont="1" applyFill="1" applyBorder="1" applyAlignment="1">
      <alignment horizontal="center" vertical="center"/>
    </xf>
    <xf numFmtId="168" fontId="4" fillId="7" borderId="1" xfId="0" applyNumberFormat="1" applyFont="1" applyFill="1" applyBorder="1" applyAlignment="1">
      <alignment horizontal="center" vertical="center"/>
    </xf>
    <xf numFmtId="168" fontId="4" fillId="7" borderId="48" xfId="0" applyNumberFormat="1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5" fillId="13" borderId="34" xfId="1" applyFont="1" applyFill="1" applyBorder="1" applyAlignment="1">
      <alignment horizontal="center" vertical="center" wrapText="1"/>
    </xf>
    <xf numFmtId="0" fontId="5" fillId="13" borderId="26" xfId="1" applyFont="1" applyFill="1" applyBorder="1" applyAlignment="1" applyProtection="1">
      <alignment horizontal="center" vertical="center" wrapText="1"/>
    </xf>
    <xf numFmtId="0" fontId="5" fillId="9" borderId="34" xfId="0" applyFont="1" applyFill="1" applyBorder="1" applyAlignment="1">
      <alignment horizontal="center" vertical="center"/>
    </xf>
    <xf numFmtId="0" fontId="5" fillId="9" borderId="33" xfId="0" applyFont="1" applyFill="1" applyBorder="1" applyAlignment="1">
      <alignment horizontal="center" vertical="center"/>
    </xf>
    <xf numFmtId="0" fontId="5" fillId="9" borderId="26" xfId="0" applyFont="1" applyFill="1" applyBorder="1" applyAlignment="1">
      <alignment horizontal="center" vertical="center"/>
    </xf>
    <xf numFmtId="0" fontId="5" fillId="10" borderId="34" xfId="0" applyFont="1" applyFill="1" applyBorder="1" applyAlignment="1">
      <alignment horizontal="center" vertical="center"/>
    </xf>
    <xf numFmtId="0" fontId="5" fillId="10" borderId="33" xfId="0" applyFont="1" applyFill="1" applyBorder="1" applyAlignment="1">
      <alignment horizontal="center" vertical="center"/>
    </xf>
    <xf numFmtId="0" fontId="5" fillId="10" borderId="26" xfId="0" applyFont="1" applyFill="1" applyBorder="1" applyAlignment="1">
      <alignment horizontal="center" vertical="center"/>
    </xf>
    <xf numFmtId="0" fontId="5" fillId="11" borderId="34" xfId="0" applyFont="1" applyFill="1" applyBorder="1" applyAlignment="1">
      <alignment horizontal="center" vertical="center"/>
    </xf>
    <xf numFmtId="0" fontId="5" fillId="11" borderId="33" xfId="0" applyFont="1" applyFill="1" applyBorder="1" applyAlignment="1">
      <alignment horizontal="center" vertical="center"/>
    </xf>
    <xf numFmtId="0" fontId="5" fillId="11" borderId="26" xfId="0" applyFont="1" applyFill="1" applyBorder="1" applyAlignment="1">
      <alignment horizontal="center" vertical="center" wrapText="1"/>
    </xf>
    <xf numFmtId="168" fontId="0" fillId="0" borderId="0" xfId="0" applyNumberFormat="1"/>
    <xf numFmtId="167" fontId="13" fillId="5" borderId="61" xfId="0" applyNumberFormat="1" applyFont="1" applyFill="1" applyBorder="1"/>
    <xf numFmtId="0" fontId="5" fillId="15" borderId="3" xfId="1" applyFont="1" applyFill="1" applyBorder="1" applyAlignment="1">
      <alignment horizontal="center" vertical="center" wrapText="1"/>
    </xf>
    <xf numFmtId="0" fontId="5" fillId="15" borderId="3" xfId="1" applyFont="1" applyFill="1" applyBorder="1" applyAlignment="1" applyProtection="1">
      <alignment horizontal="center" vertical="center" wrapText="1"/>
    </xf>
    <xf numFmtId="0" fontId="5" fillId="15" borderId="3" xfId="0" applyFont="1" applyFill="1" applyBorder="1" applyAlignment="1">
      <alignment horizontal="center" vertical="center" wrapText="1"/>
    </xf>
    <xf numFmtId="164" fontId="5" fillId="15" borderId="3" xfId="2" applyNumberFormat="1" applyFont="1" applyFill="1" applyBorder="1" applyAlignment="1">
      <alignment horizontal="center" vertical="center" wrapText="1"/>
    </xf>
    <xf numFmtId="164" fontId="5" fillId="15" borderId="3" xfId="2" applyNumberFormat="1" applyFont="1" applyFill="1" applyBorder="1" applyAlignment="1">
      <alignment vertical="center"/>
    </xf>
    <xf numFmtId="0" fontId="5" fillId="15" borderId="1" xfId="0" applyFont="1" applyFill="1" applyBorder="1" applyAlignment="1">
      <alignment horizontal="center" vertical="center" wrapText="1"/>
    </xf>
    <xf numFmtId="164" fontId="5" fillId="15" borderId="3" xfId="2" applyNumberFormat="1" applyFont="1" applyFill="1" applyBorder="1" applyAlignment="1">
      <alignment horizontal="center" vertical="center"/>
    </xf>
    <xf numFmtId="0" fontId="13" fillId="0" borderId="0" xfId="0" applyFont="1"/>
    <xf numFmtId="0" fontId="13" fillId="0" borderId="0" xfId="0" applyFont="1" applyAlignment="1">
      <alignment vertical="center"/>
    </xf>
    <xf numFmtId="0" fontId="5" fillId="9" borderId="2" xfId="0" applyFont="1" applyFill="1" applyBorder="1" applyAlignment="1">
      <alignment horizontal="center" vertical="center"/>
    </xf>
    <xf numFmtId="0" fontId="5" fillId="10" borderId="2" xfId="0" applyFont="1" applyFill="1" applyBorder="1" applyAlignment="1">
      <alignment horizontal="center" vertical="center"/>
    </xf>
    <xf numFmtId="0" fontId="5" fillId="13" borderId="2" xfId="1" applyFont="1" applyFill="1" applyBorder="1" applyAlignment="1">
      <alignment horizontal="center" vertical="center" wrapText="1"/>
    </xf>
    <xf numFmtId="0" fontId="5" fillId="13" borderId="2" xfId="1" applyFont="1" applyFill="1" applyBorder="1" applyAlignment="1" applyProtection="1">
      <alignment horizontal="center" vertical="center" wrapText="1"/>
    </xf>
    <xf numFmtId="0" fontId="5" fillId="11" borderId="2" xfId="0" applyFont="1" applyFill="1" applyBorder="1" applyAlignment="1">
      <alignment horizontal="center" vertical="center"/>
    </xf>
    <xf numFmtId="0" fontId="5" fillId="11" borderId="2" xfId="0" applyFont="1" applyFill="1" applyBorder="1" applyAlignment="1">
      <alignment horizontal="center" vertical="center" wrapText="1"/>
    </xf>
    <xf numFmtId="167" fontId="0" fillId="0" borderId="0" xfId="0" applyNumberFormat="1"/>
    <xf numFmtId="168" fontId="13" fillId="0" borderId="0" xfId="0" applyNumberFormat="1" applyFont="1"/>
    <xf numFmtId="168" fontId="0" fillId="0" borderId="34" xfId="0" applyNumberFormat="1" applyBorder="1" applyAlignment="1">
      <alignment horizontal="center" vertical="center"/>
    </xf>
    <xf numFmtId="168" fontId="0" fillId="0" borderId="26" xfId="0" applyNumberFormat="1" applyBorder="1" applyAlignment="1">
      <alignment horizontal="center" vertical="center"/>
    </xf>
    <xf numFmtId="0" fontId="13" fillId="5" borderId="20" xfId="0" applyFont="1" applyFill="1" applyBorder="1" applyAlignment="1">
      <alignment horizontal="center"/>
    </xf>
    <xf numFmtId="0" fontId="13" fillId="5" borderId="23" xfId="0" applyFont="1" applyFill="1" applyBorder="1" applyAlignment="1">
      <alignment horizontal="center"/>
    </xf>
    <xf numFmtId="0" fontId="15" fillId="15" borderId="21" xfId="0" applyFont="1" applyFill="1" applyBorder="1" applyAlignment="1">
      <alignment horizontal="center" vertical="center" wrapText="1"/>
    </xf>
    <xf numFmtId="0" fontId="5" fillId="14" borderId="21" xfId="0" applyFont="1" applyFill="1" applyBorder="1" applyAlignment="1">
      <alignment horizontal="center" vertical="center" wrapText="1"/>
    </xf>
    <xf numFmtId="0" fontId="5" fillId="14" borderId="21" xfId="0" applyFont="1" applyFill="1" applyBorder="1" applyAlignment="1">
      <alignment horizontal="center" vertical="center"/>
    </xf>
    <xf numFmtId="0" fontId="5" fillId="14" borderId="22" xfId="0" applyFont="1" applyFill="1" applyBorder="1" applyAlignment="1">
      <alignment horizontal="center" vertical="center" wrapText="1"/>
    </xf>
    <xf numFmtId="0" fontId="5" fillId="15" borderId="23" xfId="0" applyFont="1" applyFill="1" applyBorder="1" applyAlignment="1">
      <alignment horizontal="center" vertical="center"/>
    </xf>
    <xf numFmtId="0" fontId="5" fillId="8" borderId="24" xfId="0" applyFont="1" applyFill="1" applyBorder="1" applyAlignment="1">
      <alignment horizontal="center" vertical="center"/>
    </xf>
    <xf numFmtId="169" fontId="4" fillId="0" borderId="24" xfId="0" applyNumberFormat="1" applyFont="1" applyBorder="1" applyAlignment="1">
      <alignment horizontal="center" vertical="center"/>
    </xf>
    <xf numFmtId="2" fontId="5" fillId="0" borderId="25" xfId="0" applyNumberFormat="1" applyFont="1" applyBorder="1" applyAlignment="1">
      <alignment horizontal="center" vertical="center"/>
    </xf>
    <xf numFmtId="2" fontId="4" fillId="0" borderId="24" xfId="0" applyNumberFormat="1" applyFont="1" applyBorder="1" applyAlignment="1">
      <alignment horizontal="center" vertical="center"/>
    </xf>
    <xf numFmtId="170" fontId="5" fillId="0" borderId="24" xfId="0" applyNumberFormat="1" applyFont="1" applyBorder="1" applyAlignment="1">
      <alignment horizontal="center" vertical="center"/>
    </xf>
    <xf numFmtId="167" fontId="4" fillId="0" borderId="25" xfId="0" applyNumberFormat="1" applyFont="1" applyBorder="1" applyAlignment="1">
      <alignment horizontal="center" vertical="center"/>
    </xf>
    <xf numFmtId="169" fontId="5" fillId="0" borderId="26" xfId="0" applyNumberFormat="1" applyFont="1" applyBorder="1" applyAlignment="1">
      <alignment horizontal="center" vertical="center"/>
    </xf>
    <xf numFmtId="0" fontId="5" fillId="16" borderId="27" xfId="0" applyFont="1" applyFill="1" applyBorder="1" applyAlignment="1">
      <alignment horizontal="center" vertical="center" wrapText="1"/>
    </xf>
    <xf numFmtId="0" fontId="5" fillId="16" borderId="28" xfId="0" applyFont="1" applyFill="1" applyBorder="1" applyAlignment="1">
      <alignment horizontal="center" vertical="center" wrapText="1"/>
    </xf>
    <xf numFmtId="0" fontId="5" fillId="16" borderId="29" xfId="0" applyFont="1" applyFill="1" applyBorder="1" applyAlignment="1">
      <alignment horizontal="center" vertical="center" wrapText="1"/>
    </xf>
    <xf numFmtId="0" fontId="5" fillId="16" borderId="21" xfId="0" applyFont="1" applyFill="1" applyBorder="1" applyAlignment="1">
      <alignment horizontal="center" vertical="center" wrapText="1"/>
    </xf>
    <xf numFmtId="0" fontId="5" fillId="16" borderId="23" xfId="0" applyFont="1" applyFill="1" applyBorder="1" applyAlignment="1">
      <alignment horizontal="center" vertical="center" wrapText="1"/>
    </xf>
    <xf numFmtId="0" fontId="4" fillId="0" borderId="30" xfId="0" applyFont="1" applyBorder="1" applyAlignment="1">
      <alignment horizontal="center" wrapText="1"/>
    </xf>
    <xf numFmtId="0" fontId="4" fillId="0" borderId="31" xfId="0" applyFont="1" applyBorder="1" applyAlignment="1">
      <alignment horizontal="center" vertical="center"/>
    </xf>
    <xf numFmtId="0" fontId="5" fillId="8" borderId="31" xfId="0" applyFont="1" applyFill="1" applyBorder="1" applyAlignment="1">
      <alignment horizontal="center" vertical="center"/>
    </xf>
    <xf numFmtId="169" fontId="4" fillId="0" borderId="31" xfId="0" applyNumberFormat="1" applyFont="1" applyBorder="1" applyAlignment="1">
      <alignment horizontal="center" vertical="center"/>
    </xf>
    <xf numFmtId="2" fontId="5" fillId="0" borderId="32" xfId="0" applyNumberFormat="1" applyFont="1" applyBorder="1" applyAlignment="1">
      <alignment horizontal="center" vertical="center"/>
    </xf>
    <xf numFmtId="2" fontId="4" fillId="0" borderId="33" xfId="0" applyNumberFormat="1" applyFont="1" applyBorder="1" applyAlignment="1">
      <alignment horizontal="center" vertical="center"/>
    </xf>
    <xf numFmtId="170" fontId="5" fillId="0" borderId="33" xfId="0" applyNumberFormat="1" applyFont="1" applyBorder="1" applyAlignment="1">
      <alignment horizontal="center" vertical="center"/>
    </xf>
    <xf numFmtId="167" fontId="4" fillId="0" borderId="33" xfId="0" applyNumberFormat="1" applyFont="1" applyBorder="1" applyAlignment="1">
      <alignment horizontal="center" vertical="center"/>
    </xf>
    <xf numFmtId="167" fontId="5" fillId="0" borderId="26" xfId="0" applyNumberFormat="1" applyFont="1" applyBorder="1" applyAlignment="1">
      <alignment horizontal="center" vertical="center"/>
    </xf>
    <xf numFmtId="0" fontId="5" fillId="17" borderId="27" xfId="0" applyFont="1" applyFill="1" applyBorder="1" applyAlignment="1">
      <alignment horizontal="center" vertical="center" wrapText="1"/>
    </xf>
    <xf numFmtId="0" fontId="5" fillId="17" borderId="28" xfId="0" applyFont="1" applyFill="1" applyBorder="1" applyAlignment="1">
      <alignment horizontal="center" vertical="center" wrapText="1"/>
    </xf>
    <xf numFmtId="0" fontId="5" fillId="17" borderId="29" xfId="0" applyFont="1" applyFill="1" applyBorder="1" applyAlignment="1">
      <alignment horizontal="center" vertical="center" wrapText="1"/>
    </xf>
    <xf numFmtId="0" fontId="5" fillId="17" borderId="21" xfId="0" applyFont="1" applyFill="1" applyBorder="1" applyAlignment="1">
      <alignment horizontal="center" vertical="center" wrapText="1"/>
    </xf>
    <xf numFmtId="0" fontId="5" fillId="17" borderId="23" xfId="0" applyFont="1" applyFill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5" fillId="8" borderId="33" xfId="0" applyFont="1" applyFill="1" applyBorder="1" applyAlignment="1">
      <alignment horizontal="center" vertical="center"/>
    </xf>
    <xf numFmtId="2" fontId="5" fillId="0" borderId="33" xfId="0" applyNumberFormat="1" applyFont="1" applyBorder="1" applyAlignment="1">
      <alignment horizontal="center" vertical="center"/>
    </xf>
    <xf numFmtId="0" fontId="5" fillId="18" borderId="56" xfId="0" applyFont="1" applyFill="1" applyBorder="1" applyAlignment="1">
      <alignment horizontal="center" vertical="center" wrapText="1"/>
    </xf>
    <xf numFmtId="0" fontId="5" fillId="18" borderId="54" xfId="0" applyFont="1" applyFill="1" applyBorder="1" applyAlignment="1">
      <alignment horizontal="center" vertical="center" wrapText="1"/>
    </xf>
    <xf numFmtId="0" fontId="5" fillId="18" borderId="28" xfId="0" applyFont="1" applyFill="1" applyBorder="1" applyAlignment="1">
      <alignment horizontal="center" vertical="center" wrapText="1"/>
    </xf>
    <xf numFmtId="0" fontId="5" fillId="18" borderId="55" xfId="0" applyFont="1" applyFill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169" fontId="4" fillId="0" borderId="19" xfId="0" applyNumberFormat="1" applyFont="1" applyBorder="1" applyAlignment="1">
      <alignment horizontal="center" vertical="center" wrapText="1"/>
    </xf>
    <xf numFmtId="169" fontId="4" fillId="0" borderId="35" xfId="0" applyNumberFormat="1" applyFont="1" applyBorder="1" applyAlignment="1">
      <alignment horizontal="center" vertical="center"/>
    </xf>
    <xf numFmtId="169" fontId="4" fillId="0" borderId="18" xfId="0" applyNumberFormat="1" applyFont="1" applyBorder="1" applyAlignment="1">
      <alignment horizontal="center" vertical="center" wrapText="1"/>
    </xf>
    <xf numFmtId="169" fontId="5" fillId="18" borderId="38" xfId="0" applyNumberFormat="1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horizontal="left" vertical="center" wrapText="1"/>
    </xf>
    <xf numFmtId="0" fontId="11" fillId="3" borderId="0" xfId="0" applyFont="1" applyFill="1" applyAlignment="1">
      <alignment horizontal="left" vertical="center" wrapText="1"/>
    </xf>
    <xf numFmtId="0" fontId="6" fillId="4" borderId="0" xfId="0" applyFont="1" applyFill="1" applyAlignment="1">
      <alignment horizontal="center" vertical="center"/>
    </xf>
    <xf numFmtId="0" fontId="7" fillId="5" borderId="7" xfId="0" applyFont="1" applyFill="1" applyBorder="1" applyAlignment="1">
      <alignment horizontal="center" vertical="center" wrapText="1"/>
    </xf>
    <xf numFmtId="0" fontId="7" fillId="5" borderId="0" xfId="0" applyFont="1" applyFill="1" applyAlignment="1">
      <alignment horizontal="center" vertical="center" wrapText="1"/>
    </xf>
    <xf numFmtId="0" fontId="11" fillId="3" borderId="15" xfId="0" applyFont="1" applyFill="1" applyBorder="1" applyAlignment="1">
      <alignment horizontal="left" vertical="center"/>
    </xf>
    <xf numFmtId="0" fontId="11" fillId="3" borderId="11" xfId="0" applyFont="1" applyFill="1" applyBorder="1" applyAlignment="1">
      <alignment horizontal="left" vertical="center"/>
    </xf>
    <xf numFmtId="0" fontId="14" fillId="12" borderId="4" xfId="0" applyFont="1" applyFill="1" applyBorder="1" applyAlignment="1">
      <alignment horizontal="center"/>
    </xf>
    <xf numFmtId="0" fontId="14" fillId="12" borderId="5" xfId="0" applyFont="1" applyFill="1" applyBorder="1" applyAlignment="1">
      <alignment horizontal="center"/>
    </xf>
    <xf numFmtId="0" fontId="14" fillId="12" borderId="6" xfId="0" applyFont="1" applyFill="1" applyBorder="1" applyAlignment="1">
      <alignment horizontal="center"/>
    </xf>
    <xf numFmtId="0" fontId="5" fillId="12" borderId="63" xfId="0" applyFont="1" applyFill="1" applyBorder="1" applyAlignment="1">
      <alignment horizontal="center" vertical="center" wrapText="1"/>
    </xf>
    <xf numFmtId="0" fontId="0" fillId="0" borderId="64" xfId="0" applyBorder="1" applyAlignment="1">
      <alignment horizontal="center" vertical="center"/>
    </xf>
    <xf numFmtId="0" fontId="5" fillId="13" borderId="42" xfId="0" applyFont="1" applyFill="1" applyBorder="1" applyAlignment="1">
      <alignment horizontal="center"/>
    </xf>
    <xf numFmtId="0" fontId="5" fillId="13" borderId="44" xfId="0" applyFont="1" applyFill="1" applyBorder="1" applyAlignment="1">
      <alignment horizontal="center"/>
    </xf>
    <xf numFmtId="0" fontId="5" fillId="10" borderId="42" xfId="0" applyFont="1" applyFill="1" applyBorder="1" applyAlignment="1">
      <alignment horizontal="center" vertical="center"/>
    </xf>
    <xf numFmtId="0" fontId="5" fillId="10" borderId="43" xfId="0" applyFont="1" applyFill="1" applyBorder="1" applyAlignment="1">
      <alignment horizontal="center" vertical="center"/>
    </xf>
    <xf numFmtId="0" fontId="5" fillId="10" borderId="44" xfId="0" applyFont="1" applyFill="1" applyBorder="1" applyAlignment="1">
      <alignment horizontal="center" vertical="center"/>
    </xf>
    <xf numFmtId="0" fontId="5" fillId="11" borderId="42" xfId="0" applyFont="1" applyFill="1" applyBorder="1" applyAlignment="1">
      <alignment horizontal="center"/>
    </xf>
    <xf numFmtId="0" fontId="5" fillId="11" borderId="43" xfId="0" applyFont="1" applyFill="1" applyBorder="1" applyAlignment="1">
      <alignment horizontal="center"/>
    </xf>
    <xf numFmtId="0" fontId="5" fillId="11" borderId="44" xfId="0" applyFont="1" applyFill="1" applyBorder="1" applyAlignment="1">
      <alignment horizontal="center"/>
    </xf>
    <xf numFmtId="0" fontId="5" fillId="12" borderId="62" xfId="0" applyFont="1" applyFill="1" applyBorder="1" applyAlignment="1">
      <alignment horizontal="center" vertical="center" wrapText="1"/>
    </xf>
    <xf numFmtId="0" fontId="0" fillId="0" borderId="58" xfId="0" applyBorder="1" applyAlignment="1">
      <alignment horizontal="center" vertical="center" wrapText="1"/>
    </xf>
    <xf numFmtId="0" fontId="5" fillId="13" borderId="2" xfId="0" applyFont="1" applyFill="1" applyBorder="1" applyAlignment="1">
      <alignment horizontal="center"/>
    </xf>
    <xf numFmtId="0" fontId="5" fillId="10" borderId="2" xfId="0" applyFont="1" applyFill="1" applyBorder="1" applyAlignment="1">
      <alignment horizontal="center" vertical="center"/>
    </xf>
    <xf numFmtId="0" fontId="5" fillId="12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5" fillId="11" borderId="9" xfId="0" applyFont="1" applyFill="1" applyBorder="1" applyAlignment="1">
      <alignment horizontal="center"/>
    </xf>
    <xf numFmtId="0" fontId="5" fillId="11" borderId="10" xfId="0" applyFont="1" applyFill="1" applyBorder="1" applyAlignment="1">
      <alignment horizontal="center"/>
    </xf>
    <xf numFmtId="0" fontId="5" fillId="11" borderId="14" xfId="0" applyFont="1" applyFill="1" applyBorder="1" applyAlignment="1">
      <alignment horizontal="center"/>
    </xf>
    <xf numFmtId="0" fontId="4" fillId="0" borderId="57" xfId="0" applyFont="1" applyBorder="1" applyAlignment="1">
      <alignment horizontal="center" vertical="center" wrapText="1"/>
    </xf>
    <xf numFmtId="0" fontId="16" fillId="0" borderId="45" xfId="0" applyFont="1" applyBorder="1" applyAlignment="1">
      <alignment horizontal="center" vertical="center"/>
    </xf>
    <xf numFmtId="0" fontId="16" fillId="0" borderId="47" xfId="0" applyFont="1" applyBorder="1" applyAlignment="1">
      <alignment horizontal="center" vertical="center"/>
    </xf>
    <xf numFmtId="0" fontId="5" fillId="14" borderId="49" xfId="0" applyFont="1" applyFill="1" applyBorder="1" applyAlignment="1">
      <alignment horizontal="center" vertical="center" wrapText="1"/>
    </xf>
    <xf numFmtId="0" fontId="5" fillId="14" borderId="50" xfId="0" applyFont="1" applyFill="1" applyBorder="1" applyAlignment="1">
      <alignment horizontal="center" vertical="center" wrapText="1"/>
    </xf>
    <xf numFmtId="0" fontId="5" fillId="0" borderId="51" xfId="0" applyFont="1" applyBorder="1" applyAlignment="1">
      <alignment horizontal="center" vertical="center" wrapText="1"/>
    </xf>
    <xf numFmtId="0" fontId="16" fillId="0" borderId="52" xfId="0" applyFont="1" applyBorder="1" applyAlignment="1">
      <alignment horizontal="center" vertical="center" wrapText="1"/>
    </xf>
    <xf numFmtId="0" fontId="16" fillId="0" borderId="53" xfId="0" applyFont="1" applyBorder="1" applyAlignment="1">
      <alignment horizontal="center" vertical="center" wrapText="1"/>
    </xf>
    <xf numFmtId="0" fontId="5" fillId="18" borderId="58" xfId="0" applyFont="1" applyFill="1" applyBorder="1" applyAlignment="1">
      <alignment horizontal="center" vertical="center"/>
    </xf>
    <xf numFmtId="0" fontId="5" fillId="18" borderId="59" xfId="0" applyFont="1" applyFill="1" applyBorder="1" applyAlignment="1">
      <alignment horizontal="center" vertical="center"/>
    </xf>
    <xf numFmtId="0" fontId="5" fillId="18" borderId="60" xfId="0" applyFont="1" applyFill="1" applyBorder="1" applyAlignment="1">
      <alignment horizontal="center" vertical="center"/>
    </xf>
    <xf numFmtId="0" fontId="13" fillId="5" borderId="4" xfId="0" applyFont="1" applyFill="1" applyBorder="1" applyAlignment="1">
      <alignment horizontal="center"/>
    </xf>
    <xf numFmtId="0" fontId="13" fillId="5" borderId="5" xfId="0" applyFont="1" applyFill="1" applyBorder="1" applyAlignment="1">
      <alignment horizontal="center"/>
    </xf>
    <xf numFmtId="0" fontId="13" fillId="5" borderId="39" xfId="0" applyFont="1" applyFill="1" applyBorder="1" applyAlignment="1">
      <alignment horizontal="center"/>
    </xf>
    <xf numFmtId="0" fontId="4" fillId="0" borderId="36" xfId="0" applyFont="1" applyBorder="1" applyAlignment="1">
      <alignment horizontal="center" vertical="center" wrapText="1"/>
    </xf>
    <xf numFmtId="0" fontId="16" fillId="0" borderId="37" xfId="0" applyFont="1" applyBorder="1" applyAlignment="1">
      <alignment horizontal="center" vertical="center" wrapText="1"/>
    </xf>
  </cellXfs>
  <cellStyles count="4">
    <cellStyle name="HeaderStyle" xfId="1" xr:uid="{00000000-0005-0000-0000-000000000000}"/>
    <cellStyle name="Millares" xfId="2" builtinId="3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COMPARATIVO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COMPARATIVO!$B$3</c:f>
              <c:strCache>
                <c:ptCount val="1"/>
                <c:pt idx="0">
                  <c:v>EJERCICIO 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val>
            <c:numRef>
              <c:f>COMPARATIVO!$B$4</c:f>
              <c:numCache>
                <c:formatCode>"$"\ #,##0</c:formatCode>
                <c:ptCount val="1"/>
                <c:pt idx="0">
                  <c:v>257794951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930-43BF-A694-3BEE831977E2}"/>
            </c:ext>
          </c:extLst>
        </c:ser>
        <c:ser>
          <c:idx val="1"/>
          <c:order val="1"/>
          <c:tx>
            <c:strRef>
              <c:f>COMPARATIVO!$C$3</c:f>
              <c:strCache>
                <c:ptCount val="1"/>
                <c:pt idx="0">
                  <c:v>EJERCICIO 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val>
            <c:numRef>
              <c:f>COMPARATIVO!$C$4</c:f>
              <c:numCache>
                <c:formatCode>"$"\ #,##0</c:formatCode>
                <c:ptCount val="1"/>
                <c:pt idx="0">
                  <c:v>257816747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930-43BF-A694-3BEE831977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19620287"/>
        <c:axId val="1819625567"/>
        <c:axId val="0"/>
      </c:bar3DChart>
      <c:catAx>
        <c:axId val="181962028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819625567"/>
        <c:crosses val="autoZero"/>
        <c:auto val="1"/>
        <c:lblAlgn val="ctr"/>
        <c:lblOffset val="100"/>
        <c:noMultiLvlLbl val="0"/>
      </c:catAx>
      <c:valAx>
        <c:axId val="18196255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\ 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81962028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5</xdr:row>
      <xdr:rowOff>71437</xdr:rowOff>
    </xdr:from>
    <xdr:to>
      <xdr:col>4</xdr:col>
      <xdr:colOff>590550</xdr:colOff>
      <xdr:row>19</xdr:row>
      <xdr:rowOff>147637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F5E440F7-2DFB-D45F-1536-88A9A0F30C9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F83372-1B82-4A67-891F-48156C10CA0E}">
  <dimension ref="A3:X26"/>
  <sheetViews>
    <sheetView workbookViewId="0">
      <selection activeCell="A3" sqref="A3:X21"/>
    </sheetView>
  </sheetViews>
  <sheetFormatPr defaultColWidth="11.42578125" defaultRowHeight="15"/>
  <sheetData>
    <row r="3" spans="1:24">
      <c r="A3" s="188" t="s">
        <v>0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8"/>
      <c r="P3" s="188"/>
      <c r="Q3" s="188"/>
      <c r="R3" s="188"/>
      <c r="S3" s="188"/>
      <c r="T3" s="188"/>
      <c r="U3" s="188"/>
      <c r="V3" s="188"/>
      <c r="W3" s="188"/>
      <c r="X3" s="188"/>
    </row>
    <row r="4" spans="1:24">
      <c r="A4" s="188"/>
      <c r="B4" s="188"/>
      <c r="C4" s="188"/>
      <c r="D4" s="188"/>
      <c r="E4" s="188"/>
      <c r="F4" s="188"/>
      <c r="G4" s="188"/>
      <c r="H4" s="188"/>
      <c r="I4" s="188"/>
      <c r="J4" s="188"/>
      <c r="K4" s="188"/>
      <c r="L4" s="188"/>
      <c r="M4" s="188"/>
      <c r="N4" s="188"/>
      <c r="O4" s="188"/>
      <c r="P4" s="188"/>
      <c r="Q4" s="188"/>
      <c r="R4" s="188"/>
      <c r="S4" s="188"/>
      <c r="T4" s="188"/>
      <c r="U4" s="188"/>
      <c r="V4" s="188"/>
      <c r="W4" s="188"/>
      <c r="X4" s="188"/>
    </row>
    <row r="5" spans="1:24" ht="17.25">
      <c r="A5" s="189" t="s">
        <v>1</v>
      </c>
      <c r="B5" s="190"/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0"/>
      <c r="Q5" s="190"/>
      <c r="R5" s="190"/>
      <c r="S5" s="190"/>
      <c r="T5" s="190"/>
      <c r="U5" s="190"/>
      <c r="V5" s="190"/>
      <c r="W5" s="190"/>
      <c r="X5" s="190"/>
    </row>
    <row r="6" spans="1:24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</row>
    <row r="7" spans="1:24">
      <c r="A7" s="12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4"/>
      <c r="T7" s="13"/>
      <c r="U7" s="13"/>
      <c r="V7" s="13"/>
      <c r="W7" s="13"/>
      <c r="X7" s="13"/>
    </row>
    <row r="8" spans="1:24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7"/>
      <c r="U8" s="18"/>
      <c r="V8" s="17"/>
      <c r="W8" s="18"/>
      <c r="X8" s="19" t="s">
        <v>2</v>
      </c>
    </row>
    <row r="9" spans="1:24">
      <c r="A9" s="20" t="s">
        <v>3</v>
      </c>
      <c r="B9" s="20">
        <v>2003</v>
      </c>
      <c r="C9" s="21">
        <v>2004</v>
      </c>
      <c r="D9" s="21">
        <v>2005</v>
      </c>
      <c r="E9" s="21">
        <v>2006</v>
      </c>
      <c r="F9" s="21">
        <v>2007</v>
      </c>
      <c r="G9" s="21">
        <v>2008</v>
      </c>
      <c r="H9" s="21">
        <v>2009</v>
      </c>
      <c r="I9" s="21">
        <v>2010</v>
      </c>
      <c r="J9" s="21">
        <v>2011</v>
      </c>
      <c r="K9" s="21">
        <v>2012</v>
      </c>
      <c r="L9" s="21">
        <v>2013</v>
      </c>
      <c r="M9" s="21">
        <v>2014</v>
      </c>
      <c r="N9" s="21">
        <v>2015</v>
      </c>
      <c r="O9" s="21">
        <v>2016</v>
      </c>
      <c r="P9" s="21">
        <v>2017</v>
      </c>
      <c r="Q9" s="21">
        <v>2018</v>
      </c>
      <c r="R9" s="21">
        <v>2019</v>
      </c>
      <c r="S9" s="22">
        <v>2020</v>
      </c>
      <c r="T9" s="22">
        <v>2021</v>
      </c>
      <c r="U9" s="22">
        <v>2022</v>
      </c>
      <c r="V9" s="23">
        <v>2023</v>
      </c>
      <c r="W9" s="23">
        <v>2024</v>
      </c>
      <c r="X9" s="24">
        <v>2025</v>
      </c>
    </row>
    <row r="10" spans="1:24">
      <c r="A10" s="25" t="s">
        <v>4</v>
      </c>
      <c r="B10" s="26">
        <v>50.42</v>
      </c>
      <c r="C10" s="27">
        <v>53.54</v>
      </c>
      <c r="D10" s="27">
        <v>56.45</v>
      </c>
      <c r="E10" s="27">
        <v>59.02</v>
      </c>
      <c r="F10" s="27">
        <v>61.8</v>
      </c>
      <c r="G10" s="27">
        <v>65.510000000000005</v>
      </c>
      <c r="H10" s="27">
        <v>70.209999999999994</v>
      </c>
      <c r="I10" s="27">
        <v>71.69</v>
      </c>
      <c r="J10" s="27">
        <v>74.12</v>
      </c>
      <c r="K10" s="27">
        <v>76.75</v>
      </c>
      <c r="L10" s="27">
        <v>78.28</v>
      </c>
      <c r="M10" s="27">
        <v>79.95</v>
      </c>
      <c r="N10" s="27">
        <v>83</v>
      </c>
      <c r="O10" s="27">
        <v>89.19</v>
      </c>
      <c r="P10" s="27">
        <v>94.07</v>
      </c>
      <c r="Q10" s="27">
        <v>97.53</v>
      </c>
      <c r="R10" s="28">
        <v>100.6</v>
      </c>
      <c r="S10" s="28">
        <v>104.24</v>
      </c>
      <c r="T10" s="28">
        <v>105.91</v>
      </c>
      <c r="U10" s="28">
        <v>113.26</v>
      </c>
      <c r="V10" s="29">
        <v>128.27000000000001</v>
      </c>
      <c r="W10" s="29">
        <v>138.97999999999999</v>
      </c>
      <c r="X10" s="30">
        <v>146.24</v>
      </c>
    </row>
    <row r="11" spans="1:24">
      <c r="A11" s="31" t="s">
        <v>5</v>
      </c>
      <c r="B11" s="32">
        <v>50.98</v>
      </c>
      <c r="C11" s="33">
        <v>54.18</v>
      </c>
      <c r="D11" s="33">
        <v>57.02</v>
      </c>
      <c r="E11" s="33">
        <v>59.41</v>
      </c>
      <c r="F11" s="33">
        <v>62.53</v>
      </c>
      <c r="G11" s="33">
        <v>66.5</v>
      </c>
      <c r="H11" s="33">
        <v>70.8</v>
      </c>
      <c r="I11" s="33">
        <v>72.28</v>
      </c>
      <c r="J11" s="33">
        <v>74.569999999999993</v>
      </c>
      <c r="K11" s="33">
        <v>77.22</v>
      </c>
      <c r="L11" s="33">
        <v>78.63</v>
      </c>
      <c r="M11" s="33">
        <v>80.45</v>
      </c>
      <c r="N11" s="33">
        <v>83.96</v>
      </c>
      <c r="O11" s="33">
        <v>90.33</v>
      </c>
      <c r="P11" s="33">
        <v>95.01</v>
      </c>
      <c r="Q11" s="33">
        <v>98.22</v>
      </c>
      <c r="R11" s="33">
        <v>101.18</v>
      </c>
      <c r="S11" s="33">
        <v>104.94</v>
      </c>
      <c r="T11" s="33">
        <v>106.58</v>
      </c>
      <c r="U11" s="33">
        <v>115.11</v>
      </c>
      <c r="V11" s="34">
        <v>130.4</v>
      </c>
      <c r="W11" s="34">
        <v>140.49</v>
      </c>
      <c r="X11" s="35">
        <v>147.9</v>
      </c>
    </row>
    <row r="12" spans="1:24">
      <c r="A12" s="25" t="s">
        <v>6</v>
      </c>
      <c r="B12" s="36">
        <v>51.51</v>
      </c>
      <c r="C12" s="37">
        <v>54.71</v>
      </c>
      <c r="D12" s="37">
        <v>57.46</v>
      </c>
      <c r="E12" s="37">
        <v>59.83</v>
      </c>
      <c r="F12" s="37">
        <v>63.29</v>
      </c>
      <c r="G12" s="37">
        <v>67.040000000000006</v>
      </c>
      <c r="H12" s="37">
        <v>71.150000000000006</v>
      </c>
      <c r="I12" s="37">
        <v>72.459999999999994</v>
      </c>
      <c r="J12" s="37">
        <v>74.77</v>
      </c>
      <c r="K12" s="37">
        <v>77.31</v>
      </c>
      <c r="L12" s="37">
        <v>78.790000000000006</v>
      </c>
      <c r="M12" s="37">
        <v>80.77</v>
      </c>
      <c r="N12" s="37">
        <v>84.45</v>
      </c>
      <c r="O12" s="37">
        <v>91.18</v>
      </c>
      <c r="P12" s="37">
        <v>95.46</v>
      </c>
      <c r="Q12" s="37">
        <v>98.45</v>
      </c>
      <c r="R12" s="37">
        <v>101.62</v>
      </c>
      <c r="S12" s="37">
        <v>105.53</v>
      </c>
      <c r="T12" s="37">
        <v>107.12</v>
      </c>
      <c r="U12" s="37">
        <v>116.26</v>
      </c>
      <c r="V12" s="37">
        <v>131.77000000000001</v>
      </c>
      <c r="W12" s="37">
        <v>141.47999999999999</v>
      </c>
      <c r="X12" s="38">
        <v>148.68</v>
      </c>
    </row>
    <row r="13" spans="1:24">
      <c r="A13" s="31" t="s">
        <v>7</v>
      </c>
      <c r="B13" s="32">
        <v>52.1</v>
      </c>
      <c r="C13" s="33">
        <v>54.96</v>
      </c>
      <c r="D13" s="33">
        <v>57.72</v>
      </c>
      <c r="E13" s="33">
        <v>60.09</v>
      </c>
      <c r="F13" s="33">
        <v>63.85</v>
      </c>
      <c r="G13" s="33">
        <v>67.510000000000005</v>
      </c>
      <c r="H13" s="33">
        <v>71.38</v>
      </c>
      <c r="I13" s="33">
        <v>72.790000000000006</v>
      </c>
      <c r="J13" s="33">
        <v>74.86</v>
      </c>
      <c r="K13" s="33">
        <v>77.42</v>
      </c>
      <c r="L13" s="33">
        <v>78.989999999999995</v>
      </c>
      <c r="M13" s="33">
        <v>81.14</v>
      </c>
      <c r="N13" s="33">
        <v>84.9</v>
      </c>
      <c r="O13" s="33">
        <v>91.63</v>
      </c>
      <c r="P13" s="33">
        <v>95.91</v>
      </c>
      <c r="Q13" s="33">
        <v>98.91</v>
      </c>
      <c r="R13" s="33">
        <v>102.12</v>
      </c>
      <c r="S13" s="33">
        <v>105.7</v>
      </c>
      <c r="T13" s="33">
        <v>107.76</v>
      </c>
      <c r="U13" s="33">
        <v>117.71</v>
      </c>
      <c r="V13" s="33">
        <v>132.80000000000001</v>
      </c>
      <c r="W13" s="33">
        <v>142.32</v>
      </c>
      <c r="X13" s="39">
        <v>149.66</v>
      </c>
    </row>
    <row r="14" spans="1:24">
      <c r="A14" s="25" t="s">
        <v>8</v>
      </c>
      <c r="B14" s="36">
        <v>52.36</v>
      </c>
      <c r="C14" s="37">
        <v>55.17</v>
      </c>
      <c r="D14" s="37">
        <v>57.95</v>
      </c>
      <c r="E14" s="37">
        <v>60.29</v>
      </c>
      <c r="F14" s="37">
        <v>64.05</v>
      </c>
      <c r="G14" s="37">
        <v>68.14</v>
      </c>
      <c r="H14" s="37">
        <v>71.39</v>
      </c>
      <c r="I14" s="37">
        <v>72.87</v>
      </c>
      <c r="J14" s="37">
        <v>75.069999999999993</v>
      </c>
      <c r="K14" s="37">
        <v>77.66</v>
      </c>
      <c r="L14" s="37">
        <v>79.209999999999994</v>
      </c>
      <c r="M14" s="37">
        <v>81.53</v>
      </c>
      <c r="N14" s="37">
        <v>85.12</v>
      </c>
      <c r="O14" s="37">
        <v>92.1</v>
      </c>
      <c r="P14" s="37">
        <v>96.12</v>
      </c>
      <c r="Q14" s="37">
        <v>99.16</v>
      </c>
      <c r="R14" s="37">
        <v>102.44</v>
      </c>
      <c r="S14" s="37">
        <v>105.36</v>
      </c>
      <c r="T14" s="37">
        <v>108.84</v>
      </c>
      <c r="U14" s="37">
        <v>118.7</v>
      </c>
      <c r="V14" s="37">
        <v>133.38</v>
      </c>
      <c r="W14" s="37">
        <v>142.91999999999999</v>
      </c>
      <c r="X14" s="38">
        <v>150.13999999999999</v>
      </c>
    </row>
    <row r="15" spans="1:24">
      <c r="A15" s="31" t="s">
        <v>9</v>
      </c>
      <c r="B15" s="32">
        <v>52.33</v>
      </c>
      <c r="C15" s="33">
        <v>55.51</v>
      </c>
      <c r="D15" s="33">
        <v>58.18</v>
      </c>
      <c r="E15" s="33">
        <v>60.48</v>
      </c>
      <c r="F15" s="33">
        <v>64.12</v>
      </c>
      <c r="G15" s="33">
        <v>68.73</v>
      </c>
      <c r="H15" s="33">
        <v>71.349999999999994</v>
      </c>
      <c r="I15" s="33">
        <v>72.95</v>
      </c>
      <c r="J15" s="33">
        <v>75.31</v>
      </c>
      <c r="K15" s="33">
        <v>77.72</v>
      </c>
      <c r="L15" s="33">
        <v>79.39</v>
      </c>
      <c r="M15" s="33">
        <v>81.61</v>
      </c>
      <c r="N15" s="33">
        <v>85.21</v>
      </c>
      <c r="O15" s="33">
        <v>92.54</v>
      </c>
      <c r="P15" s="33">
        <v>96.23</v>
      </c>
      <c r="Q15" s="33">
        <v>99.31</v>
      </c>
      <c r="R15" s="33">
        <v>102.71</v>
      </c>
      <c r="S15" s="33">
        <v>104.97</v>
      </c>
      <c r="T15" s="33">
        <v>108.78</v>
      </c>
      <c r="U15" s="33">
        <v>119.31</v>
      </c>
      <c r="V15" s="33">
        <v>133.78</v>
      </c>
      <c r="W15" s="33">
        <v>143.38</v>
      </c>
      <c r="X15" s="39">
        <v>150.30000000000001</v>
      </c>
    </row>
    <row r="16" spans="1:24">
      <c r="A16" s="25" t="s">
        <v>10</v>
      </c>
      <c r="B16" s="36">
        <v>52.26</v>
      </c>
      <c r="C16" s="37">
        <v>55.49</v>
      </c>
      <c r="D16" s="37">
        <v>58.21</v>
      </c>
      <c r="E16" s="37">
        <v>60.73</v>
      </c>
      <c r="F16" s="37">
        <v>64.23</v>
      </c>
      <c r="G16" s="37">
        <v>69.06</v>
      </c>
      <c r="H16" s="37">
        <v>71.319999999999993</v>
      </c>
      <c r="I16" s="37">
        <v>72.92</v>
      </c>
      <c r="J16" s="37">
        <v>75.42</v>
      </c>
      <c r="K16" s="37">
        <v>77.7</v>
      </c>
      <c r="L16" s="37">
        <v>79.430000000000007</v>
      </c>
      <c r="M16" s="37">
        <v>81.73</v>
      </c>
      <c r="N16" s="37">
        <v>85.37</v>
      </c>
      <c r="O16" s="37">
        <v>93.02</v>
      </c>
      <c r="P16" s="37">
        <v>96.18</v>
      </c>
      <c r="Q16" s="37">
        <v>99.18</v>
      </c>
      <c r="R16" s="37">
        <v>102.94</v>
      </c>
      <c r="S16" s="37">
        <v>104.97</v>
      </c>
      <c r="T16" s="37">
        <v>109.14</v>
      </c>
      <c r="U16" s="37">
        <v>120.27</v>
      </c>
      <c r="V16" s="37">
        <v>134.44999999999999</v>
      </c>
      <c r="W16" s="37">
        <v>143.66999999999999</v>
      </c>
      <c r="X16" s="40"/>
    </row>
    <row r="17" spans="1:24">
      <c r="A17" s="31" t="s">
        <v>11</v>
      </c>
      <c r="B17" s="32">
        <v>52.42</v>
      </c>
      <c r="C17" s="33">
        <v>55.51</v>
      </c>
      <c r="D17" s="33">
        <v>58.21</v>
      </c>
      <c r="E17" s="33">
        <v>60.96</v>
      </c>
      <c r="F17" s="33">
        <v>64.14</v>
      </c>
      <c r="G17" s="33">
        <v>69.19</v>
      </c>
      <c r="H17" s="33">
        <v>71.349999999999994</v>
      </c>
      <c r="I17" s="33">
        <v>73</v>
      </c>
      <c r="J17" s="33">
        <v>75.39</v>
      </c>
      <c r="K17" s="33">
        <v>77.73</v>
      </c>
      <c r="L17" s="33">
        <v>79.5</v>
      </c>
      <c r="M17" s="33">
        <v>81.900000000000006</v>
      </c>
      <c r="N17" s="33">
        <v>85.78</v>
      </c>
      <c r="O17" s="33">
        <v>92.73</v>
      </c>
      <c r="P17" s="33">
        <v>96.32</v>
      </c>
      <c r="Q17" s="33">
        <v>99.3</v>
      </c>
      <c r="R17" s="33">
        <v>103.03</v>
      </c>
      <c r="S17" s="33">
        <v>104.96</v>
      </c>
      <c r="T17" s="33">
        <v>109.62</v>
      </c>
      <c r="U17" s="33">
        <v>121.5</v>
      </c>
      <c r="V17" s="33">
        <v>135.38999999999999</v>
      </c>
      <c r="W17" s="33">
        <v>143.66999999999999</v>
      </c>
      <c r="X17" s="41"/>
    </row>
    <row r="18" spans="1:24">
      <c r="A18" s="25" t="s">
        <v>12</v>
      </c>
      <c r="B18" s="36">
        <v>52.53</v>
      </c>
      <c r="C18" s="37">
        <v>55.67</v>
      </c>
      <c r="D18" s="37">
        <v>58.46</v>
      </c>
      <c r="E18" s="37">
        <v>61.14</v>
      </c>
      <c r="F18" s="37">
        <v>64.2</v>
      </c>
      <c r="G18" s="37">
        <v>69.06</v>
      </c>
      <c r="H18" s="37">
        <v>71.28</v>
      </c>
      <c r="I18" s="37">
        <v>72.900000000000006</v>
      </c>
      <c r="J18" s="37">
        <v>75.62</v>
      </c>
      <c r="K18" s="37">
        <v>77.959999999999994</v>
      </c>
      <c r="L18" s="37">
        <v>79.73</v>
      </c>
      <c r="M18" s="37">
        <v>82.01</v>
      </c>
      <c r="N18" s="37">
        <v>86.39</v>
      </c>
      <c r="O18" s="37">
        <v>92.68</v>
      </c>
      <c r="P18" s="37">
        <v>96.36</v>
      </c>
      <c r="Q18" s="37">
        <v>99.47</v>
      </c>
      <c r="R18" s="37">
        <v>103.26</v>
      </c>
      <c r="S18" s="37">
        <v>105.29</v>
      </c>
      <c r="T18" s="37">
        <v>110.04</v>
      </c>
      <c r="U18" s="37">
        <v>122.63</v>
      </c>
      <c r="V18" s="37">
        <v>136.11000000000001</v>
      </c>
      <c r="W18" s="37">
        <v>144.02000000000001</v>
      </c>
      <c r="X18" s="42"/>
    </row>
    <row r="19" spans="1:24">
      <c r="A19" s="31" t="s">
        <v>13</v>
      </c>
      <c r="B19" s="32">
        <v>52.56</v>
      </c>
      <c r="C19" s="33">
        <v>55.66</v>
      </c>
      <c r="D19" s="33">
        <v>58.6</v>
      </c>
      <c r="E19" s="33">
        <v>61.05</v>
      </c>
      <c r="F19" s="33">
        <v>64.2</v>
      </c>
      <c r="G19" s="33">
        <v>69.3</v>
      </c>
      <c r="H19" s="33">
        <v>71.19</v>
      </c>
      <c r="I19" s="33">
        <v>72.84</v>
      </c>
      <c r="J19" s="33">
        <v>75.77</v>
      </c>
      <c r="K19" s="33">
        <v>78.08</v>
      </c>
      <c r="L19" s="33">
        <v>79.52</v>
      </c>
      <c r="M19" s="33">
        <v>82.14</v>
      </c>
      <c r="N19" s="33">
        <v>86.98</v>
      </c>
      <c r="O19" s="33">
        <v>92.62</v>
      </c>
      <c r="P19" s="33">
        <v>96.37</v>
      </c>
      <c r="Q19" s="33">
        <v>99.59</v>
      </c>
      <c r="R19" s="33">
        <v>103.43</v>
      </c>
      <c r="S19" s="33">
        <v>105.23</v>
      </c>
      <c r="T19" s="33">
        <v>110.06</v>
      </c>
      <c r="U19" s="33">
        <v>123.51</v>
      </c>
      <c r="V19" s="33">
        <v>136.44999999999999</v>
      </c>
      <c r="W19" s="33">
        <v>143.83000000000001</v>
      </c>
      <c r="X19" s="39"/>
    </row>
    <row r="20" spans="1:24">
      <c r="A20" s="25" t="s">
        <v>14</v>
      </c>
      <c r="B20" s="36">
        <v>52.75</v>
      </c>
      <c r="C20" s="37">
        <v>55.82</v>
      </c>
      <c r="D20" s="37">
        <v>58.66</v>
      </c>
      <c r="E20" s="37">
        <v>61.19</v>
      </c>
      <c r="F20" s="37">
        <v>64.510000000000005</v>
      </c>
      <c r="G20" s="37">
        <v>69.489999999999995</v>
      </c>
      <c r="H20" s="37">
        <v>71.14</v>
      </c>
      <c r="I20" s="37">
        <v>72.98</v>
      </c>
      <c r="J20" s="37">
        <v>75.87</v>
      </c>
      <c r="K20" s="37">
        <v>77.98</v>
      </c>
      <c r="L20" s="37">
        <v>79.349999999999994</v>
      </c>
      <c r="M20" s="37">
        <v>82.25</v>
      </c>
      <c r="N20" s="37">
        <v>87.51</v>
      </c>
      <c r="O20" s="37">
        <v>92.73</v>
      </c>
      <c r="P20" s="37">
        <v>96.55</v>
      </c>
      <c r="Q20" s="37">
        <v>99.7</v>
      </c>
      <c r="R20" s="37">
        <v>103.54</v>
      </c>
      <c r="S20" s="37">
        <v>105.08</v>
      </c>
      <c r="T20" s="37">
        <v>110.6</v>
      </c>
      <c r="U20" s="37">
        <v>124.46</v>
      </c>
      <c r="V20" s="37">
        <v>137.09</v>
      </c>
      <c r="W20" s="37">
        <v>144.22</v>
      </c>
      <c r="X20" s="42"/>
    </row>
    <row r="21" spans="1:24">
      <c r="A21" s="43" t="s">
        <v>15</v>
      </c>
      <c r="B21" s="44">
        <v>53.07</v>
      </c>
      <c r="C21" s="45">
        <v>55.99</v>
      </c>
      <c r="D21" s="45">
        <v>58.7</v>
      </c>
      <c r="E21" s="45">
        <v>61.33</v>
      </c>
      <c r="F21" s="45">
        <v>64.819999999999993</v>
      </c>
      <c r="G21" s="45">
        <v>69.8</v>
      </c>
      <c r="H21" s="45">
        <v>71.2</v>
      </c>
      <c r="I21" s="45">
        <v>73.45</v>
      </c>
      <c r="J21" s="45">
        <v>76.19</v>
      </c>
      <c r="K21" s="45">
        <v>78.05</v>
      </c>
      <c r="L21" s="45">
        <v>79.56</v>
      </c>
      <c r="M21" s="45">
        <v>82.47</v>
      </c>
      <c r="N21" s="45">
        <v>88.05</v>
      </c>
      <c r="O21" s="45">
        <v>93.11</v>
      </c>
      <c r="P21" s="45">
        <v>96.92</v>
      </c>
      <c r="Q21" s="45">
        <v>100</v>
      </c>
      <c r="R21" s="45">
        <v>103.8</v>
      </c>
      <c r="S21" s="45">
        <v>105.48</v>
      </c>
      <c r="T21" s="45">
        <v>111.41</v>
      </c>
      <c r="U21" s="45">
        <v>126.03</v>
      </c>
      <c r="V21" s="46">
        <v>137.72</v>
      </c>
      <c r="W21" s="46">
        <v>144.88</v>
      </c>
      <c r="X21" s="47"/>
    </row>
    <row r="22" spans="1:24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</row>
    <row r="23" spans="1:24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</row>
    <row r="24" spans="1:24">
      <c r="A24" s="191" t="s">
        <v>16</v>
      </c>
      <c r="B24" s="192"/>
      <c r="C24" s="192"/>
      <c r="D24" s="192"/>
      <c r="E24" s="192"/>
      <c r="F24" s="192"/>
      <c r="G24" s="192"/>
      <c r="H24" s="192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9"/>
      <c r="U24" s="49"/>
      <c r="V24" s="49"/>
      <c r="W24" s="49"/>
      <c r="X24" s="50"/>
    </row>
    <row r="25" spans="1:24">
      <c r="A25" s="186" t="s">
        <v>17</v>
      </c>
      <c r="B25" s="187"/>
      <c r="C25" s="187"/>
      <c r="D25" s="187"/>
      <c r="E25" s="187"/>
      <c r="F25" s="187"/>
      <c r="G25" s="187"/>
      <c r="H25" s="187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2"/>
      <c r="U25" s="52"/>
      <c r="V25" s="52"/>
      <c r="W25" s="52"/>
      <c r="X25" s="53"/>
    </row>
    <row r="26" spans="1:24">
      <c r="A26" s="54" t="s">
        <v>18</v>
      </c>
      <c r="B26" s="55"/>
      <c r="C26" s="55"/>
      <c r="D26" s="55"/>
      <c r="E26" s="55"/>
      <c r="F26" s="55"/>
      <c r="G26" s="55"/>
      <c r="H26" s="56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7"/>
      <c r="U26" s="57"/>
      <c r="V26" s="57"/>
      <c r="W26" s="57"/>
      <c r="X26" s="58"/>
    </row>
  </sheetData>
  <mergeCells count="4">
    <mergeCell ref="A25:H25"/>
    <mergeCell ref="A3:X4"/>
    <mergeCell ref="A5:X5"/>
    <mergeCell ref="A24:H2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48"/>
  <sheetViews>
    <sheetView zoomScale="85" zoomScaleNormal="85" workbookViewId="0">
      <selection activeCell="I4" sqref="I4:I148"/>
    </sheetView>
  </sheetViews>
  <sheetFormatPr defaultColWidth="11.42578125" defaultRowHeight="15"/>
  <cols>
    <col min="1" max="1" width="7.42578125" customWidth="1"/>
    <col min="2" max="2" width="56.5703125" customWidth="1"/>
    <col min="3" max="3" width="21" hidden="1" customWidth="1"/>
    <col min="4" max="4" width="19.85546875" hidden="1" customWidth="1"/>
    <col min="5" max="5" width="19.42578125" customWidth="1"/>
    <col min="6" max="6" width="16" customWidth="1"/>
    <col min="7" max="7" width="13.5703125" customWidth="1"/>
    <col min="8" max="8" width="15.85546875" customWidth="1"/>
    <col min="9" max="9" width="19.5703125" customWidth="1"/>
  </cols>
  <sheetData>
    <row r="1" spans="1:9" ht="15.75" thickBot="1"/>
    <row r="2" spans="1:9" ht="24" customHeight="1" thickBot="1">
      <c r="A2" s="193" t="s">
        <v>19</v>
      </c>
      <c r="B2" s="194"/>
      <c r="C2" s="194"/>
      <c r="D2" s="194"/>
      <c r="E2" s="194"/>
      <c r="F2" s="194"/>
      <c r="G2" s="194"/>
      <c r="H2" s="194"/>
      <c r="I2" s="195"/>
    </row>
    <row r="3" spans="1:9" ht="43.5" customHeight="1">
      <c r="A3" s="121" t="s">
        <v>20</v>
      </c>
      <c r="B3" s="122" t="s">
        <v>21</v>
      </c>
      <c r="C3" s="123" t="s">
        <v>22</v>
      </c>
      <c r="D3" s="124" t="s">
        <v>23</v>
      </c>
      <c r="E3" s="127" t="s">
        <v>24</v>
      </c>
      <c r="F3" s="126" t="s">
        <v>25</v>
      </c>
      <c r="G3" s="126" t="s">
        <v>26</v>
      </c>
      <c r="H3" s="126" t="s">
        <v>27</v>
      </c>
      <c r="I3" s="126" t="s">
        <v>28</v>
      </c>
    </row>
    <row r="4" spans="1:9" ht="34.5" customHeight="1">
      <c r="A4" s="7">
        <v>1</v>
      </c>
      <c r="B4" s="8" t="s">
        <v>29</v>
      </c>
      <c r="C4" s="1">
        <v>1878912</v>
      </c>
      <c r="D4" s="2">
        <v>0</v>
      </c>
      <c r="E4" s="6">
        <f>+C4+D4</f>
        <v>1878912</v>
      </c>
      <c r="F4" s="60">
        <v>150.30000000000001</v>
      </c>
      <c r="G4" s="59">
        <v>144.02000000000001</v>
      </c>
      <c r="H4" s="59">
        <f>F4/G4</f>
        <v>1.0436050548534925</v>
      </c>
      <c r="I4" s="61">
        <f>ROUND((H4*E4),0)</f>
        <v>1960842</v>
      </c>
    </row>
    <row r="5" spans="1:9">
      <c r="A5" s="7">
        <v>2</v>
      </c>
      <c r="B5" s="8" t="s">
        <v>30</v>
      </c>
      <c r="C5" s="1">
        <v>2549952</v>
      </c>
      <c r="D5" s="2">
        <v>0</v>
      </c>
      <c r="E5" s="6">
        <f t="shared" ref="E5:E23" si="0">+C5+D5</f>
        <v>2549952</v>
      </c>
      <c r="F5" s="60">
        <v>150.30000000000001</v>
      </c>
      <c r="G5" s="59">
        <v>144.02000000000001</v>
      </c>
      <c r="H5" s="59">
        <f t="shared" ref="H5:H68" si="1">F5/G5</f>
        <v>1.0436050548534925</v>
      </c>
      <c r="I5" s="61">
        <f t="shared" ref="I5:I68" si="2">ROUND((H5*E5),0)</f>
        <v>2661143</v>
      </c>
    </row>
    <row r="6" spans="1:9">
      <c r="A6" s="7">
        <v>3</v>
      </c>
      <c r="B6" s="9" t="s">
        <v>31</v>
      </c>
      <c r="C6" s="1">
        <v>2549952</v>
      </c>
      <c r="D6" s="2">
        <v>0</v>
      </c>
      <c r="E6" s="6">
        <f t="shared" si="0"/>
        <v>2549952</v>
      </c>
      <c r="F6" s="60">
        <v>150.30000000000001</v>
      </c>
      <c r="G6" s="59">
        <v>144.02000000000001</v>
      </c>
      <c r="H6" s="59">
        <f t="shared" si="1"/>
        <v>1.0436050548534925</v>
      </c>
      <c r="I6" s="61">
        <f t="shared" si="2"/>
        <v>2661143</v>
      </c>
    </row>
    <row r="7" spans="1:9">
      <c r="A7" s="7">
        <v>4</v>
      </c>
      <c r="B7" s="9" t="s">
        <v>32</v>
      </c>
      <c r="C7" s="1">
        <v>3757824</v>
      </c>
      <c r="D7" s="2">
        <v>0</v>
      </c>
      <c r="E7" s="6">
        <f t="shared" si="0"/>
        <v>3757824</v>
      </c>
      <c r="F7" s="60">
        <v>150.30000000000001</v>
      </c>
      <c r="G7" s="59">
        <v>144.02000000000001</v>
      </c>
      <c r="H7" s="59">
        <f t="shared" si="1"/>
        <v>1.0436050548534925</v>
      </c>
      <c r="I7" s="61">
        <f t="shared" si="2"/>
        <v>3921684</v>
      </c>
    </row>
    <row r="8" spans="1:9">
      <c r="A8" s="7">
        <v>5</v>
      </c>
      <c r="B8" s="9" t="s">
        <v>33</v>
      </c>
      <c r="C8" s="1">
        <v>2326272</v>
      </c>
      <c r="D8" s="2">
        <v>0</v>
      </c>
      <c r="E8" s="6">
        <f t="shared" si="0"/>
        <v>2326272</v>
      </c>
      <c r="F8" s="60">
        <v>150.30000000000001</v>
      </c>
      <c r="G8" s="59">
        <v>144.02000000000001</v>
      </c>
      <c r="H8" s="59">
        <f t="shared" si="1"/>
        <v>1.0436050548534925</v>
      </c>
      <c r="I8" s="61">
        <f t="shared" si="2"/>
        <v>2427709</v>
      </c>
    </row>
    <row r="9" spans="1:9">
      <c r="A9" s="7">
        <v>6</v>
      </c>
      <c r="B9" s="9" t="s">
        <v>34</v>
      </c>
      <c r="C9" s="1">
        <v>1771545.5999999999</v>
      </c>
      <c r="D9" s="2">
        <v>0</v>
      </c>
      <c r="E9" s="6">
        <f t="shared" si="0"/>
        <v>1771545.5999999999</v>
      </c>
      <c r="F9" s="60">
        <v>150.30000000000001</v>
      </c>
      <c r="G9" s="59">
        <v>144.02000000000001</v>
      </c>
      <c r="H9" s="59">
        <f t="shared" si="1"/>
        <v>1.0436050548534925</v>
      </c>
      <c r="I9" s="61">
        <f t="shared" si="2"/>
        <v>1848794</v>
      </c>
    </row>
    <row r="10" spans="1:9">
      <c r="A10" s="7">
        <v>7</v>
      </c>
      <c r="B10" s="9" t="s">
        <v>35</v>
      </c>
      <c r="C10" s="1">
        <v>2791526.3999999999</v>
      </c>
      <c r="D10" s="2">
        <v>0</v>
      </c>
      <c r="E10" s="6">
        <f t="shared" si="0"/>
        <v>2791526.3999999999</v>
      </c>
      <c r="F10" s="60">
        <v>150.30000000000001</v>
      </c>
      <c r="G10" s="59">
        <v>144.02000000000001</v>
      </c>
      <c r="H10" s="59">
        <f t="shared" si="1"/>
        <v>1.0436050548534925</v>
      </c>
      <c r="I10" s="61">
        <f t="shared" si="2"/>
        <v>2913251</v>
      </c>
    </row>
    <row r="11" spans="1:9" ht="36">
      <c r="A11" s="7">
        <v>8</v>
      </c>
      <c r="B11" s="9" t="s">
        <v>36</v>
      </c>
      <c r="C11" s="1">
        <v>3042048</v>
      </c>
      <c r="D11" s="2">
        <v>0</v>
      </c>
      <c r="E11" s="6">
        <f t="shared" si="0"/>
        <v>3042048</v>
      </c>
      <c r="F11" s="60">
        <v>150.30000000000001</v>
      </c>
      <c r="G11" s="59">
        <v>144.02000000000001</v>
      </c>
      <c r="H11" s="59">
        <f t="shared" si="1"/>
        <v>1.0436050548534925</v>
      </c>
      <c r="I11" s="61">
        <f t="shared" si="2"/>
        <v>3174697</v>
      </c>
    </row>
    <row r="12" spans="1:9" ht="36">
      <c r="A12" s="7">
        <v>9</v>
      </c>
      <c r="B12" s="9" t="s">
        <v>37</v>
      </c>
      <c r="C12" s="1">
        <v>3310464</v>
      </c>
      <c r="D12" s="2">
        <v>0</v>
      </c>
      <c r="E12" s="6">
        <f t="shared" si="0"/>
        <v>3310464</v>
      </c>
      <c r="F12" s="60">
        <v>150.30000000000001</v>
      </c>
      <c r="G12" s="59">
        <v>144.02000000000001</v>
      </c>
      <c r="H12" s="59">
        <f t="shared" si="1"/>
        <v>1.0436050548534925</v>
      </c>
      <c r="I12" s="61">
        <f t="shared" si="2"/>
        <v>3454817</v>
      </c>
    </row>
    <row r="13" spans="1:9" ht="36">
      <c r="A13" s="7">
        <v>10</v>
      </c>
      <c r="B13" s="9" t="s">
        <v>38</v>
      </c>
      <c r="C13" s="1">
        <v>3131520</v>
      </c>
      <c r="D13" s="2">
        <v>0</v>
      </c>
      <c r="E13" s="6">
        <f t="shared" si="0"/>
        <v>3131520</v>
      </c>
      <c r="F13" s="60">
        <v>150.30000000000001</v>
      </c>
      <c r="G13" s="59">
        <v>144.02000000000001</v>
      </c>
      <c r="H13" s="59">
        <f t="shared" si="1"/>
        <v>1.0436050548534925</v>
      </c>
      <c r="I13" s="61">
        <f t="shared" si="2"/>
        <v>3268070</v>
      </c>
    </row>
    <row r="14" spans="1:9" ht="36">
      <c r="A14" s="7">
        <v>11</v>
      </c>
      <c r="B14" s="9" t="s">
        <v>39</v>
      </c>
      <c r="C14" s="1">
        <v>3489408</v>
      </c>
      <c r="D14" s="2">
        <v>0</v>
      </c>
      <c r="E14" s="6">
        <f t="shared" si="0"/>
        <v>3489408</v>
      </c>
      <c r="F14" s="60">
        <v>150.30000000000001</v>
      </c>
      <c r="G14" s="59">
        <v>144.02000000000001</v>
      </c>
      <c r="H14" s="59">
        <f t="shared" si="1"/>
        <v>1.0436050548534925</v>
      </c>
      <c r="I14" s="61">
        <f t="shared" si="2"/>
        <v>3641564</v>
      </c>
    </row>
    <row r="15" spans="1:9">
      <c r="A15" s="7">
        <v>12</v>
      </c>
      <c r="B15" s="9" t="s">
        <v>40</v>
      </c>
      <c r="C15" s="1">
        <v>2460480</v>
      </c>
      <c r="D15" s="2">
        <v>0</v>
      </c>
      <c r="E15" s="6">
        <f t="shared" si="0"/>
        <v>2460480</v>
      </c>
      <c r="F15" s="60">
        <v>150.30000000000001</v>
      </c>
      <c r="G15" s="59">
        <v>144.02000000000001</v>
      </c>
      <c r="H15" s="59">
        <f t="shared" si="1"/>
        <v>1.0436050548534925</v>
      </c>
      <c r="I15" s="61">
        <f t="shared" si="2"/>
        <v>2567769</v>
      </c>
    </row>
    <row r="16" spans="1:9">
      <c r="A16" s="7">
        <v>13</v>
      </c>
      <c r="B16" s="9" t="s">
        <v>41</v>
      </c>
      <c r="C16" s="1">
        <v>2639424</v>
      </c>
      <c r="D16" s="2">
        <v>0</v>
      </c>
      <c r="E16" s="6">
        <f t="shared" si="0"/>
        <v>2639424</v>
      </c>
      <c r="F16" s="60">
        <v>150.30000000000001</v>
      </c>
      <c r="G16" s="59">
        <v>144.02000000000001</v>
      </c>
      <c r="H16" s="59">
        <f t="shared" si="1"/>
        <v>1.0436050548534925</v>
      </c>
      <c r="I16" s="61">
        <f t="shared" si="2"/>
        <v>2754516</v>
      </c>
    </row>
    <row r="17" spans="1:9" ht="36">
      <c r="A17" s="7">
        <v>14</v>
      </c>
      <c r="B17" s="9" t="s">
        <v>42</v>
      </c>
      <c r="C17" s="1">
        <v>2863104</v>
      </c>
      <c r="D17" s="2">
        <v>0</v>
      </c>
      <c r="E17" s="6">
        <f t="shared" si="0"/>
        <v>2863104</v>
      </c>
      <c r="F17" s="60">
        <v>150.30000000000001</v>
      </c>
      <c r="G17" s="59">
        <v>144.02000000000001</v>
      </c>
      <c r="H17" s="59">
        <f t="shared" si="1"/>
        <v>1.0436050548534925</v>
      </c>
      <c r="I17" s="61">
        <f t="shared" si="2"/>
        <v>2987950</v>
      </c>
    </row>
    <row r="18" spans="1:9" ht="36">
      <c r="A18" s="7">
        <v>15</v>
      </c>
      <c r="B18" s="9" t="s">
        <v>43</v>
      </c>
      <c r="C18" s="1">
        <v>3131520</v>
      </c>
      <c r="D18" s="2">
        <v>0</v>
      </c>
      <c r="E18" s="6">
        <f t="shared" si="0"/>
        <v>3131520</v>
      </c>
      <c r="F18" s="60">
        <v>150.30000000000001</v>
      </c>
      <c r="G18" s="59">
        <v>144.02000000000001</v>
      </c>
      <c r="H18" s="59">
        <f t="shared" si="1"/>
        <v>1.0436050548534925</v>
      </c>
      <c r="I18" s="61">
        <f t="shared" si="2"/>
        <v>3268070</v>
      </c>
    </row>
    <row r="19" spans="1:9" ht="36">
      <c r="A19" s="7">
        <v>16</v>
      </c>
      <c r="B19" s="9" t="s">
        <v>44</v>
      </c>
      <c r="C19" s="1">
        <v>2952576</v>
      </c>
      <c r="D19" s="2">
        <v>0</v>
      </c>
      <c r="E19" s="6">
        <f t="shared" si="0"/>
        <v>2952576</v>
      </c>
      <c r="F19" s="60">
        <v>150.30000000000001</v>
      </c>
      <c r="G19" s="59">
        <v>144.02000000000001</v>
      </c>
      <c r="H19" s="59">
        <f t="shared" si="1"/>
        <v>1.0436050548534925</v>
      </c>
      <c r="I19" s="61">
        <f t="shared" si="2"/>
        <v>3081323</v>
      </c>
    </row>
    <row r="20" spans="1:9" ht="48">
      <c r="A20" s="7">
        <v>17</v>
      </c>
      <c r="B20" s="9" t="s">
        <v>45</v>
      </c>
      <c r="C20" s="1">
        <v>3355200</v>
      </c>
      <c r="D20" s="2">
        <v>0</v>
      </c>
      <c r="E20" s="6">
        <f t="shared" si="0"/>
        <v>3355200</v>
      </c>
      <c r="F20" s="60">
        <v>150.30000000000001</v>
      </c>
      <c r="G20" s="59">
        <v>144.02000000000001</v>
      </c>
      <c r="H20" s="59">
        <f t="shared" si="1"/>
        <v>1.0436050548534925</v>
      </c>
      <c r="I20" s="61">
        <f t="shared" si="2"/>
        <v>3501504</v>
      </c>
    </row>
    <row r="21" spans="1:9">
      <c r="A21" s="7">
        <v>18</v>
      </c>
      <c r="B21" s="9" t="s">
        <v>46</v>
      </c>
      <c r="C21" s="1">
        <v>3220992</v>
      </c>
      <c r="D21" s="2">
        <v>0</v>
      </c>
      <c r="E21" s="6">
        <f t="shared" si="0"/>
        <v>3220992</v>
      </c>
      <c r="F21" s="60">
        <v>150.30000000000001</v>
      </c>
      <c r="G21" s="59">
        <v>144.02000000000001</v>
      </c>
      <c r="H21" s="59">
        <f t="shared" si="1"/>
        <v>1.0436050548534925</v>
      </c>
      <c r="I21" s="61">
        <f t="shared" si="2"/>
        <v>3361444</v>
      </c>
    </row>
    <row r="22" spans="1:9">
      <c r="A22" s="7">
        <v>19</v>
      </c>
      <c r="B22" s="9" t="s">
        <v>47</v>
      </c>
      <c r="C22" s="3">
        <v>12078720</v>
      </c>
      <c r="D22" s="2">
        <v>0</v>
      </c>
      <c r="E22" s="6">
        <f t="shared" si="0"/>
        <v>12078720</v>
      </c>
      <c r="F22" s="60">
        <v>150.30000000000001</v>
      </c>
      <c r="G22" s="59">
        <v>144.02000000000001</v>
      </c>
      <c r="H22" s="59">
        <f t="shared" si="1"/>
        <v>1.0436050548534925</v>
      </c>
      <c r="I22" s="61">
        <f t="shared" si="2"/>
        <v>12605413</v>
      </c>
    </row>
    <row r="23" spans="1:9">
      <c r="A23" s="7">
        <v>20</v>
      </c>
      <c r="B23" s="9" t="s">
        <v>48</v>
      </c>
      <c r="C23" s="4">
        <v>19802400</v>
      </c>
      <c r="D23" s="2">
        <v>0</v>
      </c>
      <c r="E23" s="6">
        <f t="shared" si="0"/>
        <v>19802400</v>
      </c>
      <c r="F23" s="60">
        <v>150.30000000000001</v>
      </c>
      <c r="G23" s="59">
        <v>144.02000000000001</v>
      </c>
      <c r="H23" s="59">
        <f t="shared" si="1"/>
        <v>1.0436050548534925</v>
      </c>
      <c r="I23" s="61">
        <f t="shared" si="2"/>
        <v>20665885</v>
      </c>
    </row>
    <row r="24" spans="1:9">
      <c r="A24" s="7">
        <v>21</v>
      </c>
      <c r="B24" s="9" t="s">
        <v>49</v>
      </c>
      <c r="C24" s="5">
        <v>7308403.3613445386</v>
      </c>
      <c r="D24" s="6">
        <f>+C24*19%</f>
        <v>1388596.6386554623</v>
      </c>
      <c r="E24" s="6">
        <f>+C24+D24</f>
        <v>8697000</v>
      </c>
      <c r="F24" s="60">
        <v>150.30000000000001</v>
      </c>
      <c r="G24" s="59">
        <v>144.02000000000001</v>
      </c>
      <c r="H24" s="59">
        <f t="shared" si="1"/>
        <v>1.0436050548534925</v>
      </c>
      <c r="I24" s="61">
        <f t="shared" si="2"/>
        <v>9076233</v>
      </c>
    </row>
    <row r="25" spans="1:9">
      <c r="A25" s="7">
        <v>22</v>
      </c>
      <c r="B25" s="9" t="s">
        <v>50</v>
      </c>
      <c r="C25" s="5">
        <v>4272605.042016807</v>
      </c>
      <c r="D25" s="6">
        <f t="shared" ref="D25:D39" si="3">+C25*19%</f>
        <v>811794.95798319334</v>
      </c>
      <c r="E25" s="6">
        <f t="shared" ref="E25:E39" si="4">+C25+D25</f>
        <v>5084400</v>
      </c>
      <c r="F25" s="60">
        <v>150.30000000000001</v>
      </c>
      <c r="G25" s="59">
        <v>144.02000000000001</v>
      </c>
      <c r="H25" s="59">
        <f t="shared" si="1"/>
        <v>1.0436050548534925</v>
      </c>
      <c r="I25" s="61">
        <f t="shared" si="2"/>
        <v>5306106</v>
      </c>
    </row>
    <row r="26" spans="1:9">
      <c r="A26" s="7">
        <v>23</v>
      </c>
      <c r="B26" s="9" t="s">
        <v>51</v>
      </c>
      <c r="C26" s="5">
        <v>1461680.6722689075</v>
      </c>
      <c r="D26" s="6">
        <f t="shared" si="3"/>
        <v>277719.32773109246</v>
      </c>
      <c r="E26" s="6">
        <f t="shared" si="4"/>
        <v>1739400</v>
      </c>
      <c r="F26" s="60">
        <v>150.30000000000001</v>
      </c>
      <c r="G26" s="59">
        <v>144.02000000000001</v>
      </c>
      <c r="H26" s="59">
        <f t="shared" si="1"/>
        <v>1.0436050548534925</v>
      </c>
      <c r="I26" s="61">
        <f t="shared" si="2"/>
        <v>1815247</v>
      </c>
    </row>
    <row r="27" spans="1:9">
      <c r="A27" s="7">
        <v>24</v>
      </c>
      <c r="B27" s="9" t="s">
        <v>52</v>
      </c>
      <c r="C27" s="5">
        <v>3283159.6638655467</v>
      </c>
      <c r="D27" s="6">
        <f t="shared" si="3"/>
        <v>623800.33613445389</v>
      </c>
      <c r="E27" s="6">
        <f t="shared" si="4"/>
        <v>3906960.0000000005</v>
      </c>
      <c r="F27" s="60">
        <v>150.30000000000001</v>
      </c>
      <c r="G27" s="59">
        <v>144.02000000000001</v>
      </c>
      <c r="H27" s="59">
        <f t="shared" si="1"/>
        <v>1.0436050548534925</v>
      </c>
      <c r="I27" s="61">
        <f t="shared" si="2"/>
        <v>4077323</v>
      </c>
    </row>
    <row r="28" spans="1:9">
      <c r="A28" s="7">
        <v>25</v>
      </c>
      <c r="B28" s="9" t="s">
        <v>53</v>
      </c>
      <c r="C28" s="5">
        <v>3283159.6638655467</v>
      </c>
      <c r="D28" s="6">
        <f t="shared" si="3"/>
        <v>623800.33613445389</v>
      </c>
      <c r="E28" s="6">
        <f t="shared" si="4"/>
        <v>3906960.0000000005</v>
      </c>
      <c r="F28" s="60">
        <v>150.30000000000001</v>
      </c>
      <c r="G28" s="59">
        <v>144.02000000000001</v>
      </c>
      <c r="H28" s="59">
        <f t="shared" si="1"/>
        <v>1.0436050548534925</v>
      </c>
      <c r="I28" s="61">
        <f t="shared" si="2"/>
        <v>4077323</v>
      </c>
    </row>
    <row r="29" spans="1:9">
      <c r="A29" s="7">
        <v>26</v>
      </c>
      <c r="B29" s="9" t="s">
        <v>54</v>
      </c>
      <c r="C29" s="5">
        <v>3283159.6638655467</v>
      </c>
      <c r="D29" s="6">
        <f t="shared" si="3"/>
        <v>623800.33613445389</v>
      </c>
      <c r="E29" s="6">
        <f t="shared" si="4"/>
        <v>3906960.0000000005</v>
      </c>
      <c r="F29" s="60">
        <v>150.30000000000001</v>
      </c>
      <c r="G29" s="59">
        <v>144.02000000000001</v>
      </c>
      <c r="H29" s="59">
        <f t="shared" si="1"/>
        <v>1.0436050548534925</v>
      </c>
      <c r="I29" s="61">
        <f t="shared" si="2"/>
        <v>4077323</v>
      </c>
    </row>
    <row r="30" spans="1:9">
      <c r="A30" s="7">
        <v>27</v>
      </c>
      <c r="B30" s="9" t="s">
        <v>55</v>
      </c>
      <c r="C30" s="5">
        <v>4047731.0924369753</v>
      </c>
      <c r="D30" s="6">
        <f t="shared" si="3"/>
        <v>769068.90756302536</v>
      </c>
      <c r="E30" s="6">
        <f t="shared" si="4"/>
        <v>4816800.0000000009</v>
      </c>
      <c r="F30" s="60">
        <v>150.30000000000001</v>
      </c>
      <c r="G30" s="59">
        <v>144.02000000000001</v>
      </c>
      <c r="H30" s="59">
        <f t="shared" si="1"/>
        <v>1.0436050548534925</v>
      </c>
      <c r="I30" s="61">
        <f t="shared" si="2"/>
        <v>5026837</v>
      </c>
    </row>
    <row r="31" spans="1:9">
      <c r="A31" s="7">
        <v>28</v>
      </c>
      <c r="B31" s="9" t="s">
        <v>56</v>
      </c>
      <c r="C31" s="5">
        <v>4047731.0924369753</v>
      </c>
      <c r="D31" s="6">
        <f t="shared" si="3"/>
        <v>769068.90756302536</v>
      </c>
      <c r="E31" s="6">
        <f t="shared" si="4"/>
        <v>4816800.0000000009</v>
      </c>
      <c r="F31" s="60">
        <v>150.30000000000001</v>
      </c>
      <c r="G31" s="59">
        <v>144.02000000000001</v>
      </c>
      <c r="H31" s="59">
        <f t="shared" si="1"/>
        <v>1.0436050548534925</v>
      </c>
      <c r="I31" s="61">
        <f t="shared" si="2"/>
        <v>5026837</v>
      </c>
    </row>
    <row r="32" spans="1:9">
      <c r="A32" s="7">
        <v>29</v>
      </c>
      <c r="B32" s="9" t="s">
        <v>57</v>
      </c>
      <c r="C32" s="5">
        <v>4047731.0924369753</v>
      </c>
      <c r="D32" s="6">
        <f t="shared" si="3"/>
        <v>769068.90756302536</v>
      </c>
      <c r="E32" s="6">
        <f t="shared" si="4"/>
        <v>4816800.0000000009</v>
      </c>
      <c r="F32" s="60">
        <v>150.30000000000001</v>
      </c>
      <c r="G32" s="59">
        <v>144.02000000000001</v>
      </c>
      <c r="H32" s="59">
        <f t="shared" si="1"/>
        <v>1.0436050548534925</v>
      </c>
      <c r="I32" s="61">
        <f t="shared" si="2"/>
        <v>5026837</v>
      </c>
    </row>
    <row r="33" spans="1:9">
      <c r="A33" s="7">
        <v>30</v>
      </c>
      <c r="B33" s="9" t="s">
        <v>58</v>
      </c>
      <c r="C33" s="5">
        <v>4047731.0924369753</v>
      </c>
      <c r="D33" s="6">
        <f t="shared" si="3"/>
        <v>769068.90756302536</v>
      </c>
      <c r="E33" s="6">
        <f t="shared" si="4"/>
        <v>4816800.0000000009</v>
      </c>
      <c r="F33" s="60">
        <v>150.30000000000001</v>
      </c>
      <c r="G33" s="59">
        <v>144.02000000000001</v>
      </c>
      <c r="H33" s="59">
        <f t="shared" si="1"/>
        <v>1.0436050548534925</v>
      </c>
      <c r="I33" s="61">
        <f t="shared" si="2"/>
        <v>5026837</v>
      </c>
    </row>
    <row r="34" spans="1:9" ht="24">
      <c r="A34" s="7">
        <v>31</v>
      </c>
      <c r="B34" s="9" t="s">
        <v>59</v>
      </c>
      <c r="C34" s="5">
        <v>3148235.2941176472</v>
      </c>
      <c r="D34" s="6">
        <f t="shared" si="3"/>
        <v>598164.70588235301</v>
      </c>
      <c r="E34" s="6">
        <f t="shared" si="4"/>
        <v>3746400</v>
      </c>
      <c r="F34" s="60">
        <v>150.30000000000001</v>
      </c>
      <c r="G34" s="59">
        <v>144.02000000000001</v>
      </c>
      <c r="H34" s="59">
        <f t="shared" si="1"/>
        <v>1.0436050548534925</v>
      </c>
      <c r="I34" s="61">
        <f t="shared" si="2"/>
        <v>3909762</v>
      </c>
    </row>
    <row r="35" spans="1:9" ht="24">
      <c r="A35" s="7">
        <v>32</v>
      </c>
      <c r="B35" s="9" t="s">
        <v>60</v>
      </c>
      <c r="C35" s="5">
        <v>3148235.2941176472</v>
      </c>
      <c r="D35" s="6">
        <f t="shared" si="3"/>
        <v>598164.70588235301</v>
      </c>
      <c r="E35" s="6">
        <f t="shared" si="4"/>
        <v>3746400</v>
      </c>
      <c r="F35" s="60">
        <v>150.30000000000001</v>
      </c>
      <c r="G35" s="59">
        <v>144.02000000000001</v>
      </c>
      <c r="H35" s="59">
        <f t="shared" si="1"/>
        <v>1.0436050548534925</v>
      </c>
      <c r="I35" s="61">
        <f t="shared" si="2"/>
        <v>3909762</v>
      </c>
    </row>
    <row r="36" spans="1:9">
      <c r="A36" s="7">
        <v>33</v>
      </c>
      <c r="B36" s="9" t="s">
        <v>61</v>
      </c>
      <c r="C36" s="5">
        <v>1574117.6470588236</v>
      </c>
      <c r="D36" s="6">
        <f t="shared" si="3"/>
        <v>299082.3529411765</v>
      </c>
      <c r="E36" s="6">
        <f t="shared" si="4"/>
        <v>1873200</v>
      </c>
      <c r="F36" s="60">
        <v>150.30000000000001</v>
      </c>
      <c r="G36" s="59">
        <v>144.02000000000001</v>
      </c>
      <c r="H36" s="59">
        <f t="shared" si="1"/>
        <v>1.0436050548534925</v>
      </c>
      <c r="I36" s="61">
        <f t="shared" si="2"/>
        <v>1954881</v>
      </c>
    </row>
    <row r="37" spans="1:9">
      <c r="A37" s="7">
        <v>34</v>
      </c>
      <c r="B37" s="9" t="s">
        <v>62</v>
      </c>
      <c r="C37" s="5">
        <v>1045663.8655462185</v>
      </c>
      <c r="D37" s="6">
        <f t="shared" si="3"/>
        <v>198676.1344537815</v>
      </c>
      <c r="E37" s="6">
        <f t="shared" si="4"/>
        <v>1244340</v>
      </c>
      <c r="F37" s="60">
        <v>150.30000000000001</v>
      </c>
      <c r="G37" s="59">
        <v>144.02000000000001</v>
      </c>
      <c r="H37" s="59">
        <f t="shared" si="1"/>
        <v>1.0436050548534925</v>
      </c>
      <c r="I37" s="61">
        <f t="shared" si="2"/>
        <v>1298600</v>
      </c>
    </row>
    <row r="38" spans="1:9">
      <c r="A38" s="7">
        <v>35</v>
      </c>
      <c r="B38" s="9" t="s">
        <v>63</v>
      </c>
      <c r="C38" s="4">
        <v>753327.73109243694</v>
      </c>
      <c r="D38" s="6">
        <f t="shared" si="3"/>
        <v>143132.26890756303</v>
      </c>
      <c r="E38" s="6">
        <f t="shared" si="4"/>
        <v>896460</v>
      </c>
      <c r="F38" s="60">
        <v>150.30000000000001</v>
      </c>
      <c r="G38" s="59">
        <v>144.02000000000001</v>
      </c>
      <c r="H38" s="59">
        <f t="shared" si="1"/>
        <v>1.0436050548534925</v>
      </c>
      <c r="I38" s="61">
        <f t="shared" si="2"/>
        <v>935550</v>
      </c>
    </row>
    <row r="39" spans="1:9" ht="24">
      <c r="A39" s="7">
        <v>36</v>
      </c>
      <c r="B39" s="9" t="s">
        <v>64</v>
      </c>
      <c r="C39" s="4">
        <v>787058.82352941181</v>
      </c>
      <c r="D39" s="6">
        <f t="shared" si="3"/>
        <v>149541.17647058825</v>
      </c>
      <c r="E39" s="6">
        <f t="shared" si="4"/>
        <v>936600</v>
      </c>
      <c r="F39" s="60">
        <v>150.30000000000001</v>
      </c>
      <c r="G39" s="59">
        <v>144.02000000000001</v>
      </c>
      <c r="H39" s="59">
        <f t="shared" si="1"/>
        <v>1.0436050548534925</v>
      </c>
      <c r="I39" s="61">
        <f t="shared" si="2"/>
        <v>977440</v>
      </c>
    </row>
    <row r="40" spans="1:9">
      <c r="A40" s="7">
        <v>37</v>
      </c>
      <c r="B40" s="9" t="s">
        <v>65</v>
      </c>
      <c r="C40" s="4">
        <v>192672</v>
      </c>
      <c r="D40" s="2">
        <v>0</v>
      </c>
      <c r="E40" s="6">
        <f>+C40+D40</f>
        <v>192672</v>
      </c>
      <c r="F40" s="60">
        <v>150.30000000000001</v>
      </c>
      <c r="G40" s="59">
        <v>144.02000000000001</v>
      </c>
      <c r="H40" s="59">
        <f t="shared" si="1"/>
        <v>1.0436050548534925</v>
      </c>
      <c r="I40" s="61">
        <f t="shared" si="2"/>
        <v>201073</v>
      </c>
    </row>
    <row r="41" spans="1:9" ht="36">
      <c r="A41" s="7">
        <v>38</v>
      </c>
      <c r="B41" s="9" t="s">
        <v>66</v>
      </c>
      <c r="C41" s="4">
        <v>1967647.0588235294</v>
      </c>
      <c r="D41" s="6">
        <f>+C41*19%</f>
        <v>373852.9411764706</v>
      </c>
      <c r="E41" s="6">
        <f t="shared" ref="E41:E53" si="5">+C41+D41</f>
        <v>2341500</v>
      </c>
      <c r="F41" s="60">
        <v>150.30000000000001</v>
      </c>
      <c r="G41" s="59">
        <v>144.02000000000001</v>
      </c>
      <c r="H41" s="59">
        <f t="shared" si="1"/>
        <v>1.0436050548534925</v>
      </c>
      <c r="I41" s="61">
        <f t="shared" si="2"/>
        <v>2443601</v>
      </c>
    </row>
    <row r="42" spans="1:9">
      <c r="A42" s="7">
        <v>39</v>
      </c>
      <c r="B42" s="9" t="s">
        <v>67</v>
      </c>
      <c r="C42" s="4">
        <v>4722352.9411764704</v>
      </c>
      <c r="D42" s="6">
        <f>+C42*19%</f>
        <v>897247.0588235294</v>
      </c>
      <c r="E42" s="6">
        <f t="shared" si="5"/>
        <v>5619600</v>
      </c>
      <c r="F42" s="60">
        <v>150.30000000000001</v>
      </c>
      <c r="G42" s="59">
        <v>144.02000000000001</v>
      </c>
      <c r="H42" s="59">
        <f t="shared" si="1"/>
        <v>1.0436050548534925</v>
      </c>
      <c r="I42" s="61">
        <f t="shared" si="2"/>
        <v>5864643</v>
      </c>
    </row>
    <row r="43" spans="1:9" ht="36">
      <c r="A43" s="7">
        <v>40</v>
      </c>
      <c r="B43" s="9" t="s">
        <v>68</v>
      </c>
      <c r="C43" s="4">
        <v>1819680</v>
      </c>
      <c r="D43" s="2">
        <v>0</v>
      </c>
      <c r="E43" s="6">
        <f t="shared" si="5"/>
        <v>1819680</v>
      </c>
      <c r="F43" s="60">
        <v>150.30000000000001</v>
      </c>
      <c r="G43" s="59">
        <v>144.02000000000001</v>
      </c>
      <c r="H43" s="59">
        <f t="shared" si="1"/>
        <v>1.0436050548534925</v>
      </c>
      <c r="I43" s="61">
        <f t="shared" si="2"/>
        <v>1899027</v>
      </c>
    </row>
    <row r="44" spans="1:9" ht="36">
      <c r="A44" s="7">
        <v>41</v>
      </c>
      <c r="B44" s="9" t="s">
        <v>69</v>
      </c>
      <c r="C44" s="4">
        <v>1980240</v>
      </c>
      <c r="D44" s="2">
        <v>0</v>
      </c>
      <c r="E44" s="6">
        <f t="shared" si="5"/>
        <v>1980240</v>
      </c>
      <c r="F44" s="60">
        <v>150.30000000000001</v>
      </c>
      <c r="G44" s="59">
        <v>144.02000000000001</v>
      </c>
      <c r="H44" s="59">
        <f t="shared" si="1"/>
        <v>1.0436050548534925</v>
      </c>
      <c r="I44" s="61">
        <f t="shared" si="2"/>
        <v>2066588</v>
      </c>
    </row>
    <row r="45" spans="1:9" ht="36">
      <c r="A45" s="7">
        <v>42</v>
      </c>
      <c r="B45" s="9" t="s">
        <v>70</v>
      </c>
      <c r="C45" s="4">
        <v>1712640</v>
      </c>
      <c r="D45" s="2">
        <v>0</v>
      </c>
      <c r="E45" s="6">
        <f t="shared" si="5"/>
        <v>1712640</v>
      </c>
      <c r="F45" s="60">
        <v>150.30000000000001</v>
      </c>
      <c r="G45" s="59">
        <v>144.02000000000001</v>
      </c>
      <c r="H45" s="59">
        <f t="shared" si="1"/>
        <v>1.0436050548534925</v>
      </c>
      <c r="I45" s="61">
        <f t="shared" si="2"/>
        <v>1787320</v>
      </c>
    </row>
    <row r="46" spans="1:9" ht="36">
      <c r="A46" s="7">
        <v>43</v>
      </c>
      <c r="B46" s="9" t="s">
        <v>71</v>
      </c>
      <c r="C46" s="4">
        <v>2127420</v>
      </c>
      <c r="D46" s="2">
        <v>0</v>
      </c>
      <c r="E46" s="6">
        <f t="shared" si="5"/>
        <v>2127420</v>
      </c>
      <c r="F46" s="60">
        <v>150.30000000000001</v>
      </c>
      <c r="G46" s="59">
        <v>144.02000000000001</v>
      </c>
      <c r="H46" s="59">
        <f t="shared" si="1"/>
        <v>1.0436050548534925</v>
      </c>
      <c r="I46" s="61">
        <f t="shared" si="2"/>
        <v>2220186</v>
      </c>
    </row>
    <row r="47" spans="1:9">
      <c r="A47" s="7">
        <v>44</v>
      </c>
      <c r="B47" s="9" t="s">
        <v>72</v>
      </c>
      <c r="C47" s="4">
        <v>1137300</v>
      </c>
      <c r="D47" s="2">
        <v>0</v>
      </c>
      <c r="E47" s="6">
        <f t="shared" si="5"/>
        <v>1137300</v>
      </c>
      <c r="F47" s="60">
        <v>150.30000000000001</v>
      </c>
      <c r="G47" s="59">
        <v>144.02000000000001</v>
      </c>
      <c r="H47" s="59">
        <f t="shared" si="1"/>
        <v>1.0436050548534925</v>
      </c>
      <c r="I47" s="61">
        <f t="shared" si="2"/>
        <v>1186892</v>
      </c>
    </row>
    <row r="48" spans="1:9">
      <c r="A48" s="7">
        <v>45</v>
      </c>
      <c r="B48" s="9" t="s">
        <v>73</v>
      </c>
      <c r="C48" s="4">
        <v>820789.91596638667</v>
      </c>
      <c r="D48" s="6">
        <f t="shared" ref="D48:D53" si="6">+C48*19%</f>
        <v>155950.08403361347</v>
      </c>
      <c r="E48" s="6">
        <f t="shared" si="5"/>
        <v>976740.00000000012</v>
      </c>
      <c r="F48" s="60">
        <v>150.30000000000001</v>
      </c>
      <c r="G48" s="59">
        <v>144.02000000000001</v>
      </c>
      <c r="H48" s="59">
        <f t="shared" si="1"/>
        <v>1.0436050548534925</v>
      </c>
      <c r="I48" s="61">
        <f t="shared" si="2"/>
        <v>1019331</v>
      </c>
    </row>
    <row r="49" spans="1:9">
      <c r="A49" s="7">
        <v>46</v>
      </c>
      <c r="B49" s="9" t="s">
        <v>74</v>
      </c>
      <c r="C49" s="4">
        <v>955714.2857142858</v>
      </c>
      <c r="D49" s="6">
        <f t="shared" si="6"/>
        <v>181585.71428571429</v>
      </c>
      <c r="E49" s="6">
        <f t="shared" si="5"/>
        <v>1137300</v>
      </c>
      <c r="F49" s="60">
        <v>150.30000000000001</v>
      </c>
      <c r="G49" s="59">
        <v>144.02000000000001</v>
      </c>
      <c r="H49" s="59">
        <f t="shared" si="1"/>
        <v>1.0436050548534925</v>
      </c>
      <c r="I49" s="61">
        <f t="shared" si="2"/>
        <v>1186892</v>
      </c>
    </row>
    <row r="50" spans="1:9">
      <c r="A50" s="7">
        <v>47</v>
      </c>
      <c r="B50" s="9" t="s">
        <v>75</v>
      </c>
      <c r="C50" s="4">
        <v>9557142.8571428582</v>
      </c>
      <c r="D50" s="6">
        <f t="shared" si="6"/>
        <v>1815857.1428571432</v>
      </c>
      <c r="E50" s="6">
        <f t="shared" si="5"/>
        <v>11373000.000000002</v>
      </c>
      <c r="F50" s="60">
        <v>150.30000000000001</v>
      </c>
      <c r="G50" s="59">
        <v>144.02000000000001</v>
      </c>
      <c r="H50" s="59">
        <f t="shared" si="1"/>
        <v>1.0436050548534925</v>
      </c>
      <c r="I50" s="61">
        <f t="shared" si="2"/>
        <v>11868920</v>
      </c>
    </row>
    <row r="51" spans="1:9">
      <c r="A51" s="7">
        <v>48</v>
      </c>
      <c r="B51" s="9" t="s">
        <v>76</v>
      </c>
      <c r="C51" s="5">
        <v>10119327.731092438</v>
      </c>
      <c r="D51" s="6">
        <f t="shared" si="6"/>
        <v>1922672.2689075633</v>
      </c>
      <c r="E51" s="6">
        <f t="shared" si="5"/>
        <v>12042000.000000002</v>
      </c>
      <c r="F51" s="60">
        <v>150.30000000000001</v>
      </c>
      <c r="G51" s="59">
        <v>144.02000000000001</v>
      </c>
      <c r="H51" s="59">
        <f t="shared" si="1"/>
        <v>1.0436050548534925</v>
      </c>
      <c r="I51" s="61">
        <f t="shared" si="2"/>
        <v>12567092</v>
      </c>
    </row>
    <row r="52" spans="1:9">
      <c r="A52" s="7">
        <v>49</v>
      </c>
      <c r="B52" s="9" t="s">
        <v>77</v>
      </c>
      <c r="C52" s="5">
        <v>10119327.731092438</v>
      </c>
      <c r="D52" s="6">
        <f t="shared" si="6"/>
        <v>1922672.2689075633</v>
      </c>
      <c r="E52" s="6">
        <f t="shared" si="5"/>
        <v>12042000.000000002</v>
      </c>
      <c r="F52" s="60">
        <v>150.30000000000001</v>
      </c>
      <c r="G52" s="59">
        <v>144.02000000000001</v>
      </c>
      <c r="H52" s="59">
        <f t="shared" si="1"/>
        <v>1.0436050548534925</v>
      </c>
      <c r="I52" s="61">
        <f t="shared" si="2"/>
        <v>12567092</v>
      </c>
    </row>
    <row r="53" spans="1:9">
      <c r="A53" s="7">
        <v>50</v>
      </c>
      <c r="B53" s="9" t="s">
        <v>78</v>
      </c>
      <c r="C53" s="5">
        <v>8432773.1092436984</v>
      </c>
      <c r="D53" s="6">
        <f t="shared" si="6"/>
        <v>1602226.8907563027</v>
      </c>
      <c r="E53" s="6">
        <f t="shared" si="5"/>
        <v>10035000.000000002</v>
      </c>
      <c r="F53" s="60">
        <v>150.30000000000001</v>
      </c>
      <c r="G53" s="59">
        <v>144.02000000000001</v>
      </c>
      <c r="H53" s="59">
        <f t="shared" si="1"/>
        <v>1.0436050548534925</v>
      </c>
      <c r="I53" s="61">
        <f t="shared" si="2"/>
        <v>10472577</v>
      </c>
    </row>
    <row r="54" spans="1:9">
      <c r="A54" s="7">
        <v>51</v>
      </c>
      <c r="B54" s="9" t="s">
        <v>79</v>
      </c>
      <c r="C54" s="4">
        <v>240840</v>
      </c>
      <c r="D54" s="2">
        <v>0</v>
      </c>
      <c r="E54" s="6">
        <f t="shared" ref="E54:E60" si="7">+C54+D54</f>
        <v>240840</v>
      </c>
      <c r="F54" s="60">
        <v>150.30000000000001</v>
      </c>
      <c r="G54" s="59">
        <v>144.02000000000001</v>
      </c>
      <c r="H54" s="59">
        <f t="shared" si="1"/>
        <v>1.0436050548534925</v>
      </c>
      <c r="I54" s="61">
        <f t="shared" si="2"/>
        <v>251342</v>
      </c>
    </row>
    <row r="55" spans="1:9">
      <c r="A55" s="7">
        <v>52</v>
      </c>
      <c r="B55" s="9" t="s">
        <v>80</v>
      </c>
      <c r="C55" s="4">
        <v>359798.31932773109</v>
      </c>
      <c r="D55" s="6">
        <f>+C55*19%</f>
        <v>68361.680672268907</v>
      </c>
      <c r="E55" s="6">
        <f t="shared" si="7"/>
        <v>428160</v>
      </c>
      <c r="F55" s="60">
        <v>150.30000000000001</v>
      </c>
      <c r="G55" s="59">
        <v>144.02000000000001</v>
      </c>
      <c r="H55" s="59">
        <f t="shared" si="1"/>
        <v>1.0436050548534925</v>
      </c>
      <c r="I55" s="61">
        <f t="shared" si="2"/>
        <v>446830</v>
      </c>
    </row>
    <row r="56" spans="1:9">
      <c r="A56" s="7">
        <v>53</v>
      </c>
      <c r="B56" s="9" t="s">
        <v>81</v>
      </c>
      <c r="C56" s="4">
        <v>1097160</v>
      </c>
      <c r="D56" s="2">
        <v>0</v>
      </c>
      <c r="E56" s="6">
        <f t="shared" si="7"/>
        <v>1097160</v>
      </c>
      <c r="F56" s="60">
        <v>150.30000000000001</v>
      </c>
      <c r="G56" s="59">
        <v>144.02000000000001</v>
      </c>
      <c r="H56" s="59">
        <f t="shared" si="1"/>
        <v>1.0436050548534925</v>
      </c>
      <c r="I56" s="61">
        <f t="shared" si="2"/>
        <v>1145002</v>
      </c>
    </row>
    <row r="57" spans="1:9">
      <c r="A57" s="7">
        <v>54</v>
      </c>
      <c r="B57" s="9" t="s">
        <v>82</v>
      </c>
      <c r="C57" s="4">
        <v>1083780</v>
      </c>
      <c r="D57" s="2">
        <v>0</v>
      </c>
      <c r="E57" s="6">
        <f t="shared" si="7"/>
        <v>1083780</v>
      </c>
      <c r="F57" s="60">
        <v>150.30000000000001</v>
      </c>
      <c r="G57" s="59">
        <v>144.02000000000001</v>
      </c>
      <c r="H57" s="59">
        <f t="shared" si="1"/>
        <v>1.0436050548534925</v>
      </c>
      <c r="I57" s="61">
        <f t="shared" si="2"/>
        <v>1131038</v>
      </c>
    </row>
    <row r="58" spans="1:9">
      <c r="A58" s="7">
        <v>55</v>
      </c>
      <c r="B58" s="9" t="s">
        <v>83</v>
      </c>
      <c r="C58" s="4">
        <v>877008.40336134448</v>
      </c>
      <c r="D58" s="6">
        <f>+C58*19%</f>
        <v>166631.59663865546</v>
      </c>
      <c r="E58" s="6">
        <f t="shared" si="7"/>
        <v>1043640</v>
      </c>
      <c r="F58" s="60">
        <v>150.30000000000001</v>
      </c>
      <c r="G58" s="59">
        <v>144.02000000000001</v>
      </c>
      <c r="H58" s="59">
        <f t="shared" si="1"/>
        <v>1.0436050548534925</v>
      </c>
      <c r="I58" s="61">
        <f t="shared" si="2"/>
        <v>1089148</v>
      </c>
    </row>
    <row r="59" spans="1:9">
      <c r="A59" s="7">
        <v>56</v>
      </c>
      <c r="B59" s="9" t="s">
        <v>84</v>
      </c>
      <c r="C59" s="4">
        <v>14049000</v>
      </c>
      <c r="D59" s="2">
        <v>0</v>
      </c>
      <c r="E59" s="6">
        <f t="shared" si="7"/>
        <v>14049000</v>
      </c>
      <c r="F59" s="60">
        <v>150.30000000000001</v>
      </c>
      <c r="G59" s="59">
        <v>144.02000000000001</v>
      </c>
      <c r="H59" s="59">
        <f t="shared" si="1"/>
        <v>1.0436050548534925</v>
      </c>
      <c r="I59" s="61">
        <f t="shared" si="2"/>
        <v>14661607</v>
      </c>
    </row>
    <row r="60" spans="1:9">
      <c r="A60" s="7">
        <v>57</v>
      </c>
      <c r="B60" s="9" t="s">
        <v>85</v>
      </c>
      <c r="C60" s="4">
        <v>3935294.1176470588</v>
      </c>
      <c r="D60" s="6">
        <f>+C60*19%</f>
        <v>747705.8823529412</v>
      </c>
      <c r="E60" s="6">
        <f t="shared" si="7"/>
        <v>4683000</v>
      </c>
      <c r="F60" s="60">
        <v>150.30000000000001</v>
      </c>
      <c r="G60" s="59">
        <v>144.02000000000001</v>
      </c>
      <c r="H60" s="59">
        <f t="shared" si="1"/>
        <v>1.0436050548534925</v>
      </c>
      <c r="I60" s="61">
        <f t="shared" si="2"/>
        <v>4887202</v>
      </c>
    </row>
    <row r="61" spans="1:9">
      <c r="A61" s="7">
        <v>58</v>
      </c>
      <c r="B61" s="9" t="s">
        <v>86</v>
      </c>
      <c r="C61" s="4">
        <v>340800</v>
      </c>
      <c r="D61" s="2">
        <v>0</v>
      </c>
      <c r="E61" s="6">
        <f t="shared" ref="E61:E124" si="8">+C61+D61</f>
        <v>340800</v>
      </c>
      <c r="F61" s="60">
        <v>150.30000000000001</v>
      </c>
      <c r="G61" s="59">
        <v>144.02000000000001</v>
      </c>
      <c r="H61" s="59">
        <f t="shared" si="1"/>
        <v>1.0436050548534925</v>
      </c>
      <c r="I61" s="61">
        <f t="shared" si="2"/>
        <v>355661</v>
      </c>
    </row>
    <row r="62" spans="1:9">
      <c r="A62" s="7">
        <v>59</v>
      </c>
      <c r="B62" s="9" t="s">
        <v>87</v>
      </c>
      <c r="C62" s="4">
        <v>286272</v>
      </c>
      <c r="D62" s="2">
        <v>0</v>
      </c>
      <c r="E62" s="6">
        <f t="shared" si="8"/>
        <v>286272</v>
      </c>
      <c r="F62" s="60">
        <v>150.30000000000001</v>
      </c>
      <c r="G62" s="59">
        <v>144.02000000000001</v>
      </c>
      <c r="H62" s="59">
        <f t="shared" si="1"/>
        <v>1.0436050548534925</v>
      </c>
      <c r="I62" s="61">
        <f t="shared" si="2"/>
        <v>298755</v>
      </c>
    </row>
    <row r="63" spans="1:9">
      <c r="A63" s="7">
        <v>60</v>
      </c>
      <c r="B63" s="9" t="s">
        <v>88</v>
      </c>
      <c r="C63" s="4">
        <v>259008</v>
      </c>
      <c r="D63" s="2">
        <v>0</v>
      </c>
      <c r="E63" s="6">
        <f t="shared" si="8"/>
        <v>259008</v>
      </c>
      <c r="F63" s="60">
        <v>150.30000000000001</v>
      </c>
      <c r="G63" s="59">
        <v>144.02000000000001</v>
      </c>
      <c r="H63" s="59">
        <f t="shared" si="1"/>
        <v>1.0436050548534925</v>
      </c>
      <c r="I63" s="61">
        <f t="shared" si="2"/>
        <v>270302</v>
      </c>
    </row>
    <row r="64" spans="1:9">
      <c r="A64" s="7">
        <v>61</v>
      </c>
      <c r="B64" s="9" t="s">
        <v>89</v>
      </c>
      <c r="C64" s="4">
        <v>313536</v>
      </c>
      <c r="D64" s="2">
        <v>0</v>
      </c>
      <c r="E64" s="6">
        <f t="shared" si="8"/>
        <v>313536</v>
      </c>
      <c r="F64" s="60">
        <v>150.30000000000001</v>
      </c>
      <c r="G64" s="59">
        <v>144.02000000000001</v>
      </c>
      <c r="H64" s="59">
        <f t="shared" si="1"/>
        <v>1.0436050548534925</v>
      </c>
      <c r="I64" s="61">
        <f t="shared" si="2"/>
        <v>327208</v>
      </c>
    </row>
    <row r="65" spans="1:9">
      <c r="A65" s="7">
        <v>62</v>
      </c>
      <c r="B65" s="9" t="s">
        <v>90</v>
      </c>
      <c r="C65" s="4">
        <v>340800</v>
      </c>
      <c r="D65" s="2">
        <v>0</v>
      </c>
      <c r="E65" s="6">
        <f t="shared" si="8"/>
        <v>340800</v>
      </c>
      <c r="F65" s="60">
        <v>150.30000000000001</v>
      </c>
      <c r="G65" s="59">
        <v>144.02000000000001</v>
      </c>
      <c r="H65" s="59">
        <f t="shared" si="1"/>
        <v>1.0436050548534925</v>
      </c>
      <c r="I65" s="61">
        <f t="shared" si="2"/>
        <v>355661</v>
      </c>
    </row>
    <row r="66" spans="1:9">
      <c r="A66" s="7">
        <v>63</v>
      </c>
      <c r="B66" s="9" t="s">
        <v>91</v>
      </c>
      <c r="C66" s="4">
        <v>333984</v>
      </c>
      <c r="D66" s="2">
        <v>0</v>
      </c>
      <c r="E66" s="6">
        <f t="shared" si="8"/>
        <v>333984</v>
      </c>
      <c r="F66" s="60">
        <v>150.30000000000001</v>
      </c>
      <c r="G66" s="59">
        <v>144.02000000000001</v>
      </c>
      <c r="H66" s="59">
        <f t="shared" si="1"/>
        <v>1.0436050548534925</v>
      </c>
      <c r="I66" s="61">
        <f t="shared" si="2"/>
        <v>348547</v>
      </c>
    </row>
    <row r="67" spans="1:9">
      <c r="A67" s="7">
        <v>64</v>
      </c>
      <c r="B67" s="9" t="s">
        <v>92</v>
      </c>
      <c r="C67" s="4">
        <v>327168</v>
      </c>
      <c r="D67" s="2">
        <v>0</v>
      </c>
      <c r="E67" s="6">
        <f t="shared" si="8"/>
        <v>327168</v>
      </c>
      <c r="F67" s="60">
        <v>150.30000000000001</v>
      </c>
      <c r="G67" s="59">
        <v>144.02000000000001</v>
      </c>
      <c r="H67" s="59">
        <f t="shared" si="1"/>
        <v>1.0436050548534925</v>
      </c>
      <c r="I67" s="61">
        <f t="shared" si="2"/>
        <v>341434</v>
      </c>
    </row>
    <row r="68" spans="1:9">
      <c r="A68" s="7">
        <v>65</v>
      </c>
      <c r="B68" s="9" t="s">
        <v>93</v>
      </c>
      <c r="C68" s="4">
        <v>252192</v>
      </c>
      <c r="D68" s="2">
        <v>0</v>
      </c>
      <c r="E68" s="6">
        <f t="shared" si="8"/>
        <v>252192</v>
      </c>
      <c r="F68" s="60">
        <v>150.30000000000001</v>
      </c>
      <c r="G68" s="59">
        <v>144.02000000000001</v>
      </c>
      <c r="H68" s="59">
        <f t="shared" si="1"/>
        <v>1.0436050548534925</v>
      </c>
      <c r="I68" s="61">
        <f t="shared" si="2"/>
        <v>263189</v>
      </c>
    </row>
    <row r="69" spans="1:9">
      <c r="A69" s="7">
        <v>66</v>
      </c>
      <c r="B69" s="9" t="s">
        <v>94</v>
      </c>
      <c r="C69" s="4">
        <v>702048</v>
      </c>
      <c r="D69" s="2">
        <v>0</v>
      </c>
      <c r="E69" s="6">
        <f t="shared" si="8"/>
        <v>702048</v>
      </c>
      <c r="F69" s="60">
        <v>150.30000000000001</v>
      </c>
      <c r="G69" s="59">
        <v>144.02000000000001</v>
      </c>
      <c r="H69" s="59">
        <f t="shared" ref="H69:H132" si="9">F69/G69</f>
        <v>1.0436050548534925</v>
      </c>
      <c r="I69" s="61">
        <f t="shared" ref="I69:I132" si="10">ROUND((H69*E69),0)</f>
        <v>732661</v>
      </c>
    </row>
    <row r="70" spans="1:9">
      <c r="A70" s="7">
        <v>67</v>
      </c>
      <c r="B70" s="9" t="s">
        <v>95</v>
      </c>
      <c r="C70" s="4">
        <v>654336</v>
      </c>
      <c r="D70" s="2">
        <v>0</v>
      </c>
      <c r="E70" s="6">
        <f t="shared" si="8"/>
        <v>654336</v>
      </c>
      <c r="F70" s="60">
        <v>150.30000000000001</v>
      </c>
      <c r="G70" s="59">
        <v>144.02000000000001</v>
      </c>
      <c r="H70" s="59">
        <f t="shared" si="9"/>
        <v>1.0436050548534925</v>
      </c>
      <c r="I70" s="61">
        <f t="shared" si="10"/>
        <v>682868</v>
      </c>
    </row>
    <row r="71" spans="1:9">
      <c r="A71" s="7">
        <v>68</v>
      </c>
      <c r="B71" s="9" t="s">
        <v>96</v>
      </c>
      <c r="C71" s="4">
        <v>613440</v>
      </c>
      <c r="D71" s="2">
        <v>0</v>
      </c>
      <c r="E71" s="6">
        <f t="shared" si="8"/>
        <v>613440</v>
      </c>
      <c r="F71" s="60">
        <v>150.30000000000001</v>
      </c>
      <c r="G71" s="59">
        <v>144.02000000000001</v>
      </c>
      <c r="H71" s="59">
        <f t="shared" si="9"/>
        <v>1.0436050548534925</v>
      </c>
      <c r="I71" s="61">
        <f t="shared" si="10"/>
        <v>640189</v>
      </c>
    </row>
    <row r="72" spans="1:9">
      <c r="A72" s="7">
        <v>69</v>
      </c>
      <c r="B72" s="9" t="s">
        <v>97</v>
      </c>
      <c r="C72" s="4">
        <v>1022400</v>
      </c>
      <c r="D72" s="2">
        <v>0</v>
      </c>
      <c r="E72" s="6">
        <f t="shared" si="8"/>
        <v>1022400</v>
      </c>
      <c r="F72" s="60">
        <v>150.30000000000001</v>
      </c>
      <c r="G72" s="59">
        <v>144.02000000000001</v>
      </c>
      <c r="H72" s="59">
        <f t="shared" si="9"/>
        <v>1.0436050548534925</v>
      </c>
      <c r="I72" s="61">
        <f t="shared" si="10"/>
        <v>1066982</v>
      </c>
    </row>
    <row r="73" spans="1:9">
      <c r="A73" s="7">
        <v>70</v>
      </c>
      <c r="B73" s="9" t="s">
        <v>97</v>
      </c>
      <c r="C73" s="4">
        <v>1226880</v>
      </c>
      <c r="D73" s="2">
        <v>0</v>
      </c>
      <c r="E73" s="6">
        <f t="shared" si="8"/>
        <v>1226880</v>
      </c>
      <c r="F73" s="60">
        <v>150.30000000000001</v>
      </c>
      <c r="G73" s="59">
        <v>144.02000000000001</v>
      </c>
      <c r="H73" s="59">
        <f t="shared" si="9"/>
        <v>1.0436050548534925</v>
      </c>
      <c r="I73" s="61">
        <f t="shared" si="10"/>
        <v>1280378</v>
      </c>
    </row>
    <row r="74" spans="1:9">
      <c r="A74" s="7">
        <v>71</v>
      </c>
      <c r="B74" s="9" t="s">
        <v>98</v>
      </c>
      <c r="C74" s="4">
        <v>531648</v>
      </c>
      <c r="D74" s="2">
        <v>0</v>
      </c>
      <c r="E74" s="6">
        <f t="shared" si="8"/>
        <v>531648</v>
      </c>
      <c r="F74" s="60">
        <v>150.30000000000001</v>
      </c>
      <c r="G74" s="59">
        <v>144.02000000000001</v>
      </c>
      <c r="H74" s="59">
        <f t="shared" si="9"/>
        <v>1.0436050548534925</v>
      </c>
      <c r="I74" s="61">
        <f t="shared" si="10"/>
        <v>554831</v>
      </c>
    </row>
    <row r="75" spans="1:9">
      <c r="A75" s="7">
        <v>72</v>
      </c>
      <c r="B75" s="9" t="s">
        <v>99</v>
      </c>
      <c r="C75" s="4">
        <v>936518.4</v>
      </c>
      <c r="D75" s="2">
        <v>0</v>
      </c>
      <c r="E75" s="6">
        <f t="shared" si="8"/>
        <v>936518.4</v>
      </c>
      <c r="F75" s="60">
        <v>150.30000000000001</v>
      </c>
      <c r="G75" s="59">
        <v>144.02000000000001</v>
      </c>
      <c r="H75" s="59">
        <f t="shared" si="9"/>
        <v>1.0436050548534925</v>
      </c>
      <c r="I75" s="61">
        <f t="shared" si="10"/>
        <v>977355</v>
      </c>
    </row>
    <row r="76" spans="1:9">
      <c r="A76" s="7">
        <v>73</v>
      </c>
      <c r="B76" s="9" t="s">
        <v>100</v>
      </c>
      <c r="C76" s="4">
        <v>1840320</v>
      </c>
      <c r="D76" s="2">
        <v>0</v>
      </c>
      <c r="E76" s="6">
        <f t="shared" si="8"/>
        <v>1840320</v>
      </c>
      <c r="F76" s="60">
        <v>150.30000000000001</v>
      </c>
      <c r="G76" s="59">
        <v>144.02000000000001</v>
      </c>
      <c r="H76" s="59">
        <f t="shared" si="9"/>
        <v>1.0436050548534925</v>
      </c>
      <c r="I76" s="61">
        <f t="shared" si="10"/>
        <v>1920567</v>
      </c>
    </row>
    <row r="77" spans="1:9">
      <c r="A77" s="7">
        <v>74</v>
      </c>
      <c r="B77" s="9" t="s">
        <v>101</v>
      </c>
      <c r="C77" s="4">
        <v>1840320</v>
      </c>
      <c r="D77" s="2">
        <v>0</v>
      </c>
      <c r="E77" s="6">
        <f t="shared" si="8"/>
        <v>1840320</v>
      </c>
      <c r="F77" s="60">
        <v>150.30000000000001</v>
      </c>
      <c r="G77" s="59">
        <v>144.02000000000001</v>
      </c>
      <c r="H77" s="59">
        <f t="shared" si="9"/>
        <v>1.0436050548534925</v>
      </c>
      <c r="I77" s="61">
        <f t="shared" si="10"/>
        <v>1920567</v>
      </c>
    </row>
    <row r="78" spans="1:9">
      <c r="A78" s="7">
        <v>75</v>
      </c>
      <c r="B78" s="9" t="s">
        <v>102</v>
      </c>
      <c r="C78" s="4">
        <v>786566.4</v>
      </c>
      <c r="D78" s="2">
        <v>0</v>
      </c>
      <c r="E78" s="6">
        <f t="shared" si="8"/>
        <v>786566.4</v>
      </c>
      <c r="F78" s="60">
        <v>150.30000000000001</v>
      </c>
      <c r="G78" s="59">
        <v>144.02000000000001</v>
      </c>
      <c r="H78" s="59">
        <f t="shared" si="9"/>
        <v>1.0436050548534925</v>
      </c>
      <c r="I78" s="61">
        <f t="shared" si="10"/>
        <v>820865</v>
      </c>
    </row>
    <row r="79" spans="1:9">
      <c r="A79" s="7">
        <v>76</v>
      </c>
      <c r="B79" s="9" t="s">
        <v>103</v>
      </c>
      <c r="C79" s="4">
        <v>531648</v>
      </c>
      <c r="D79" s="2">
        <v>0</v>
      </c>
      <c r="E79" s="6">
        <f t="shared" si="8"/>
        <v>531648</v>
      </c>
      <c r="F79" s="60">
        <v>150.30000000000001</v>
      </c>
      <c r="G79" s="59">
        <v>144.02000000000001</v>
      </c>
      <c r="H79" s="59">
        <f t="shared" si="9"/>
        <v>1.0436050548534925</v>
      </c>
      <c r="I79" s="61">
        <f t="shared" si="10"/>
        <v>554831</v>
      </c>
    </row>
    <row r="80" spans="1:9">
      <c r="A80" s="7">
        <v>77</v>
      </c>
      <c r="B80" s="9" t="s">
        <v>104</v>
      </c>
      <c r="C80" s="4">
        <v>3408000</v>
      </c>
      <c r="D80" s="2">
        <v>0</v>
      </c>
      <c r="E80" s="6">
        <f t="shared" si="8"/>
        <v>3408000</v>
      </c>
      <c r="F80" s="60">
        <v>150.30000000000001</v>
      </c>
      <c r="G80" s="59">
        <v>144.02000000000001</v>
      </c>
      <c r="H80" s="59">
        <f t="shared" si="9"/>
        <v>1.0436050548534925</v>
      </c>
      <c r="I80" s="61">
        <f t="shared" si="10"/>
        <v>3556606</v>
      </c>
    </row>
    <row r="81" spans="1:9">
      <c r="A81" s="7">
        <v>78</v>
      </c>
      <c r="B81" s="9" t="s">
        <v>105</v>
      </c>
      <c r="C81" s="4">
        <v>1908480</v>
      </c>
      <c r="D81" s="2">
        <v>0</v>
      </c>
      <c r="E81" s="6">
        <f t="shared" si="8"/>
        <v>1908480</v>
      </c>
      <c r="F81" s="60">
        <v>150.30000000000001</v>
      </c>
      <c r="G81" s="59">
        <v>144.02000000000001</v>
      </c>
      <c r="H81" s="59">
        <f t="shared" si="9"/>
        <v>1.0436050548534925</v>
      </c>
      <c r="I81" s="61">
        <f t="shared" si="10"/>
        <v>1991699</v>
      </c>
    </row>
    <row r="82" spans="1:9">
      <c r="A82" s="7">
        <v>79</v>
      </c>
      <c r="B82" s="9" t="s">
        <v>106</v>
      </c>
      <c r="C82" s="4">
        <v>177216</v>
      </c>
      <c r="D82" s="2">
        <v>0</v>
      </c>
      <c r="E82" s="6">
        <f t="shared" si="8"/>
        <v>177216</v>
      </c>
      <c r="F82" s="60">
        <v>150.30000000000001</v>
      </c>
      <c r="G82" s="59">
        <v>144.02000000000001</v>
      </c>
      <c r="H82" s="59">
        <f t="shared" si="9"/>
        <v>1.0436050548534925</v>
      </c>
      <c r="I82" s="61">
        <f t="shared" si="10"/>
        <v>184944</v>
      </c>
    </row>
    <row r="83" spans="1:9">
      <c r="A83" s="7">
        <v>80</v>
      </c>
      <c r="B83" s="9" t="s">
        <v>107</v>
      </c>
      <c r="C83" s="4">
        <v>177216</v>
      </c>
      <c r="D83" s="2">
        <v>0</v>
      </c>
      <c r="E83" s="6">
        <f t="shared" si="8"/>
        <v>177216</v>
      </c>
      <c r="F83" s="60">
        <v>150.30000000000001</v>
      </c>
      <c r="G83" s="59">
        <v>144.02000000000001</v>
      </c>
      <c r="H83" s="59">
        <f t="shared" si="9"/>
        <v>1.0436050548534925</v>
      </c>
      <c r="I83" s="61">
        <f t="shared" si="10"/>
        <v>184944</v>
      </c>
    </row>
    <row r="84" spans="1:9" ht="36">
      <c r="A84" s="7">
        <v>81</v>
      </c>
      <c r="B84" s="9" t="s">
        <v>108</v>
      </c>
      <c r="C84" s="4">
        <v>218112</v>
      </c>
      <c r="D84" s="2">
        <v>0</v>
      </c>
      <c r="E84" s="6">
        <f t="shared" si="8"/>
        <v>218112</v>
      </c>
      <c r="F84" s="60">
        <v>150.30000000000001</v>
      </c>
      <c r="G84" s="59">
        <v>144.02000000000001</v>
      </c>
      <c r="H84" s="59">
        <f t="shared" si="9"/>
        <v>1.0436050548534925</v>
      </c>
      <c r="I84" s="61">
        <f t="shared" si="10"/>
        <v>227623</v>
      </c>
    </row>
    <row r="85" spans="1:9" ht="36">
      <c r="A85" s="7">
        <v>82</v>
      </c>
      <c r="B85" s="9" t="s">
        <v>109</v>
      </c>
      <c r="C85" s="4">
        <v>327168</v>
      </c>
      <c r="D85" s="2">
        <v>0</v>
      </c>
      <c r="E85" s="6">
        <f t="shared" si="8"/>
        <v>327168</v>
      </c>
      <c r="F85" s="60">
        <v>150.30000000000001</v>
      </c>
      <c r="G85" s="59">
        <v>144.02000000000001</v>
      </c>
      <c r="H85" s="59">
        <f t="shared" si="9"/>
        <v>1.0436050548534925</v>
      </c>
      <c r="I85" s="61">
        <f t="shared" si="10"/>
        <v>341434</v>
      </c>
    </row>
    <row r="86" spans="1:9">
      <c r="A86" s="7">
        <v>83</v>
      </c>
      <c r="B86" s="9" t="s">
        <v>110</v>
      </c>
      <c r="C86" s="4">
        <v>306720</v>
      </c>
      <c r="D86" s="2">
        <v>0</v>
      </c>
      <c r="E86" s="6">
        <f t="shared" si="8"/>
        <v>306720</v>
      </c>
      <c r="F86" s="60">
        <v>150.30000000000001</v>
      </c>
      <c r="G86" s="59">
        <v>144.02000000000001</v>
      </c>
      <c r="H86" s="59">
        <f t="shared" si="9"/>
        <v>1.0436050548534925</v>
      </c>
      <c r="I86" s="61">
        <f t="shared" si="10"/>
        <v>320095</v>
      </c>
    </row>
    <row r="87" spans="1:9">
      <c r="A87" s="7">
        <v>84</v>
      </c>
      <c r="B87" s="9" t="s">
        <v>111</v>
      </c>
      <c r="C87" s="4">
        <v>115872</v>
      </c>
      <c r="D87" s="2">
        <v>0</v>
      </c>
      <c r="E87" s="6">
        <f t="shared" si="8"/>
        <v>115872</v>
      </c>
      <c r="F87" s="60">
        <v>150.30000000000001</v>
      </c>
      <c r="G87" s="59">
        <v>144.02000000000001</v>
      </c>
      <c r="H87" s="59">
        <f t="shared" si="9"/>
        <v>1.0436050548534925</v>
      </c>
      <c r="I87" s="61">
        <f t="shared" si="10"/>
        <v>120925</v>
      </c>
    </row>
    <row r="88" spans="1:9">
      <c r="A88" s="7">
        <v>85</v>
      </c>
      <c r="B88" s="9" t="s">
        <v>112</v>
      </c>
      <c r="C88" s="4">
        <v>511200</v>
      </c>
      <c r="D88" s="2">
        <v>0</v>
      </c>
      <c r="E88" s="6">
        <f t="shared" si="8"/>
        <v>511200</v>
      </c>
      <c r="F88" s="60">
        <v>150.30000000000001</v>
      </c>
      <c r="G88" s="59">
        <v>144.02000000000001</v>
      </c>
      <c r="H88" s="59">
        <f t="shared" si="9"/>
        <v>1.0436050548534925</v>
      </c>
      <c r="I88" s="61">
        <f t="shared" si="10"/>
        <v>533491</v>
      </c>
    </row>
    <row r="89" spans="1:9">
      <c r="A89" s="7">
        <v>86</v>
      </c>
      <c r="B89" s="9" t="s">
        <v>112</v>
      </c>
      <c r="C89" s="4">
        <v>511200</v>
      </c>
      <c r="D89" s="2">
        <v>0</v>
      </c>
      <c r="E89" s="6">
        <f t="shared" si="8"/>
        <v>511200</v>
      </c>
      <c r="F89" s="60">
        <v>150.30000000000001</v>
      </c>
      <c r="G89" s="59">
        <v>144.02000000000001</v>
      </c>
      <c r="H89" s="59">
        <f t="shared" si="9"/>
        <v>1.0436050548534925</v>
      </c>
      <c r="I89" s="61">
        <f t="shared" si="10"/>
        <v>533491</v>
      </c>
    </row>
    <row r="90" spans="1:9">
      <c r="A90" s="7">
        <v>87</v>
      </c>
      <c r="B90" s="9" t="s">
        <v>113</v>
      </c>
      <c r="C90" s="4">
        <v>204480</v>
      </c>
      <c r="D90" s="2">
        <v>0</v>
      </c>
      <c r="E90" s="6">
        <f t="shared" si="8"/>
        <v>204480</v>
      </c>
      <c r="F90" s="60">
        <v>150.30000000000001</v>
      </c>
      <c r="G90" s="59">
        <v>144.02000000000001</v>
      </c>
      <c r="H90" s="59">
        <f t="shared" si="9"/>
        <v>1.0436050548534925</v>
      </c>
      <c r="I90" s="61">
        <f t="shared" si="10"/>
        <v>213396</v>
      </c>
    </row>
    <row r="91" spans="1:9">
      <c r="A91" s="7">
        <v>88</v>
      </c>
      <c r="B91" s="9" t="s">
        <v>113</v>
      </c>
      <c r="C91" s="4">
        <v>204480</v>
      </c>
      <c r="D91" s="2">
        <v>0</v>
      </c>
      <c r="E91" s="6">
        <f t="shared" si="8"/>
        <v>204480</v>
      </c>
      <c r="F91" s="60">
        <v>150.30000000000001</v>
      </c>
      <c r="G91" s="59">
        <v>144.02000000000001</v>
      </c>
      <c r="H91" s="59">
        <f t="shared" si="9"/>
        <v>1.0436050548534925</v>
      </c>
      <c r="I91" s="61">
        <f t="shared" si="10"/>
        <v>213396</v>
      </c>
    </row>
    <row r="92" spans="1:9">
      <c r="A92" s="7">
        <v>89</v>
      </c>
      <c r="B92" s="9" t="s">
        <v>114</v>
      </c>
      <c r="C92" s="4">
        <v>156768</v>
      </c>
      <c r="D92" s="2">
        <v>0</v>
      </c>
      <c r="E92" s="6">
        <f t="shared" si="8"/>
        <v>156768</v>
      </c>
      <c r="F92" s="60">
        <v>150.30000000000001</v>
      </c>
      <c r="G92" s="59">
        <v>144.02000000000001</v>
      </c>
      <c r="H92" s="59">
        <f t="shared" si="9"/>
        <v>1.0436050548534925</v>
      </c>
      <c r="I92" s="61">
        <f t="shared" si="10"/>
        <v>163604</v>
      </c>
    </row>
    <row r="93" spans="1:9">
      <c r="A93" s="7">
        <v>90</v>
      </c>
      <c r="B93" s="9" t="s">
        <v>115</v>
      </c>
      <c r="C93" s="4">
        <v>252192</v>
      </c>
      <c r="D93" s="2">
        <v>0</v>
      </c>
      <c r="E93" s="6">
        <f t="shared" si="8"/>
        <v>252192</v>
      </c>
      <c r="F93" s="60">
        <v>150.30000000000001</v>
      </c>
      <c r="G93" s="59">
        <v>144.02000000000001</v>
      </c>
      <c r="H93" s="59">
        <f t="shared" si="9"/>
        <v>1.0436050548534925</v>
      </c>
      <c r="I93" s="61">
        <f t="shared" si="10"/>
        <v>263189</v>
      </c>
    </row>
    <row r="94" spans="1:9">
      <c r="A94" s="7">
        <v>91</v>
      </c>
      <c r="B94" s="9" t="s">
        <v>116</v>
      </c>
      <c r="C94" s="4">
        <v>558912</v>
      </c>
      <c r="D94" s="2">
        <v>0</v>
      </c>
      <c r="E94" s="6">
        <f t="shared" si="8"/>
        <v>558912</v>
      </c>
      <c r="F94" s="60">
        <v>150.30000000000001</v>
      </c>
      <c r="G94" s="59">
        <v>144.02000000000001</v>
      </c>
      <c r="H94" s="59">
        <f t="shared" si="9"/>
        <v>1.0436050548534925</v>
      </c>
      <c r="I94" s="61">
        <f t="shared" si="10"/>
        <v>583283</v>
      </c>
    </row>
    <row r="95" spans="1:9">
      <c r="A95" s="7">
        <v>92</v>
      </c>
      <c r="B95" s="10" t="s">
        <v>117</v>
      </c>
      <c r="C95" s="4">
        <v>661152</v>
      </c>
      <c r="D95" s="2">
        <v>0</v>
      </c>
      <c r="E95" s="6">
        <f t="shared" si="8"/>
        <v>661152</v>
      </c>
      <c r="F95" s="60">
        <v>150.30000000000001</v>
      </c>
      <c r="G95" s="59">
        <v>144.02000000000001</v>
      </c>
      <c r="H95" s="59">
        <f t="shared" si="9"/>
        <v>1.0436050548534925</v>
      </c>
      <c r="I95" s="61">
        <f t="shared" si="10"/>
        <v>689982</v>
      </c>
    </row>
    <row r="96" spans="1:9">
      <c r="A96" s="7">
        <v>93</v>
      </c>
      <c r="B96" s="9" t="s">
        <v>118</v>
      </c>
      <c r="C96" s="4">
        <v>5589120</v>
      </c>
      <c r="D96" s="2">
        <v>0</v>
      </c>
      <c r="E96" s="6">
        <f t="shared" si="8"/>
        <v>5589120</v>
      </c>
      <c r="F96" s="60">
        <v>150.30000000000001</v>
      </c>
      <c r="G96" s="59">
        <v>144.02000000000001</v>
      </c>
      <c r="H96" s="59">
        <f t="shared" si="9"/>
        <v>1.0436050548534925</v>
      </c>
      <c r="I96" s="61">
        <f t="shared" si="10"/>
        <v>5832834</v>
      </c>
    </row>
    <row r="97" spans="1:9">
      <c r="A97" s="7">
        <v>94</v>
      </c>
      <c r="B97" s="9" t="s">
        <v>119</v>
      </c>
      <c r="C97" s="4">
        <v>313536</v>
      </c>
      <c r="D97" s="2">
        <v>0</v>
      </c>
      <c r="E97" s="6">
        <f t="shared" si="8"/>
        <v>313536</v>
      </c>
      <c r="F97" s="60">
        <v>150.30000000000001</v>
      </c>
      <c r="G97" s="59">
        <v>144.02000000000001</v>
      </c>
      <c r="H97" s="59">
        <f t="shared" si="9"/>
        <v>1.0436050548534925</v>
      </c>
      <c r="I97" s="61">
        <f t="shared" si="10"/>
        <v>327208</v>
      </c>
    </row>
    <row r="98" spans="1:9">
      <c r="A98" s="7">
        <v>95</v>
      </c>
      <c r="B98" s="9" t="s">
        <v>120</v>
      </c>
      <c r="C98" s="4">
        <v>654336</v>
      </c>
      <c r="D98" s="2">
        <v>0</v>
      </c>
      <c r="E98" s="6">
        <f t="shared" si="8"/>
        <v>654336</v>
      </c>
      <c r="F98" s="60">
        <v>150.30000000000001</v>
      </c>
      <c r="G98" s="59">
        <v>144.02000000000001</v>
      </c>
      <c r="H98" s="59">
        <f t="shared" si="9"/>
        <v>1.0436050548534925</v>
      </c>
      <c r="I98" s="61">
        <f t="shared" si="10"/>
        <v>682868</v>
      </c>
    </row>
    <row r="99" spans="1:9">
      <c r="A99" s="7">
        <v>96</v>
      </c>
      <c r="B99" s="9" t="s">
        <v>121</v>
      </c>
      <c r="C99" s="4">
        <v>190848</v>
      </c>
      <c r="D99" s="2">
        <v>0</v>
      </c>
      <c r="E99" s="6">
        <f t="shared" si="8"/>
        <v>190848</v>
      </c>
      <c r="F99" s="60">
        <v>150.30000000000001</v>
      </c>
      <c r="G99" s="59">
        <v>144.02000000000001</v>
      </c>
      <c r="H99" s="59">
        <f t="shared" si="9"/>
        <v>1.0436050548534925</v>
      </c>
      <c r="I99" s="61">
        <f t="shared" si="10"/>
        <v>199170</v>
      </c>
    </row>
    <row r="100" spans="1:9">
      <c r="A100" s="7">
        <v>97</v>
      </c>
      <c r="B100" s="9" t="s">
        <v>122</v>
      </c>
      <c r="C100" s="4">
        <v>542553.59999999998</v>
      </c>
      <c r="D100" s="2">
        <v>0</v>
      </c>
      <c r="E100" s="6">
        <f t="shared" si="8"/>
        <v>542553.59999999998</v>
      </c>
      <c r="F100" s="60">
        <v>150.30000000000001</v>
      </c>
      <c r="G100" s="59">
        <v>144.02000000000001</v>
      </c>
      <c r="H100" s="59">
        <f t="shared" si="9"/>
        <v>1.0436050548534925</v>
      </c>
      <c r="I100" s="61">
        <f t="shared" si="10"/>
        <v>566212</v>
      </c>
    </row>
    <row r="101" spans="1:9">
      <c r="A101" s="7">
        <v>98</v>
      </c>
      <c r="B101" s="9" t="s">
        <v>123</v>
      </c>
      <c r="C101" s="4">
        <v>258326.39999999999</v>
      </c>
      <c r="D101" s="2">
        <v>0</v>
      </c>
      <c r="E101" s="6">
        <f t="shared" si="8"/>
        <v>258326.39999999999</v>
      </c>
      <c r="F101" s="60">
        <v>150.30000000000001</v>
      </c>
      <c r="G101" s="59">
        <v>144.02000000000001</v>
      </c>
      <c r="H101" s="59">
        <f t="shared" si="9"/>
        <v>1.0436050548534925</v>
      </c>
      <c r="I101" s="61">
        <f t="shared" si="10"/>
        <v>269591</v>
      </c>
    </row>
    <row r="102" spans="1:9">
      <c r="A102" s="7">
        <v>99</v>
      </c>
      <c r="B102" s="9" t="s">
        <v>124</v>
      </c>
      <c r="C102" s="4">
        <v>259008</v>
      </c>
      <c r="D102" s="2">
        <v>0</v>
      </c>
      <c r="E102" s="6">
        <f t="shared" si="8"/>
        <v>259008</v>
      </c>
      <c r="F102" s="60">
        <v>150.30000000000001</v>
      </c>
      <c r="G102" s="59">
        <v>144.02000000000001</v>
      </c>
      <c r="H102" s="59">
        <f t="shared" si="9"/>
        <v>1.0436050548534925</v>
      </c>
      <c r="I102" s="61">
        <f t="shared" si="10"/>
        <v>270302</v>
      </c>
    </row>
    <row r="103" spans="1:9">
      <c r="A103" s="7">
        <v>100</v>
      </c>
      <c r="B103" s="9" t="s">
        <v>125</v>
      </c>
      <c r="C103" s="4">
        <v>1260100.8403361347</v>
      </c>
      <c r="D103" s="6">
        <f>+C103*19%</f>
        <v>239419.15966386558</v>
      </c>
      <c r="E103" s="6">
        <f t="shared" si="8"/>
        <v>1499520.0000000002</v>
      </c>
      <c r="F103" s="60">
        <v>150.30000000000001</v>
      </c>
      <c r="G103" s="59">
        <v>144.02000000000001</v>
      </c>
      <c r="H103" s="59">
        <f t="shared" si="9"/>
        <v>1.0436050548534925</v>
      </c>
      <c r="I103" s="61">
        <f t="shared" si="10"/>
        <v>1564907</v>
      </c>
    </row>
    <row r="104" spans="1:9">
      <c r="A104" s="7">
        <v>101</v>
      </c>
      <c r="B104" s="9" t="s">
        <v>126</v>
      </c>
      <c r="C104" s="4">
        <v>340227.22689075634</v>
      </c>
      <c r="D104" s="6">
        <f>+C104*19%</f>
        <v>64643.173109243704</v>
      </c>
      <c r="E104" s="6">
        <f t="shared" si="8"/>
        <v>404870.40000000002</v>
      </c>
      <c r="F104" s="60">
        <v>150.30000000000001</v>
      </c>
      <c r="G104" s="59">
        <v>144.02000000000001</v>
      </c>
      <c r="H104" s="59">
        <f t="shared" si="9"/>
        <v>1.0436050548534925</v>
      </c>
      <c r="I104" s="61">
        <f t="shared" si="10"/>
        <v>422525</v>
      </c>
    </row>
    <row r="105" spans="1:9">
      <c r="A105" s="7">
        <v>102</v>
      </c>
      <c r="B105" s="9" t="s">
        <v>127</v>
      </c>
      <c r="C105" s="4">
        <v>537100.80000000005</v>
      </c>
      <c r="D105" s="2">
        <v>0</v>
      </c>
      <c r="E105" s="6">
        <f t="shared" si="8"/>
        <v>537100.80000000005</v>
      </c>
      <c r="F105" s="60">
        <v>150.30000000000001</v>
      </c>
      <c r="G105" s="59">
        <v>144.02000000000001</v>
      </c>
      <c r="H105" s="59">
        <f t="shared" si="9"/>
        <v>1.0436050548534925</v>
      </c>
      <c r="I105" s="61">
        <f t="shared" si="10"/>
        <v>560521</v>
      </c>
    </row>
    <row r="106" spans="1:9">
      <c r="A106" s="7">
        <v>103</v>
      </c>
      <c r="B106" s="9" t="s">
        <v>128</v>
      </c>
      <c r="C106" s="4">
        <v>216748.79999999999</v>
      </c>
      <c r="D106" s="2">
        <v>0</v>
      </c>
      <c r="E106" s="6">
        <f t="shared" si="8"/>
        <v>216748.79999999999</v>
      </c>
      <c r="F106" s="60">
        <v>150.30000000000001</v>
      </c>
      <c r="G106" s="59">
        <v>144.02000000000001</v>
      </c>
      <c r="H106" s="59">
        <f t="shared" si="9"/>
        <v>1.0436050548534925</v>
      </c>
      <c r="I106" s="61">
        <f t="shared" si="10"/>
        <v>226200</v>
      </c>
    </row>
    <row r="107" spans="1:9">
      <c r="A107" s="7">
        <v>104</v>
      </c>
      <c r="B107" s="9" t="s">
        <v>129</v>
      </c>
      <c r="C107" s="4">
        <v>531648</v>
      </c>
      <c r="D107" s="2">
        <v>0</v>
      </c>
      <c r="E107" s="6">
        <f t="shared" si="8"/>
        <v>531648</v>
      </c>
      <c r="F107" s="60">
        <v>150.30000000000001</v>
      </c>
      <c r="G107" s="59">
        <v>144.02000000000001</v>
      </c>
      <c r="H107" s="59">
        <f t="shared" si="9"/>
        <v>1.0436050548534925</v>
      </c>
      <c r="I107" s="61">
        <f t="shared" si="10"/>
        <v>554831</v>
      </c>
    </row>
    <row r="108" spans="1:9">
      <c r="A108" s="7">
        <v>105</v>
      </c>
      <c r="B108" s="9" t="s">
        <v>130</v>
      </c>
      <c r="C108" s="4">
        <v>1083744</v>
      </c>
      <c r="D108" s="2">
        <v>0</v>
      </c>
      <c r="E108" s="6">
        <f t="shared" si="8"/>
        <v>1083744</v>
      </c>
      <c r="F108" s="60">
        <v>150.30000000000001</v>
      </c>
      <c r="G108" s="59">
        <v>144.02000000000001</v>
      </c>
      <c r="H108" s="59">
        <f t="shared" si="9"/>
        <v>1.0436050548534925</v>
      </c>
      <c r="I108" s="61">
        <f t="shared" si="10"/>
        <v>1131001</v>
      </c>
    </row>
    <row r="109" spans="1:9">
      <c r="A109" s="7">
        <v>106</v>
      </c>
      <c r="B109" s="9" t="s">
        <v>131</v>
      </c>
      <c r="C109" s="4">
        <v>722496</v>
      </c>
      <c r="D109" s="2">
        <v>0</v>
      </c>
      <c r="E109" s="6">
        <f t="shared" si="8"/>
        <v>722496</v>
      </c>
      <c r="F109" s="60">
        <v>150.30000000000001</v>
      </c>
      <c r="G109" s="59">
        <v>144.02000000000001</v>
      </c>
      <c r="H109" s="59">
        <f t="shared" si="9"/>
        <v>1.0436050548534925</v>
      </c>
      <c r="I109" s="61">
        <f t="shared" si="10"/>
        <v>754000</v>
      </c>
    </row>
    <row r="110" spans="1:9">
      <c r="A110" s="7">
        <v>107</v>
      </c>
      <c r="B110" s="9" t="s">
        <v>132</v>
      </c>
      <c r="C110" s="4">
        <v>5316480</v>
      </c>
      <c r="D110" s="2">
        <v>0</v>
      </c>
      <c r="E110" s="6">
        <f t="shared" si="8"/>
        <v>5316480</v>
      </c>
      <c r="F110" s="60">
        <v>150.30000000000001</v>
      </c>
      <c r="G110" s="59">
        <v>144.02000000000001</v>
      </c>
      <c r="H110" s="59">
        <f t="shared" si="9"/>
        <v>1.0436050548534925</v>
      </c>
      <c r="I110" s="61">
        <f t="shared" si="10"/>
        <v>5548305</v>
      </c>
    </row>
    <row r="111" spans="1:9">
      <c r="A111" s="7">
        <v>108</v>
      </c>
      <c r="B111" s="9" t="s">
        <v>133</v>
      </c>
      <c r="C111" s="4">
        <v>794057.14285714296</v>
      </c>
      <c r="D111" s="6">
        <f t="shared" ref="D111:D148" si="11">+C111*19%</f>
        <v>150870.85714285716</v>
      </c>
      <c r="E111" s="6">
        <f t="shared" si="8"/>
        <v>944928.00000000012</v>
      </c>
      <c r="F111" s="60">
        <v>150.30000000000001</v>
      </c>
      <c r="G111" s="59">
        <v>144.02000000000001</v>
      </c>
      <c r="H111" s="59">
        <f t="shared" si="9"/>
        <v>1.0436050548534925</v>
      </c>
      <c r="I111" s="61">
        <f t="shared" si="10"/>
        <v>986132</v>
      </c>
    </row>
    <row r="112" spans="1:9">
      <c r="A112" s="7">
        <v>109</v>
      </c>
      <c r="B112" s="9" t="s">
        <v>134</v>
      </c>
      <c r="C112" s="4">
        <v>175159.66386554623</v>
      </c>
      <c r="D112" s="6">
        <f t="shared" si="11"/>
        <v>33280.336134453784</v>
      </c>
      <c r="E112" s="6">
        <f t="shared" si="8"/>
        <v>208440</v>
      </c>
      <c r="F112" s="60">
        <v>150.30000000000001</v>
      </c>
      <c r="G112" s="59">
        <v>144.02000000000001</v>
      </c>
      <c r="H112" s="59">
        <f t="shared" si="9"/>
        <v>1.0436050548534925</v>
      </c>
      <c r="I112" s="61">
        <f t="shared" si="10"/>
        <v>217529</v>
      </c>
    </row>
    <row r="113" spans="1:9">
      <c r="A113" s="7">
        <v>110</v>
      </c>
      <c r="B113" s="9" t="s">
        <v>135</v>
      </c>
      <c r="C113" s="4">
        <v>37367.394957983197</v>
      </c>
      <c r="D113" s="6">
        <f t="shared" si="11"/>
        <v>7099.8050420168074</v>
      </c>
      <c r="E113" s="6">
        <f t="shared" si="8"/>
        <v>44467.200000000004</v>
      </c>
      <c r="F113" s="60">
        <v>150.30000000000001</v>
      </c>
      <c r="G113" s="59">
        <v>144.02000000000001</v>
      </c>
      <c r="H113" s="59">
        <f t="shared" si="9"/>
        <v>1.0436050548534925</v>
      </c>
      <c r="I113" s="61">
        <f t="shared" si="10"/>
        <v>46406</v>
      </c>
    </row>
    <row r="114" spans="1:9">
      <c r="A114" s="7">
        <v>111</v>
      </c>
      <c r="B114" s="9" t="s">
        <v>136</v>
      </c>
      <c r="C114" s="4">
        <v>154140.50420168068</v>
      </c>
      <c r="D114" s="6">
        <f t="shared" si="11"/>
        <v>29286.695798319332</v>
      </c>
      <c r="E114" s="6">
        <f t="shared" si="8"/>
        <v>183427.20000000001</v>
      </c>
      <c r="F114" s="60">
        <v>150.30000000000001</v>
      </c>
      <c r="G114" s="59">
        <v>144.02000000000001</v>
      </c>
      <c r="H114" s="59">
        <f t="shared" si="9"/>
        <v>1.0436050548534925</v>
      </c>
      <c r="I114" s="61">
        <f t="shared" si="10"/>
        <v>191426</v>
      </c>
    </row>
    <row r="115" spans="1:9">
      <c r="A115" s="7">
        <v>112</v>
      </c>
      <c r="B115" s="9" t="s">
        <v>137</v>
      </c>
      <c r="C115" s="4">
        <v>151805.04201680672</v>
      </c>
      <c r="D115" s="6">
        <f t="shared" si="11"/>
        <v>28842.957983193279</v>
      </c>
      <c r="E115" s="6">
        <f t="shared" si="8"/>
        <v>180648</v>
      </c>
      <c r="F115" s="60">
        <v>150.30000000000001</v>
      </c>
      <c r="G115" s="59">
        <v>144.02000000000001</v>
      </c>
      <c r="H115" s="59">
        <f t="shared" si="9"/>
        <v>1.0436050548534925</v>
      </c>
      <c r="I115" s="61">
        <f t="shared" si="10"/>
        <v>188525</v>
      </c>
    </row>
    <row r="116" spans="1:9">
      <c r="A116" s="7">
        <v>113</v>
      </c>
      <c r="B116" s="9" t="s">
        <v>138</v>
      </c>
      <c r="C116" s="4">
        <v>111751.8655462185</v>
      </c>
      <c r="D116" s="6">
        <f t="shared" si="11"/>
        <v>21232.854453781514</v>
      </c>
      <c r="E116" s="6">
        <f t="shared" si="8"/>
        <v>132984.72</v>
      </c>
      <c r="F116" s="60">
        <v>150.30000000000001</v>
      </c>
      <c r="G116" s="59">
        <v>144.02000000000001</v>
      </c>
      <c r="H116" s="59">
        <f t="shared" si="9"/>
        <v>1.0436050548534925</v>
      </c>
      <c r="I116" s="61">
        <f t="shared" si="10"/>
        <v>138784</v>
      </c>
    </row>
    <row r="117" spans="1:9">
      <c r="A117" s="7">
        <v>114</v>
      </c>
      <c r="B117" s="9" t="s">
        <v>139</v>
      </c>
      <c r="C117" s="4">
        <v>85828.23529411765</v>
      </c>
      <c r="D117" s="6">
        <f t="shared" si="11"/>
        <v>16307.364705882354</v>
      </c>
      <c r="E117" s="6">
        <f t="shared" si="8"/>
        <v>102135.6</v>
      </c>
      <c r="F117" s="60">
        <v>150.30000000000001</v>
      </c>
      <c r="G117" s="59">
        <v>144.02000000000001</v>
      </c>
      <c r="H117" s="59">
        <f t="shared" si="9"/>
        <v>1.0436050548534925</v>
      </c>
      <c r="I117" s="61">
        <f t="shared" si="10"/>
        <v>106589</v>
      </c>
    </row>
    <row r="118" spans="1:9">
      <c r="A118" s="7">
        <v>115</v>
      </c>
      <c r="B118" s="9" t="s">
        <v>140</v>
      </c>
      <c r="C118" s="4">
        <v>85828.23529411765</v>
      </c>
      <c r="D118" s="6">
        <f t="shared" si="11"/>
        <v>16307.364705882354</v>
      </c>
      <c r="E118" s="6">
        <f t="shared" si="8"/>
        <v>102135.6</v>
      </c>
      <c r="F118" s="60">
        <v>150.30000000000001</v>
      </c>
      <c r="G118" s="59">
        <v>144.02000000000001</v>
      </c>
      <c r="H118" s="59">
        <f t="shared" si="9"/>
        <v>1.0436050548534925</v>
      </c>
      <c r="I118" s="61">
        <f t="shared" si="10"/>
        <v>106589</v>
      </c>
    </row>
    <row r="119" spans="1:9">
      <c r="A119" s="7">
        <v>116</v>
      </c>
      <c r="B119" s="9" t="s">
        <v>141</v>
      </c>
      <c r="C119" s="4">
        <v>86412.100840336134</v>
      </c>
      <c r="D119" s="6">
        <f t="shared" si="11"/>
        <v>16418.299159663864</v>
      </c>
      <c r="E119" s="6">
        <f t="shared" si="8"/>
        <v>102830.39999999999</v>
      </c>
      <c r="F119" s="60">
        <v>150.30000000000001</v>
      </c>
      <c r="G119" s="59">
        <v>144.02000000000001</v>
      </c>
      <c r="H119" s="59">
        <f t="shared" si="9"/>
        <v>1.0436050548534925</v>
      </c>
      <c r="I119" s="61">
        <f t="shared" si="10"/>
        <v>107314</v>
      </c>
    </row>
    <row r="120" spans="1:9">
      <c r="A120" s="7">
        <v>117</v>
      </c>
      <c r="B120" s="9" t="s">
        <v>142</v>
      </c>
      <c r="C120" s="4">
        <v>87579.831932773115</v>
      </c>
      <c r="D120" s="6">
        <f t="shared" si="11"/>
        <v>16640.168067226892</v>
      </c>
      <c r="E120" s="6">
        <f t="shared" si="8"/>
        <v>104220</v>
      </c>
      <c r="F120" s="60">
        <v>150.30000000000001</v>
      </c>
      <c r="G120" s="59">
        <v>144.02000000000001</v>
      </c>
      <c r="H120" s="59">
        <f t="shared" si="9"/>
        <v>1.0436050548534925</v>
      </c>
      <c r="I120" s="61">
        <f t="shared" si="10"/>
        <v>108765</v>
      </c>
    </row>
    <row r="121" spans="1:9">
      <c r="A121" s="7">
        <v>118</v>
      </c>
      <c r="B121" s="9" t="s">
        <v>143</v>
      </c>
      <c r="C121" s="4">
        <v>79405.71428571429</v>
      </c>
      <c r="D121" s="6">
        <f t="shared" si="11"/>
        <v>15087.085714285715</v>
      </c>
      <c r="E121" s="6">
        <f t="shared" si="8"/>
        <v>94492.800000000003</v>
      </c>
      <c r="F121" s="60">
        <v>150.30000000000001</v>
      </c>
      <c r="G121" s="59">
        <v>144.02000000000001</v>
      </c>
      <c r="H121" s="59">
        <f t="shared" si="9"/>
        <v>1.0436050548534925</v>
      </c>
      <c r="I121" s="61">
        <f t="shared" si="10"/>
        <v>98613</v>
      </c>
    </row>
    <row r="122" spans="1:9">
      <c r="A122" s="7">
        <v>119</v>
      </c>
      <c r="B122" s="9" t="s">
        <v>144</v>
      </c>
      <c r="C122" s="4">
        <v>80573.445378151257</v>
      </c>
      <c r="D122" s="6">
        <f t="shared" si="11"/>
        <v>15308.954621848739</v>
      </c>
      <c r="E122" s="6">
        <f t="shared" si="8"/>
        <v>95882.4</v>
      </c>
      <c r="F122" s="60">
        <v>150.30000000000001</v>
      </c>
      <c r="G122" s="59">
        <v>144.02000000000001</v>
      </c>
      <c r="H122" s="59">
        <f t="shared" si="9"/>
        <v>1.0436050548534925</v>
      </c>
      <c r="I122" s="61">
        <f t="shared" si="10"/>
        <v>100063</v>
      </c>
    </row>
    <row r="123" spans="1:9">
      <c r="A123" s="7">
        <v>120</v>
      </c>
      <c r="B123" s="9" t="s">
        <v>145</v>
      </c>
      <c r="C123" s="4">
        <v>78237.983193277309</v>
      </c>
      <c r="D123" s="6">
        <f t="shared" si="11"/>
        <v>14865.216806722688</v>
      </c>
      <c r="E123" s="6">
        <f t="shared" si="8"/>
        <v>93103.2</v>
      </c>
      <c r="F123" s="60">
        <v>150.30000000000001</v>
      </c>
      <c r="G123" s="59">
        <v>144.02000000000001</v>
      </c>
      <c r="H123" s="59">
        <f t="shared" si="9"/>
        <v>1.0436050548534925</v>
      </c>
      <c r="I123" s="61">
        <f t="shared" si="10"/>
        <v>97163</v>
      </c>
    </row>
    <row r="124" spans="1:9">
      <c r="A124" s="7">
        <v>121</v>
      </c>
      <c r="B124" s="9" t="s">
        <v>146</v>
      </c>
      <c r="C124" s="4">
        <v>67728.403361344535</v>
      </c>
      <c r="D124" s="6">
        <f t="shared" si="11"/>
        <v>12868.396638655462</v>
      </c>
      <c r="E124" s="6">
        <f t="shared" si="8"/>
        <v>80596.800000000003</v>
      </c>
      <c r="F124" s="60">
        <v>150.30000000000001</v>
      </c>
      <c r="G124" s="59">
        <v>144.02000000000001</v>
      </c>
      <c r="H124" s="59">
        <f t="shared" si="9"/>
        <v>1.0436050548534925</v>
      </c>
      <c r="I124" s="61">
        <f t="shared" si="10"/>
        <v>84111</v>
      </c>
    </row>
    <row r="125" spans="1:9">
      <c r="A125" s="7">
        <v>122</v>
      </c>
      <c r="B125" s="9" t="s">
        <v>147</v>
      </c>
      <c r="C125" s="4">
        <v>104979.02521008403</v>
      </c>
      <c r="D125" s="6">
        <f t="shared" si="11"/>
        <v>19946.014789915967</v>
      </c>
      <c r="E125" s="6">
        <f t="shared" ref="E125:E142" si="12">+C125+D125</f>
        <v>124925.04</v>
      </c>
      <c r="F125" s="60">
        <v>150.30000000000001</v>
      </c>
      <c r="G125" s="59">
        <v>144.02000000000001</v>
      </c>
      <c r="H125" s="59">
        <f t="shared" si="9"/>
        <v>1.0436050548534925</v>
      </c>
      <c r="I125" s="61">
        <f t="shared" si="10"/>
        <v>130372</v>
      </c>
    </row>
    <row r="126" spans="1:9">
      <c r="A126" s="7">
        <v>123</v>
      </c>
      <c r="B126" s="9" t="s">
        <v>148</v>
      </c>
      <c r="C126" s="4">
        <v>639916.63865546219</v>
      </c>
      <c r="D126" s="6">
        <f t="shared" si="11"/>
        <v>121584.16134453782</v>
      </c>
      <c r="E126" s="6">
        <f t="shared" si="12"/>
        <v>761500.8</v>
      </c>
      <c r="F126" s="60">
        <v>150.30000000000001</v>
      </c>
      <c r="G126" s="59">
        <v>144.02000000000001</v>
      </c>
      <c r="H126" s="59">
        <f t="shared" si="9"/>
        <v>1.0436050548534925</v>
      </c>
      <c r="I126" s="61">
        <f t="shared" si="10"/>
        <v>794706</v>
      </c>
    </row>
    <row r="127" spans="1:9">
      <c r="A127" s="7">
        <v>124</v>
      </c>
      <c r="B127" s="9" t="s">
        <v>149</v>
      </c>
      <c r="C127" s="4">
        <v>420383.19327731093</v>
      </c>
      <c r="D127" s="6">
        <f t="shared" si="11"/>
        <v>79872.806722689071</v>
      </c>
      <c r="E127" s="6">
        <f t="shared" si="12"/>
        <v>500256</v>
      </c>
      <c r="F127" s="60">
        <v>150.30000000000001</v>
      </c>
      <c r="G127" s="59">
        <v>144.02000000000001</v>
      </c>
      <c r="H127" s="59">
        <f t="shared" si="9"/>
        <v>1.0436050548534925</v>
      </c>
      <c r="I127" s="61">
        <f t="shared" si="10"/>
        <v>522070</v>
      </c>
    </row>
    <row r="128" spans="1:9">
      <c r="A128" s="7">
        <v>125</v>
      </c>
      <c r="B128" s="9" t="s">
        <v>150</v>
      </c>
      <c r="C128" s="4">
        <v>218365.71428571429</v>
      </c>
      <c r="D128" s="6">
        <f t="shared" si="11"/>
        <v>41489.485714285714</v>
      </c>
      <c r="E128" s="6">
        <f t="shared" si="12"/>
        <v>259855.2</v>
      </c>
      <c r="F128" s="60">
        <v>150.30000000000001</v>
      </c>
      <c r="G128" s="59">
        <v>144.02000000000001</v>
      </c>
      <c r="H128" s="59">
        <f t="shared" si="9"/>
        <v>1.0436050548534925</v>
      </c>
      <c r="I128" s="61">
        <f t="shared" si="10"/>
        <v>271186</v>
      </c>
    </row>
    <row r="129" spans="1:9">
      <c r="A129" s="7">
        <v>126</v>
      </c>
      <c r="B129" s="9" t="s">
        <v>151</v>
      </c>
      <c r="C129" s="4">
        <v>196178.82352941178</v>
      </c>
      <c r="D129" s="6">
        <f t="shared" si="11"/>
        <v>37273.976470588241</v>
      </c>
      <c r="E129" s="6">
        <f t="shared" si="12"/>
        <v>233452.80000000002</v>
      </c>
      <c r="F129" s="60">
        <v>150.30000000000001</v>
      </c>
      <c r="G129" s="59">
        <v>144.02000000000001</v>
      </c>
      <c r="H129" s="59">
        <f t="shared" si="9"/>
        <v>1.0436050548534925</v>
      </c>
      <c r="I129" s="61">
        <f t="shared" si="10"/>
        <v>243633</v>
      </c>
    </row>
    <row r="130" spans="1:9">
      <c r="A130" s="7">
        <v>127</v>
      </c>
      <c r="B130" s="9" t="s">
        <v>152</v>
      </c>
      <c r="C130" s="4">
        <v>79405.71428571429</v>
      </c>
      <c r="D130" s="6">
        <f t="shared" si="11"/>
        <v>15087.085714285715</v>
      </c>
      <c r="E130" s="6">
        <f t="shared" si="12"/>
        <v>94492.800000000003</v>
      </c>
      <c r="F130" s="60">
        <v>150.30000000000001</v>
      </c>
      <c r="G130" s="59">
        <v>144.02000000000001</v>
      </c>
      <c r="H130" s="59">
        <f t="shared" si="9"/>
        <v>1.0436050548534925</v>
      </c>
      <c r="I130" s="61">
        <f t="shared" si="10"/>
        <v>98613</v>
      </c>
    </row>
    <row r="131" spans="1:9">
      <c r="A131" s="7">
        <v>128</v>
      </c>
      <c r="B131" s="9" t="s">
        <v>153</v>
      </c>
      <c r="C131" s="4">
        <v>145966.38655462186</v>
      </c>
      <c r="D131" s="6">
        <f t="shared" si="11"/>
        <v>27733.613445378152</v>
      </c>
      <c r="E131" s="6">
        <f t="shared" si="12"/>
        <v>173700</v>
      </c>
      <c r="F131" s="60">
        <v>150.30000000000001</v>
      </c>
      <c r="G131" s="59">
        <v>144.02000000000001</v>
      </c>
      <c r="H131" s="59">
        <f t="shared" si="9"/>
        <v>1.0436050548534925</v>
      </c>
      <c r="I131" s="61">
        <f t="shared" si="10"/>
        <v>181274</v>
      </c>
    </row>
    <row r="132" spans="1:9">
      <c r="A132" s="7">
        <v>129</v>
      </c>
      <c r="B132" s="9" t="s">
        <v>154</v>
      </c>
      <c r="C132" s="4">
        <v>170488.73949579833</v>
      </c>
      <c r="D132" s="6">
        <f t="shared" si="11"/>
        <v>32392.860504201682</v>
      </c>
      <c r="E132" s="6">
        <f t="shared" si="12"/>
        <v>202881.6</v>
      </c>
      <c r="F132" s="60">
        <v>150.30000000000001</v>
      </c>
      <c r="G132" s="59">
        <v>144.02000000000001</v>
      </c>
      <c r="H132" s="59">
        <f t="shared" si="9"/>
        <v>1.0436050548534925</v>
      </c>
      <c r="I132" s="61">
        <f t="shared" si="10"/>
        <v>211728</v>
      </c>
    </row>
    <row r="133" spans="1:9">
      <c r="A133" s="7">
        <v>130</v>
      </c>
      <c r="B133" s="9" t="s">
        <v>155</v>
      </c>
      <c r="C133" s="4">
        <v>185669.24369747899</v>
      </c>
      <c r="D133" s="6">
        <f t="shared" si="11"/>
        <v>35277.156302521005</v>
      </c>
      <c r="E133" s="6">
        <f t="shared" si="12"/>
        <v>220946.4</v>
      </c>
      <c r="F133" s="60">
        <v>150.30000000000001</v>
      </c>
      <c r="G133" s="59">
        <v>144.02000000000001</v>
      </c>
      <c r="H133" s="59">
        <f t="shared" ref="H133:H148" si="13">F133/G133</f>
        <v>1.0436050548534925</v>
      </c>
      <c r="I133" s="61">
        <f t="shared" ref="I133:I148" si="14">ROUND((H133*E133),0)</f>
        <v>230581</v>
      </c>
    </row>
    <row r="134" spans="1:9">
      <c r="A134" s="7">
        <v>131</v>
      </c>
      <c r="B134" s="9" t="s">
        <v>156</v>
      </c>
      <c r="C134" s="4">
        <v>400531.76470588235</v>
      </c>
      <c r="D134" s="6">
        <f t="shared" si="11"/>
        <v>76101.035294117653</v>
      </c>
      <c r="E134" s="6">
        <f t="shared" si="12"/>
        <v>476632.8</v>
      </c>
      <c r="F134" s="60">
        <v>150.30000000000001</v>
      </c>
      <c r="G134" s="59">
        <v>144.02000000000001</v>
      </c>
      <c r="H134" s="59">
        <f t="shared" si="13"/>
        <v>1.0436050548534925</v>
      </c>
      <c r="I134" s="61">
        <f t="shared" si="14"/>
        <v>497416</v>
      </c>
    </row>
    <row r="135" spans="1:9">
      <c r="A135" s="7">
        <v>132</v>
      </c>
      <c r="B135" s="9" t="s">
        <v>157</v>
      </c>
      <c r="C135" s="4">
        <v>184501.51260504202</v>
      </c>
      <c r="D135" s="6">
        <f t="shared" si="11"/>
        <v>35055.287394957988</v>
      </c>
      <c r="E135" s="6">
        <f t="shared" si="12"/>
        <v>219556.80000000002</v>
      </c>
      <c r="F135" s="60">
        <v>150.30000000000001</v>
      </c>
      <c r="G135" s="59">
        <v>144.02000000000001</v>
      </c>
      <c r="H135" s="59">
        <f t="shared" si="13"/>
        <v>1.0436050548534925</v>
      </c>
      <c r="I135" s="61">
        <f t="shared" si="14"/>
        <v>229131</v>
      </c>
    </row>
    <row r="136" spans="1:9">
      <c r="A136" s="7">
        <v>133</v>
      </c>
      <c r="B136" s="9" t="s">
        <v>158</v>
      </c>
      <c r="C136" s="4">
        <v>231210.75630252101</v>
      </c>
      <c r="D136" s="6">
        <f t="shared" si="11"/>
        <v>43930.043697478992</v>
      </c>
      <c r="E136" s="6">
        <f t="shared" si="12"/>
        <v>275140.8</v>
      </c>
      <c r="F136" s="60">
        <v>150.30000000000001</v>
      </c>
      <c r="G136" s="59">
        <v>144.02000000000001</v>
      </c>
      <c r="H136" s="59">
        <f t="shared" si="13"/>
        <v>1.0436050548534925</v>
      </c>
      <c r="I136" s="61">
        <f t="shared" si="14"/>
        <v>287138</v>
      </c>
    </row>
    <row r="137" spans="1:9">
      <c r="A137" s="7">
        <v>134</v>
      </c>
      <c r="B137" s="9" t="s">
        <v>159</v>
      </c>
      <c r="C137" s="4">
        <v>397028.57142857148</v>
      </c>
      <c r="D137" s="6">
        <f t="shared" si="11"/>
        <v>75435.42857142858</v>
      </c>
      <c r="E137" s="6">
        <f t="shared" si="12"/>
        <v>472464.00000000006</v>
      </c>
      <c r="F137" s="60">
        <v>150.30000000000001</v>
      </c>
      <c r="G137" s="59">
        <v>144.02000000000001</v>
      </c>
      <c r="H137" s="59">
        <f t="shared" si="13"/>
        <v>1.0436050548534925</v>
      </c>
      <c r="I137" s="61">
        <f t="shared" si="14"/>
        <v>493066</v>
      </c>
    </row>
    <row r="138" spans="1:9">
      <c r="A138" s="7">
        <v>135</v>
      </c>
      <c r="B138" s="9" t="s">
        <v>160</v>
      </c>
      <c r="C138" s="4">
        <v>145966.38655462186</v>
      </c>
      <c r="D138" s="6">
        <f t="shared" si="11"/>
        <v>27733.613445378152</v>
      </c>
      <c r="E138" s="6">
        <f t="shared" si="12"/>
        <v>173700</v>
      </c>
      <c r="F138" s="60">
        <v>150.30000000000001</v>
      </c>
      <c r="G138" s="59">
        <v>144.02000000000001</v>
      </c>
      <c r="H138" s="59">
        <f t="shared" si="13"/>
        <v>1.0436050548534925</v>
      </c>
      <c r="I138" s="61">
        <f t="shared" si="14"/>
        <v>181274</v>
      </c>
    </row>
    <row r="139" spans="1:9">
      <c r="A139" s="7">
        <v>136</v>
      </c>
      <c r="B139" s="9" t="s">
        <v>161</v>
      </c>
      <c r="C139" s="4">
        <v>437899.15966386558</v>
      </c>
      <c r="D139" s="6">
        <f t="shared" si="11"/>
        <v>83200.840336134454</v>
      </c>
      <c r="E139" s="6">
        <f t="shared" si="12"/>
        <v>521100</v>
      </c>
      <c r="F139" s="60">
        <v>150.30000000000001</v>
      </c>
      <c r="G139" s="59">
        <v>144.02000000000001</v>
      </c>
      <c r="H139" s="59">
        <f t="shared" si="13"/>
        <v>1.0436050548534925</v>
      </c>
      <c r="I139" s="61">
        <f t="shared" si="14"/>
        <v>543823</v>
      </c>
    </row>
    <row r="140" spans="1:9">
      <c r="A140" s="7">
        <v>137</v>
      </c>
      <c r="B140" s="9" t="s">
        <v>162</v>
      </c>
      <c r="C140" s="4">
        <v>99257.14285714287</v>
      </c>
      <c r="D140" s="6">
        <f t="shared" si="11"/>
        <v>18858.857142857145</v>
      </c>
      <c r="E140" s="6">
        <f t="shared" si="12"/>
        <v>118116.00000000001</v>
      </c>
      <c r="F140" s="60">
        <v>150.30000000000001</v>
      </c>
      <c r="G140" s="59">
        <v>144.02000000000001</v>
      </c>
      <c r="H140" s="59">
        <f t="shared" si="13"/>
        <v>1.0436050548534925</v>
      </c>
      <c r="I140" s="61">
        <f t="shared" si="14"/>
        <v>123266</v>
      </c>
    </row>
    <row r="141" spans="1:9">
      <c r="A141" s="7">
        <v>138</v>
      </c>
      <c r="B141" s="9" t="s">
        <v>163</v>
      </c>
      <c r="C141" s="4">
        <v>331635.63025210088</v>
      </c>
      <c r="D141" s="6">
        <f t="shared" si="11"/>
        <v>63010.769747899169</v>
      </c>
      <c r="E141" s="6">
        <f t="shared" si="12"/>
        <v>394646.4</v>
      </c>
      <c r="F141" s="60">
        <v>150.30000000000001</v>
      </c>
      <c r="G141" s="59">
        <v>144.02000000000001</v>
      </c>
      <c r="H141" s="59">
        <f t="shared" si="13"/>
        <v>1.0436050548534925</v>
      </c>
      <c r="I141" s="61">
        <f t="shared" si="14"/>
        <v>411855</v>
      </c>
    </row>
    <row r="142" spans="1:9">
      <c r="A142" s="7">
        <v>139</v>
      </c>
      <c r="B142" s="9" t="s">
        <v>164</v>
      </c>
      <c r="C142" s="4">
        <v>169321.00840336134</v>
      </c>
      <c r="D142" s="6">
        <f t="shared" si="11"/>
        <v>32170.991596638654</v>
      </c>
      <c r="E142" s="6">
        <f t="shared" si="12"/>
        <v>201492</v>
      </c>
      <c r="F142" s="60">
        <v>150.30000000000001</v>
      </c>
      <c r="G142" s="59">
        <v>144.02000000000001</v>
      </c>
      <c r="H142" s="59">
        <f t="shared" si="13"/>
        <v>1.0436050548534925</v>
      </c>
      <c r="I142" s="61">
        <f t="shared" si="14"/>
        <v>210278</v>
      </c>
    </row>
    <row r="143" spans="1:9">
      <c r="A143" s="7">
        <v>140</v>
      </c>
      <c r="B143" s="9" t="s">
        <v>165</v>
      </c>
      <c r="C143" s="4">
        <v>192675.63025210085</v>
      </c>
      <c r="D143" s="6">
        <f t="shared" si="11"/>
        <v>36608.36974789916</v>
      </c>
      <c r="E143" s="6">
        <f t="shared" ref="E143:E148" si="15">+C143+D143</f>
        <v>229284</v>
      </c>
      <c r="F143" s="60">
        <v>150.30000000000001</v>
      </c>
      <c r="G143" s="59">
        <v>144.02000000000001</v>
      </c>
      <c r="H143" s="59">
        <f t="shared" si="13"/>
        <v>1.0436050548534925</v>
      </c>
      <c r="I143" s="61">
        <f t="shared" si="14"/>
        <v>239282</v>
      </c>
    </row>
    <row r="144" spans="1:9">
      <c r="A144" s="7">
        <v>141</v>
      </c>
      <c r="B144" s="9" t="s">
        <v>166</v>
      </c>
      <c r="C144" s="4">
        <v>204352.9411764706</v>
      </c>
      <c r="D144" s="6">
        <f t="shared" si="11"/>
        <v>38827.058823529413</v>
      </c>
      <c r="E144" s="6">
        <f t="shared" si="15"/>
        <v>243180</v>
      </c>
      <c r="F144" s="60">
        <v>150.30000000000001</v>
      </c>
      <c r="G144" s="59">
        <v>144.02000000000001</v>
      </c>
      <c r="H144" s="59">
        <f t="shared" si="13"/>
        <v>1.0436050548534925</v>
      </c>
      <c r="I144" s="61">
        <f t="shared" si="14"/>
        <v>253784</v>
      </c>
    </row>
    <row r="145" spans="1:9">
      <c r="A145" s="7">
        <v>142</v>
      </c>
      <c r="B145" s="9" t="s">
        <v>165</v>
      </c>
      <c r="C145" s="4">
        <v>95753.94957983194</v>
      </c>
      <c r="D145" s="6">
        <f t="shared" si="11"/>
        <v>18193.250420168068</v>
      </c>
      <c r="E145" s="6">
        <f t="shared" si="15"/>
        <v>113947.20000000001</v>
      </c>
      <c r="F145" s="60">
        <v>150.30000000000001</v>
      </c>
      <c r="G145" s="59">
        <v>144.02000000000001</v>
      </c>
      <c r="H145" s="59">
        <f t="shared" si="13"/>
        <v>1.0436050548534925</v>
      </c>
      <c r="I145" s="61">
        <f t="shared" si="14"/>
        <v>118916</v>
      </c>
    </row>
    <row r="146" spans="1:9">
      <c r="A146" s="7">
        <v>143</v>
      </c>
      <c r="B146" s="9" t="s">
        <v>165</v>
      </c>
      <c r="C146" s="4">
        <v>75902.521008403361</v>
      </c>
      <c r="D146" s="6">
        <f t="shared" si="11"/>
        <v>14421.478991596639</v>
      </c>
      <c r="E146" s="6">
        <f t="shared" si="15"/>
        <v>90324</v>
      </c>
      <c r="F146" s="60">
        <v>150.30000000000001</v>
      </c>
      <c r="G146" s="59">
        <v>144.02000000000001</v>
      </c>
      <c r="H146" s="59">
        <f t="shared" si="13"/>
        <v>1.0436050548534925</v>
      </c>
      <c r="I146" s="61">
        <f t="shared" si="14"/>
        <v>94263</v>
      </c>
    </row>
    <row r="147" spans="1:9">
      <c r="A147" s="7">
        <v>144</v>
      </c>
      <c r="B147" s="9" t="s">
        <v>167</v>
      </c>
      <c r="C147" s="4">
        <v>210191.59663865546</v>
      </c>
      <c r="D147" s="6">
        <f t="shared" si="11"/>
        <v>39936.403361344535</v>
      </c>
      <c r="E147" s="6">
        <f t="shared" si="15"/>
        <v>250128</v>
      </c>
      <c r="F147" s="60">
        <v>150.30000000000001</v>
      </c>
      <c r="G147" s="59">
        <v>144.02000000000001</v>
      </c>
      <c r="H147" s="59">
        <f t="shared" si="13"/>
        <v>1.0436050548534925</v>
      </c>
      <c r="I147" s="61">
        <f t="shared" si="14"/>
        <v>261035</v>
      </c>
    </row>
    <row r="148" spans="1:9">
      <c r="A148" s="7">
        <v>145</v>
      </c>
      <c r="B148" s="9" t="s">
        <v>168</v>
      </c>
      <c r="C148" s="4">
        <v>134289.0756302521</v>
      </c>
      <c r="D148" s="6">
        <f t="shared" si="11"/>
        <v>25514.9243697479</v>
      </c>
      <c r="E148" s="6">
        <f t="shared" si="15"/>
        <v>159804</v>
      </c>
      <c r="F148" s="60">
        <v>150.30000000000001</v>
      </c>
      <c r="G148" s="59">
        <v>144.02000000000001</v>
      </c>
      <c r="H148" s="59">
        <f t="shared" si="13"/>
        <v>1.0436050548534925</v>
      </c>
      <c r="I148" s="61">
        <f t="shared" si="14"/>
        <v>166772</v>
      </c>
    </row>
  </sheetData>
  <mergeCells count="1">
    <mergeCell ref="A2:I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926E98-082B-4DB2-891B-5EB8FD966172}">
  <dimension ref="A1:I148"/>
  <sheetViews>
    <sheetView zoomScale="85" zoomScaleNormal="85" workbookViewId="0">
      <selection activeCell="I4" sqref="I4:I148"/>
    </sheetView>
  </sheetViews>
  <sheetFormatPr defaultColWidth="11.42578125" defaultRowHeight="15"/>
  <cols>
    <col min="1" max="1" width="7.42578125" customWidth="1"/>
    <col min="2" max="2" width="56.5703125" customWidth="1"/>
    <col min="3" max="3" width="21" hidden="1" customWidth="1"/>
    <col min="4" max="4" width="19.85546875" hidden="1" customWidth="1"/>
    <col min="5" max="5" width="19.42578125" customWidth="1"/>
    <col min="6" max="6" width="16" customWidth="1"/>
    <col min="7" max="7" width="13.5703125" customWidth="1"/>
    <col min="8" max="8" width="15.85546875" customWidth="1"/>
    <col min="9" max="9" width="19.5703125" customWidth="1"/>
  </cols>
  <sheetData>
    <row r="1" spans="1:9" ht="15.75" thickBot="1"/>
    <row r="2" spans="1:9" ht="19.5" thickBot="1">
      <c r="A2" s="193" t="s">
        <v>169</v>
      </c>
      <c r="B2" s="194"/>
      <c r="C2" s="194"/>
      <c r="D2" s="194"/>
      <c r="E2" s="194"/>
      <c r="F2" s="194"/>
      <c r="G2" s="194"/>
      <c r="H2" s="194"/>
      <c r="I2" s="195"/>
    </row>
    <row r="3" spans="1:9" ht="43.5" customHeight="1">
      <c r="A3" s="121" t="s">
        <v>20</v>
      </c>
      <c r="B3" s="122" t="s">
        <v>21</v>
      </c>
      <c r="C3" s="123" t="s">
        <v>22</v>
      </c>
      <c r="D3" s="124" t="s">
        <v>23</v>
      </c>
      <c r="E3" s="127" t="s">
        <v>24</v>
      </c>
      <c r="F3" s="126" t="s">
        <v>25</v>
      </c>
      <c r="G3" s="126" t="s">
        <v>26</v>
      </c>
      <c r="H3" s="126" t="s">
        <v>27</v>
      </c>
      <c r="I3" s="126" t="s">
        <v>28</v>
      </c>
    </row>
    <row r="4" spans="1:9" ht="34.5" customHeight="1">
      <c r="A4" s="7">
        <v>1</v>
      </c>
      <c r="B4" s="8" t="s">
        <v>29</v>
      </c>
      <c r="C4" s="1">
        <v>1878912</v>
      </c>
      <c r="D4" s="2">
        <v>0</v>
      </c>
      <c r="E4" s="6">
        <v>2100000</v>
      </c>
      <c r="F4" s="60">
        <v>150.30000000000001</v>
      </c>
      <c r="G4" s="59">
        <v>144.02000000000001</v>
      </c>
      <c r="H4" s="59">
        <f>F4/G4</f>
        <v>1.0436050548534925</v>
      </c>
      <c r="I4" s="61">
        <f>ROUND((H4*E4),0)</f>
        <v>2191571</v>
      </c>
    </row>
    <row r="5" spans="1:9">
      <c r="A5" s="7">
        <v>2</v>
      </c>
      <c r="B5" s="8" t="s">
        <v>30</v>
      </c>
      <c r="C5" s="1">
        <v>2549952</v>
      </c>
      <c r="D5" s="2">
        <v>0</v>
      </c>
      <c r="E5" s="6">
        <v>2850000</v>
      </c>
      <c r="F5" s="60">
        <v>150.30000000000001</v>
      </c>
      <c r="G5" s="59">
        <v>144.02000000000001</v>
      </c>
      <c r="H5" s="59">
        <f t="shared" ref="H5:H68" si="0">F5/G5</f>
        <v>1.0436050548534925</v>
      </c>
      <c r="I5" s="61">
        <f t="shared" ref="I5:I68" si="1">ROUND((H5*E5),0)</f>
        <v>2974274</v>
      </c>
    </row>
    <row r="6" spans="1:9">
      <c r="A6" s="7">
        <v>3</v>
      </c>
      <c r="B6" s="9" t="s">
        <v>31</v>
      </c>
      <c r="C6" s="1">
        <v>2549952</v>
      </c>
      <c r="D6" s="2">
        <v>0</v>
      </c>
      <c r="E6" s="6">
        <v>2850000</v>
      </c>
      <c r="F6" s="60">
        <v>150.30000000000001</v>
      </c>
      <c r="G6" s="59">
        <v>144.02000000000001</v>
      </c>
      <c r="H6" s="59">
        <f t="shared" si="0"/>
        <v>1.0436050548534925</v>
      </c>
      <c r="I6" s="61">
        <f t="shared" si="1"/>
        <v>2974274</v>
      </c>
    </row>
    <row r="7" spans="1:9">
      <c r="A7" s="7">
        <v>4</v>
      </c>
      <c r="B7" s="9" t="s">
        <v>32</v>
      </c>
      <c r="C7" s="1">
        <v>3757824</v>
      </c>
      <c r="D7" s="2">
        <v>0</v>
      </c>
      <c r="E7" s="6">
        <v>4200000</v>
      </c>
      <c r="F7" s="60">
        <v>150.30000000000001</v>
      </c>
      <c r="G7" s="59">
        <v>144.02000000000001</v>
      </c>
      <c r="H7" s="59">
        <f t="shared" si="0"/>
        <v>1.0436050548534925</v>
      </c>
      <c r="I7" s="61">
        <f t="shared" si="1"/>
        <v>4383141</v>
      </c>
    </row>
    <row r="8" spans="1:9">
      <c r="A8" s="7">
        <v>5</v>
      </c>
      <c r="B8" s="9" t="s">
        <v>33</v>
      </c>
      <c r="C8" s="1">
        <v>2326272</v>
      </c>
      <c r="D8" s="2">
        <v>0</v>
      </c>
      <c r="E8" s="6">
        <v>2600000</v>
      </c>
      <c r="F8" s="60">
        <v>150.30000000000001</v>
      </c>
      <c r="G8" s="59">
        <v>144.02000000000001</v>
      </c>
      <c r="H8" s="59">
        <f t="shared" si="0"/>
        <v>1.0436050548534925</v>
      </c>
      <c r="I8" s="61">
        <f t="shared" si="1"/>
        <v>2713373</v>
      </c>
    </row>
    <row r="9" spans="1:9">
      <c r="A9" s="7">
        <v>6</v>
      </c>
      <c r="B9" s="9" t="s">
        <v>34</v>
      </c>
      <c r="C9" s="1">
        <v>1771545.5999999999</v>
      </c>
      <c r="D9" s="2">
        <v>0</v>
      </c>
      <c r="E9" s="6">
        <v>1980000</v>
      </c>
      <c r="F9" s="60">
        <v>150.30000000000001</v>
      </c>
      <c r="G9" s="59">
        <v>144.02000000000001</v>
      </c>
      <c r="H9" s="59">
        <f t="shared" si="0"/>
        <v>1.0436050548534925</v>
      </c>
      <c r="I9" s="61">
        <f t="shared" si="1"/>
        <v>2066338</v>
      </c>
    </row>
    <row r="10" spans="1:9">
      <c r="A10" s="7">
        <v>7</v>
      </c>
      <c r="B10" s="9" t="s">
        <v>35</v>
      </c>
      <c r="C10" s="1">
        <v>2791526.3999999999</v>
      </c>
      <c r="D10" s="2">
        <v>0</v>
      </c>
      <c r="E10" s="6">
        <v>3120000</v>
      </c>
      <c r="F10" s="60">
        <v>150.30000000000001</v>
      </c>
      <c r="G10" s="59">
        <v>144.02000000000001</v>
      </c>
      <c r="H10" s="59">
        <f t="shared" si="0"/>
        <v>1.0436050548534925</v>
      </c>
      <c r="I10" s="61">
        <f t="shared" si="1"/>
        <v>3256048</v>
      </c>
    </row>
    <row r="11" spans="1:9" ht="36">
      <c r="A11" s="7">
        <v>8</v>
      </c>
      <c r="B11" s="9" t="s">
        <v>36</v>
      </c>
      <c r="C11" s="1">
        <v>3042048</v>
      </c>
      <c r="D11" s="2">
        <v>0</v>
      </c>
      <c r="E11" s="6">
        <v>3400000</v>
      </c>
      <c r="F11" s="60">
        <v>150.30000000000001</v>
      </c>
      <c r="G11" s="59">
        <v>144.02000000000001</v>
      </c>
      <c r="H11" s="59">
        <f t="shared" si="0"/>
        <v>1.0436050548534925</v>
      </c>
      <c r="I11" s="61">
        <f t="shared" si="1"/>
        <v>3548257</v>
      </c>
    </row>
    <row r="12" spans="1:9" ht="36">
      <c r="A12" s="7">
        <v>9</v>
      </c>
      <c r="B12" s="9" t="s">
        <v>37</v>
      </c>
      <c r="C12" s="1">
        <v>3310464</v>
      </c>
      <c r="D12" s="2">
        <v>0</v>
      </c>
      <c r="E12" s="6">
        <v>3700000</v>
      </c>
      <c r="F12" s="60">
        <v>150.30000000000001</v>
      </c>
      <c r="G12" s="59">
        <v>144.02000000000001</v>
      </c>
      <c r="H12" s="59">
        <f t="shared" si="0"/>
        <v>1.0436050548534925</v>
      </c>
      <c r="I12" s="61">
        <f t="shared" si="1"/>
        <v>3861339</v>
      </c>
    </row>
    <row r="13" spans="1:9" ht="36">
      <c r="A13" s="7">
        <v>10</v>
      </c>
      <c r="B13" s="9" t="s">
        <v>38</v>
      </c>
      <c r="C13" s="1">
        <v>3131520</v>
      </c>
      <c r="D13" s="2">
        <v>0</v>
      </c>
      <c r="E13" s="6">
        <v>3500000</v>
      </c>
      <c r="F13" s="60">
        <v>150.30000000000001</v>
      </c>
      <c r="G13" s="59">
        <v>144.02000000000001</v>
      </c>
      <c r="H13" s="59">
        <f t="shared" si="0"/>
        <v>1.0436050548534925</v>
      </c>
      <c r="I13" s="61">
        <f t="shared" si="1"/>
        <v>3652618</v>
      </c>
    </row>
    <row r="14" spans="1:9" ht="36">
      <c r="A14" s="7">
        <v>11</v>
      </c>
      <c r="B14" s="9" t="s">
        <v>39</v>
      </c>
      <c r="C14" s="1">
        <v>3489408</v>
      </c>
      <c r="D14" s="2">
        <v>0</v>
      </c>
      <c r="E14" s="6">
        <v>3900000</v>
      </c>
      <c r="F14" s="60">
        <v>150.30000000000001</v>
      </c>
      <c r="G14" s="59">
        <v>144.02000000000001</v>
      </c>
      <c r="H14" s="59">
        <f t="shared" si="0"/>
        <v>1.0436050548534925</v>
      </c>
      <c r="I14" s="61">
        <f t="shared" si="1"/>
        <v>4070060</v>
      </c>
    </row>
    <row r="15" spans="1:9">
      <c r="A15" s="7">
        <v>12</v>
      </c>
      <c r="B15" s="9" t="s">
        <v>40</v>
      </c>
      <c r="C15" s="1">
        <v>2460480</v>
      </c>
      <c r="D15" s="2">
        <v>0</v>
      </c>
      <c r="E15" s="6">
        <v>2750000</v>
      </c>
      <c r="F15" s="60">
        <v>150.30000000000001</v>
      </c>
      <c r="G15" s="59">
        <v>144.02000000000001</v>
      </c>
      <c r="H15" s="59">
        <f t="shared" si="0"/>
        <v>1.0436050548534925</v>
      </c>
      <c r="I15" s="61">
        <f t="shared" si="1"/>
        <v>2869914</v>
      </c>
    </row>
    <row r="16" spans="1:9">
      <c r="A16" s="7">
        <v>13</v>
      </c>
      <c r="B16" s="9" t="s">
        <v>41</v>
      </c>
      <c r="C16" s="1">
        <v>2639424</v>
      </c>
      <c r="D16" s="2">
        <v>0</v>
      </c>
      <c r="E16" s="6">
        <v>2950000</v>
      </c>
      <c r="F16" s="60">
        <v>150.30000000000001</v>
      </c>
      <c r="G16" s="59">
        <v>144.02000000000001</v>
      </c>
      <c r="H16" s="59">
        <f t="shared" si="0"/>
        <v>1.0436050548534925</v>
      </c>
      <c r="I16" s="61">
        <f t="shared" si="1"/>
        <v>3078635</v>
      </c>
    </row>
    <row r="17" spans="1:9" ht="36">
      <c r="A17" s="7">
        <v>14</v>
      </c>
      <c r="B17" s="9" t="s">
        <v>42</v>
      </c>
      <c r="C17" s="1">
        <v>2863104</v>
      </c>
      <c r="D17" s="2">
        <v>0</v>
      </c>
      <c r="E17" s="6">
        <v>3200000</v>
      </c>
      <c r="F17" s="60">
        <v>150.30000000000001</v>
      </c>
      <c r="G17" s="59">
        <v>144.02000000000001</v>
      </c>
      <c r="H17" s="59">
        <f t="shared" si="0"/>
        <v>1.0436050548534925</v>
      </c>
      <c r="I17" s="61">
        <f t="shared" si="1"/>
        <v>3339536</v>
      </c>
    </row>
    <row r="18" spans="1:9" ht="36">
      <c r="A18" s="7">
        <v>15</v>
      </c>
      <c r="B18" s="9" t="s">
        <v>43</v>
      </c>
      <c r="C18" s="1">
        <v>3131520</v>
      </c>
      <c r="D18" s="2">
        <v>0</v>
      </c>
      <c r="E18" s="6">
        <v>3500000</v>
      </c>
      <c r="F18" s="60">
        <v>150.30000000000001</v>
      </c>
      <c r="G18" s="59">
        <v>144.02000000000001</v>
      </c>
      <c r="H18" s="59">
        <f t="shared" si="0"/>
        <v>1.0436050548534925</v>
      </c>
      <c r="I18" s="61">
        <f t="shared" si="1"/>
        <v>3652618</v>
      </c>
    </row>
    <row r="19" spans="1:9" ht="36">
      <c r="A19" s="7">
        <v>16</v>
      </c>
      <c r="B19" s="9" t="s">
        <v>44</v>
      </c>
      <c r="C19" s="1">
        <v>2952576</v>
      </c>
      <c r="D19" s="2">
        <v>0</v>
      </c>
      <c r="E19" s="6">
        <v>3300000</v>
      </c>
      <c r="F19" s="60">
        <v>150.30000000000001</v>
      </c>
      <c r="G19" s="59">
        <v>144.02000000000001</v>
      </c>
      <c r="H19" s="59">
        <f t="shared" si="0"/>
        <v>1.0436050548534925</v>
      </c>
      <c r="I19" s="61">
        <f t="shared" si="1"/>
        <v>3443897</v>
      </c>
    </row>
    <row r="20" spans="1:9" ht="48">
      <c r="A20" s="7">
        <v>17</v>
      </c>
      <c r="B20" s="9" t="s">
        <v>45</v>
      </c>
      <c r="C20" s="1">
        <v>3355200</v>
      </c>
      <c r="D20" s="2">
        <v>0</v>
      </c>
      <c r="E20" s="6">
        <v>3750000</v>
      </c>
      <c r="F20" s="60">
        <v>150.30000000000001</v>
      </c>
      <c r="G20" s="59">
        <v>144.02000000000001</v>
      </c>
      <c r="H20" s="59">
        <f t="shared" si="0"/>
        <v>1.0436050548534925</v>
      </c>
      <c r="I20" s="61">
        <f t="shared" si="1"/>
        <v>3913519</v>
      </c>
    </row>
    <row r="21" spans="1:9">
      <c r="A21" s="7">
        <v>18</v>
      </c>
      <c r="B21" s="9" t="s">
        <v>46</v>
      </c>
      <c r="C21" s="1">
        <v>3220992</v>
      </c>
      <c r="D21" s="2">
        <v>0</v>
      </c>
      <c r="E21" s="6">
        <v>3600000</v>
      </c>
      <c r="F21" s="60">
        <v>150.30000000000001</v>
      </c>
      <c r="G21" s="59">
        <v>144.02000000000001</v>
      </c>
      <c r="H21" s="59">
        <f t="shared" si="0"/>
        <v>1.0436050548534925</v>
      </c>
      <c r="I21" s="61">
        <f t="shared" si="1"/>
        <v>3756978</v>
      </c>
    </row>
    <row r="22" spans="1:9">
      <c r="A22" s="7">
        <v>19</v>
      </c>
      <c r="B22" s="9" t="s">
        <v>47</v>
      </c>
      <c r="C22" s="3">
        <v>12078720</v>
      </c>
      <c r="D22" s="2">
        <v>0</v>
      </c>
      <c r="E22" s="6">
        <v>13500000</v>
      </c>
      <c r="F22" s="60">
        <v>150.30000000000001</v>
      </c>
      <c r="G22" s="59">
        <v>144.02000000000001</v>
      </c>
      <c r="H22" s="59">
        <f t="shared" si="0"/>
        <v>1.0436050548534925</v>
      </c>
      <c r="I22" s="61">
        <f t="shared" si="1"/>
        <v>14088668</v>
      </c>
    </row>
    <row r="23" spans="1:9">
      <c r="A23" s="7">
        <v>20</v>
      </c>
      <c r="B23" s="9" t="s">
        <v>48</v>
      </c>
      <c r="C23" s="4">
        <v>19802400</v>
      </c>
      <c r="D23" s="2">
        <v>0</v>
      </c>
      <c r="E23" s="6">
        <v>18500000</v>
      </c>
      <c r="F23" s="60">
        <v>150.30000000000001</v>
      </c>
      <c r="G23" s="59">
        <v>144.02000000000001</v>
      </c>
      <c r="H23" s="59">
        <f t="shared" si="0"/>
        <v>1.0436050548534925</v>
      </c>
      <c r="I23" s="61">
        <f t="shared" si="1"/>
        <v>19306694</v>
      </c>
    </row>
    <row r="24" spans="1:9">
      <c r="A24" s="7">
        <v>21</v>
      </c>
      <c r="B24" s="9" t="s">
        <v>49</v>
      </c>
      <c r="C24" s="5">
        <v>7308403.3613445386</v>
      </c>
      <c r="D24" s="6">
        <f>+C24*19%</f>
        <v>1388596.6386554623</v>
      </c>
      <c r="E24" s="6">
        <v>6500000</v>
      </c>
      <c r="F24" s="60">
        <v>150.30000000000001</v>
      </c>
      <c r="G24" s="59">
        <v>144.02000000000001</v>
      </c>
      <c r="H24" s="59">
        <f t="shared" si="0"/>
        <v>1.0436050548534925</v>
      </c>
      <c r="I24" s="61">
        <f t="shared" si="1"/>
        <v>6783433</v>
      </c>
    </row>
    <row r="25" spans="1:9">
      <c r="A25" s="7">
        <v>22</v>
      </c>
      <c r="B25" s="9" t="s">
        <v>50</v>
      </c>
      <c r="C25" s="5">
        <v>4272605.042016807</v>
      </c>
      <c r="D25" s="6">
        <f t="shared" ref="D25:D39" si="2">+C25*19%</f>
        <v>811794.95798319334</v>
      </c>
      <c r="E25" s="6">
        <v>3800000</v>
      </c>
      <c r="F25" s="60">
        <v>150.30000000000001</v>
      </c>
      <c r="G25" s="59">
        <v>144.02000000000001</v>
      </c>
      <c r="H25" s="59">
        <f t="shared" si="0"/>
        <v>1.0436050548534925</v>
      </c>
      <c r="I25" s="61">
        <f t="shared" si="1"/>
        <v>3965699</v>
      </c>
    </row>
    <row r="26" spans="1:9">
      <c r="A26" s="7">
        <v>23</v>
      </c>
      <c r="B26" s="9" t="s">
        <v>51</v>
      </c>
      <c r="C26" s="5">
        <v>1461680.6722689075</v>
      </c>
      <c r="D26" s="6">
        <f t="shared" si="2"/>
        <v>277719.32773109246</v>
      </c>
      <c r="E26" s="6">
        <v>1300000</v>
      </c>
      <c r="F26" s="60">
        <v>150.30000000000001</v>
      </c>
      <c r="G26" s="59">
        <v>144.02000000000001</v>
      </c>
      <c r="H26" s="59">
        <f t="shared" si="0"/>
        <v>1.0436050548534925</v>
      </c>
      <c r="I26" s="61">
        <f t="shared" si="1"/>
        <v>1356687</v>
      </c>
    </row>
    <row r="27" spans="1:9">
      <c r="A27" s="7">
        <v>24</v>
      </c>
      <c r="B27" s="9" t="s">
        <v>52</v>
      </c>
      <c r="C27" s="5">
        <v>3283159.6638655467</v>
      </c>
      <c r="D27" s="6">
        <f t="shared" si="2"/>
        <v>623800.33613445389</v>
      </c>
      <c r="E27" s="6">
        <v>2920000</v>
      </c>
      <c r="F27" s="60">
        <v>150.30000000000001</v>
      </c>
      <c r="G27" s="59">
        <v>144.02000000000001</v>
      </c>
      <c r="H27" s="59">
        <f t="shared" si="0"/>
        <v>1.0436050548534925</v>
      </c>
      <c r="I27" s="61">
        <f t="shared" si="1"/>
        <v>3047327</v>
      </c>
    </row>
    <row r="28" spans="1:9">
      <c r="A28" s="7">
        <v>25</v>
      </c>
      <c r="B28" s="9" t="s">
        <v>53</v>
      </c>
      <c r="C28" s="5">
        <v>3283159.6638655467</v>
      </c>
      <c r="D28" s="6">
        <f t="shared" si="2"/>
        <v>623800.33613445389</v>
      </c>
      <c r="E28" s="6">
        <v>2920000</v>
      </c>
      <c r="F28" s="60">
        <v>150.30000000000001</v>
      </c>
      <c r="G28" s="59">
        <v>144.02000000000001</v>
      </c>
      <c r="H28" s="59">
        <f t="shared" si="0"/>
        <v>1.0436050548534925</v>
      </c>
      <c r="I28" s="61">
        <f t="shared" si="1"/>
        <v>3047327</v>
      </c>
    </row>
    <row r="29" spans="1:9">
      <c r="A29" s="7">
        <v>26</v>
      </c>
      <c r="B29" s="9" t="s">
        <v>54</v>
      </c>
      <c r="C29" s="5">
        <v>3283159.6638655467</v>
      </c>
      <c r="D29" s="6">
        <f t="shared" si="2"/>
        <v>623800.33613445389</v>
      </c>
      <c r="E29" s="6">
        <v>2920000</v>
      </c>
      <c r="F29" s="60">
        <v>150.30000000000001</v>
      </c>
      <c r="G29" s="59">
        <v>144.02000000000001</v>
      </c>
      <c r="H29" s="59">
        <f t="shared" si="0"/>
        <v>1.0436050548534925</v>
      </c>
      <c r="I29" s="61">
        <f t="shared" si="1"/>
        <v>3047327</v>
      </c>
    </row>
    <row r="30" spans="1:9">
      <c r="A30" s="7">
        <v>27</v>
      </c>
      <c r="B30" s="9" t="s">
        <v>55</v>
      </c>
      <c r="C30" s="5">
        <v>4047731.0924369753</v>
      </c>
      <c r="D30" s="6">
        <f t="shared" si="2"/>
        <v>769068.90756302536</v>
      </c>
      <c r="E30" s="6">
        <v>3600000</v>
      </c>
      <c r="F30" s="60">
        <v>150.30000000000001</v>
      </c>
      <c r="G30" s="59">
        <v>144.02000000000001</v>
      </c>
      <c r="H30" s="59">
        <f t="shared" si="0"/>
        <v>1.0436050548534925</v>
      </c>
      <c r="I30" s="61">
        <f t="shared" si="1"/>
        <v>3756978</v>
      </c>
    </row>
    <row r="31" spans="1:9">
      <c r="A31" s="7">
        <v>28</v>
      </c>
      <c r="B31" s="9" t="s">
        <v>56</v>
      </c>
      <c r="C31" s="5">
        <v>4047731.0924369753</v>
      </c>
      <c r="D31" s="6">
        <f t="shared" si="2"/>
        <v>769068.90756302536</v>
      </c>
      <c r="E31" s="6">
        <v>3600000</v>
      </c>
      <c r="F31" s="60">
        <v>150.30000000000001</v>
      </c>
      <c r="G31" s="59">
        <v>144.02000000000001</v>
      </c>
      <c r="H31" s="59">
        <f t="shared" si="0"/>
        <v>1.0436050548534925</v>
      </c>
      <c r="I31" s="61">
        <f t="shared" si="1"/>
        <v>3756978</v>
      </c>
    </row>
    <row r="32" spans="1:9">
      <c r="A32" s="7">
        <v>29</v>
      </c>
      <c r="B32" s="9" t="s">
        <v>57</v>
      </c>
      <c r="C32" s="5">
        <v>4047731.0924369753</v>
      </c>
      <c r="D32" s="6">
        <f t="shared" si="2"/>
        <v>769068.90756302536</v>
      </c>
      <c r="E32" s="6">
        <v>3600000</v>
      </c>
      <c r="F32" s="60">
        <v>150.30000000000001</v>
      </c>
      <c r="G32" s="59">
        <v>144.02000000000001</v>
      </c>
      <c r="H32" s="59">
        <f t="shared" si="0"/>
        <v>1.0436050548534925</v>
      </c>
      <c r="I32" s="61">
        <f t="shared" si="1"/>
        <v>3756978</v>
      </c>
    </row>
    <row r="33" spans="1:9">
      <c r="A33" s="7">
        <v>30</v>
      </c>
      <c r="B33" s="9" t="s">
        <v>58</v>
      </c>
      <c r="C33" s="5">
        <v>4047731.0924369753</v>
      </c>
      <c r="D33" s="6">
        <f t="shared" si="2"/>
        <v>769068.90756302536</v>
      </c>
      <c r="E33" s="6">
        <v>3600000</v>
      </c>
      <c r="F33" s="60">
        <v>150.30000000000001</v>
      </c>
      <c r="G33" s="59">
        <v>144.02000000000001</v>
      </c>
      <c r="H33" s="59">
        <f t="shared" si="0"/>
        <v>1.0436050548534925</v>
      </c>
      <c r="I33" s="61">
        <f t="shared" si="1"/>
        <v>3756978</v>
      </c>
    </row>
    <row r="34" spans="1:9" ht="24">
      <c r="A34" s="7">
        <v>31</v>
      </c>
      <c r="B34" s="9" t="s">
        <v>59</v>
      </c>
      <c r="C34" s="5">
        <v>3148235.2941176472</v>
      </c>
      <c r="D34" s="6">
        <f t="shared" si="2"/>
        <v>598164.70588235301</v>
      </c>
      <c r="E34" s="6">
        <v>2800000</v>
      </c>
      <c r="F34" s="60">
        <v>150.30000000000001</v>
      </c>
      <c r="G34" s="59">
        <v>144.02000000000001</v>
      </c>
      <c r="H34" s="59">
        <f t="shared" si="0"/>
        <v>1.0436050548534925</v>
      </c>
      <c r="I34" s="61">
        <f t="shared" si="1"/>
        <v>2922094</v>
      </c>
    </row>
    <row r="35" spans="1:9" ht="24">
      <c r="A35" s="7">
        <v>32</v>
      </c>
      <c r="B35" s="9" t="s">
        <v>60</v>
      </c>
      <c r="C35" s="5">
        <v>3148235.2941176472</v>
      </c>
      <c r="D35" s="6">
        <f t="shared" si="2"/>
        <v>598164.70588235301</v>
      </c>
      <c r="E35" s="6">
        <v>2800000</v>
      </c>
      <c r="F35" s="60">
        <v>150.30000000000001</v>
      </c>
      <c r="G35" s="59">
        <v>144.02000000000001</v>
      </c>
      <c r="H35" s="59">
        <f t="shared" si="0"/>
        <v>1.0436050548534925</v>
      </c>
      <c r="I35" s="61">
        <f t="shared" si="1"/>
        <v>2922094</v>
      </c>
    </row>
    <row r="36" spans="1:9">
      <c r="A36" s="7">
        <v>33</v>
      </c>
      <c r="B36" s="9" t="s">
        <v>61</v>
      </c>
      <c r="C36" s="5">
        <v>1574117.6470588236</v>
      </c>
      <c r="D36" s="6">
        <f t="shared" si="2"/>
        <v>299082.3529411765</v>
      </c>
      <c r="E36" s="6">
        <v>1400000</v>
      </c>
      <c r="F36" s="60">
        <v>150.30000000000001</v>
      </c>
      <c r="G36" s="59">
        <v>144.02000000000001</v>
      </c>
      <c r="H36" s="59">
        <f t="shared" si="0"/>
        <v>1.0436050548534925</v>
      </c>
      <c r="I36" s="61">
        <f t="shared" si="1"/>
        <v>1461047</v>
      </c>
    </row>
    <row r="37" spans="1:9">
      <c r="A37" s="7">
        <v>34</v>
      </c>
      <c r="B37" s="9" t="s">
        <v>62</v>
      </c>
      <c r="C37" s="5">
        <v>1045663.8655462185</v>
      </c>
      <c r="D37" s="6">
        <f t="shared" si="2"/>
        <v>198676.1344537815</v>
      </c>
      <c r="E37" s="6">
        <v>930000</v>
      </c>
      <c r="F37" s="60">
        <v>150.30000000000001</v>
      </c>
      <c r="G37" s="59">
        <v>144.02000000000001</v>
      </c>
      <c r="H37" s="59">
        <f t="shared" si="0"/>
        <v>1.0436050548534925</v>
      </c>
      <c r="I37" s="61">
        <f t="shared" si="1"/>
        <v>970553</v>
      </c>
    </row>
    <row r="38" spans="1:9">
      <c r="A38" s="7">
        <v>35</v>
      </c>
      <c r="B38" s="9" t="s">
        <v>63</v>
      </c>
      <c r="C38" s="4">
        <v>753327.73109243694</v>
      </c>
      <c r="D38" s="6">
        <f t="shared" si="2"/>
        <v>143132.26890756303</v>
      </c>
      <c r="E38" s="6">
        <v>670000</v>
      </c>
      <c r="F38" s="60">
        <v>150.30000000000001</v>
      </c>
      <c r="G38" s="59">
        <v>144.02000000000001</v>
      </c>
      <c r="H38" s="59">
        <f t="shared" si="0"/>
        <v>1.0436050548534925</v>
      </c>
      <c r="I38" s="61">
        <f t="shared" si="1"/>
        <v>699215</v>
      </c>
    </row>
    <row r="39" spans="1:9" ht="24">
      <c r="A39" s="7">
        <v>36</v>
      </c>
      <c r="B39" s="9" t="s">
        <v>64</v>
      </c>
      <c r="C39" s="4">
        <v>787058.82352941181</v>
      </c>
      <c r="D39" s="6">
        <f t="shared" si="2"/>
        <v>149541.17647058825</v>
      </c>
      <c r="E39" s="6">
        <v>700000</v>
      </c>
      <c r="F39" s="60">
        <v>150.30000000000001</v>
      </c>
      <c r="G39" s="59">
        <v>144.02000000000001</v>
      </c>
      <c r="H39" s="59">
        <f t="shared" si="0"/>
        <v>1.0436050548534925</v>
      </c>
      <c r="I39" s="61">
        <f t="shared" si="1"/>
        <v>730524</v>
      </c>
    </row>
    <row r="40" spans="1:9">
      <c r="A40" s="7">
        <v>37</v>
      </c>
      <c r="B40" s="9" t="s">
        <v>65</v>
      </c>
      <c r="C40" s="4">
        <v>192672</v>
      </c>
      <c r="D40" s="2">
        <v>0</v>
      </c>
      <c r="E40" s="6">
        <v>180000</v>
      </c>
      <c r="F40" s="60">
        <v>150.30000000000001</v>
      </c>
      <c r="G40" s="59">
        <v>144.02000000000001</v>
      </c>
      <c r="H40" s="59">
        <f t="shared" si="0"/>
        <v>1.0436050548534925</v>
      </c>
      <c r="I40" s="61">
        <f t="shared" si="1"/>
        <v>187849</v>
      </c>
    </row>
    <row r="41" spans="1:9" ht="36">
      <c r="A41" s="7">
        <v>38</v>
      </c>
      <c r="B41" s="9" t="s">
        <v>66</v>
      </c>
      <c r="C41" s="4">
        <v>1967647.0588235294</v>
      </c>
      <c r="D41" s="6">
        <f>+C41*19%</f>
        <v>373852.9411764706</v>
      </c>
      <c r="E41" s="6">
        <v>1750000.0000000002</v>
      </c>
      <c r="F41" s="60">
        <v>150.30000000000001</v>
      </c>
      <c r="G41" s="59">
        <v>144.02000000000001</v>
      </c>
      <c r="H41" s="59">
        <f t="shared" si="0"/>
        <v>1.0436050548534925</v>
      </c>
      <c r="I41" s="61">
        <f t="shared" si="1"/>
        <v>1826309</v>
      </c>
    </row>
    <row r="42" spans="1:9">
      <c r="A42" s="7">
        <v>39</v>
      </c>
      <c r="B42" s="9" t="s">
        <v>67</v>
      </c>
      <c r="C42" s="4">
        <v>4722352.9411764704</v>
      </c>
      <c r="D42" s="6">
        <f>+C42*19%</f>
        <v>897247.0588235294</v>
      </c>
      <c r="E42" s="6">
        <v>4200000</v>
      </c>
      <c r="F42" s="60">
        <v>150.30000000000001</v>
      </c>
      <c r="G42" s="59">
        <v>144.02000000000001</v>
      </c>
      <c r="H42" s="59">
        <f t="shared" si="0"/>
        <v>1.0436050548534925</v>
      </c>
      <c r="I42" s="61">
        <f t="shared" si="1"/>
        <v>4383141</v>
      </c>
    </row>
    <row r="43" spans="1:9" ht="36">
      <c r="A43" s="7">
        <v>40</v>
      </c>
      <c r="B43" s="9" t="s">
        <v>68</v>
      </c>
      <c r="C43" s="4">
        <v>1819680</v>
      </c>
      <c r="D43" s="2">
        <v>0</v>
      </c>
      <c r="E43" s="6">
        <v>1700000</v>
      </c>
      <c r="F43" s="60">
        <v>150.30000000000001</v>
      </c>
      <c r="G43" s="59">
        <v>144.02000000000001</v>
      </c>
      <c r="H43" s="59">
        <f t="shared" si="0"/>
        <v>1.0436050548534925</v>
      </c>
      <c r="I43" s="61">
        <f t="shared" si="1"/>
        <v>1774129</v>
      </c>
    </row>
    <row r="44" spans="1:9" ht="36">
      <c r="A44" s="7">
        <v>41</v>
      </c>
      <c r="B44" s="9" t="s">
        <v>69</v>
      </c>
      <c r="C44" s="4">
        <v>1980240</v>
      </c>
      <c r="D44" s="2">
        <v>0</v>
      </c>
      <c r="E44" s="6">
        <v>1850000</v>
      </c>
      <c r="F44" s="60">
        <v>150.30000000000001</v>
      </c>
      <c r="G44" s="59">
        <v>144.02000000000001</v>
      </c>
      <c r="H44" s="59">
        <f t="shared" si="0"/>
        <v>1.0436050548534925</v>
      </c>
      <c r="I44" s="61">
        <f t="shared" si="1"/>
        <v>1930669</v>
      </c>
    </row>
    <row r="45" spans="1:9" ht="36">
      <c r="A45" s="7">
        <v>42</v>
      </c>
      <c r="B45" s="9" t="s">
        <v>70</v>
      </c>
      <c r="C45" s="4">
        <v>1712640</v>
      </c>
      <c r="D45" s="2">
        <v>0</v>
      </c>
      <c r="E45" s="6">
        <v>1600000</v>
      </c>
      <c r="F45" s="60">
        <v>150.30000000000001</v>
      </c>
      <c r="G45" s="59">
        <v>144.02000000000001</v>
      </c>
      <c r="H45" s="59">
        <f t="shared" si="0"/>
        <v>1.0436050548534925</v>
      </c>
      <c r="I45" s="61">
        <f t="shared" si="1"/>
        <v>1669768</v>
      </c>
    </row>
    <row r="46" spans="1:9" ht="36">
      <c r="A46" s="7">
        <v>43</v>
      </c>
      <c r="B46" s="9" t="s">
        <v>71</v>
      </c>
      <c r="C46" s="4">
        <v>2127420</v>
      </c>
      <c r="D46" s="2">
        <v>0</v>
      </c>
      <c r="E46" s="6">
        <v>1590000</v>
      </c>
      <c r="F46" s="60">
        <v>150.30000000000001</v>
      </c>
      <c r="G46" s="59">
        <v>144.02000000000001</v>
      </c>
      <c r="H46" s="59">
        <f t="shared" si="0"/>
        <v>1.0436050548534925</v>
      </c>
      <c r="I46" s="61">
        <f t="shared" si="1"/>
        <v>1659332</v>
      </c>
    </row>
    <row r="47" spans="1:9">
      <c r="A47" s="7">
        <v>44</v>
      </c>
      <c r="B47" s="9" t="s">
        <v>72</v>
      </c>
      <c r="C47" s="4">
        <v>1137300</v>
      </c>
      <c r="D47" s="2">
        <v>0</v>
      </c>
      <c r="E47" s="6">
        <v>850000</v>
      </c>
      <c r="F47" s="60">
        <v>150.30000000000001</v>
      </c>
      <c r="G47" s="59">
        <v>144.02000000000001</v>
      </c>
      <c r="H47" s="59">
        <f t="shared" si="0"/>
        <v>1.0436050548534925</v>
      </c>
      <c r="I47" s="61">
        <f t="shared" si="1"/>
        <v>887064</v>
      </c>
    </row>
    <row r="48" spans="1:9">
      <c r="A48" s="7">
        <v>45</v>
      </c>
      <c r="B48" s="9" t="s">
        <v>73</v>
      </c>
      <c r="C48" s="4">
        <v>820789.91596638667</v>
      </c>
      <c r="D48" s="6">
        <f t="shared" ref="D48:D53" si="3">+C48*19%</f>
        <v>155950.08403361347</v>
      </c>
      <c r="E48" s="6">
        <v>730000</v>
      </c>
      <c r="F48" s="60">
        <v>150.30000000000001</v>
      </c>
      <c r="G48" s="59">
        <v>144.02000000000001</v>
      </c>
      <c r="H48" s="59">
        <f t="shared" si="0"/>
        <v>1.0436050548534925</v>
      </c>
      <c r="I48" s="61">
        <f t="shared" si="1"/>
        <v>761832</v>
      </c>
    </row>
    <row r="49" spans="1:9">
      <c r="A49" s="7">
        <v>46</v>
      </c>
      <c r="B49" s="9" t="s">
        <v>74</v>
      </c>
      <c r="C49" s="4">
        <v>955714.2857142858</v>
      </c>
      <c r="D49" s="6">
        <f t="shared" si="3"/>
        <v>181585.71428571429</v>
      </c>
      <c r="E49" s="6">
        <v>850000</v>
      </c>
      <c r="F49" s="60">
        <v>150.30000000000001</v>
      </c>
      <c r="G49" s="59">
        <v>144.02000000000001</v>
      </c>
      <c r="H49" s="59">
        <f t="shared" si="0"/>
        <v>1.0436050548534925</v>
      </c>
      <c r="I49" s="61">
        <f t="shared" si="1"/>
        <v>887064</v>
      </c>
    </row>
    <row r="50" spans="1:9">
      <c r="A50" s="7">
        <v>47</v>
      </c>
      <c r="B50" s="9" t="s">
        <v>75</v>
      </c>
      <c r="C50" s="4">
        <v>9557142.8571428582</v>
      </c>
      <c r="D50" s="6">
        <f t="shared" si="3"/>
        <v>1815857.1428571432</v>
      </c>
      <c r="E50" s="6">
        <v>8500000</v>
      </c>
      <c r="F50" s="60">
        <v>150.30000000000001</v>
      </c>
      <c r="G50" s="59">
        <v>144.02000000000001</v>
      </c>
      <c r="H50" s="59">
        <f t="shared" si="0"/>
        <v>1.0436050548534925</v>
      </c>
      <c r="I50" s="61">
        <f t="shared" si="1"/>
        <v>8870643</v>
      </c>
    </row>
    <row r="51" spans="1:9">
      <c r="A51" s="7">
        <v>48</v>
      </c>
      <c r="B51" s="9" t="s">
        <v>76</v>
      </c>
      <c r="C51" s="5">
        <v>10119327.731092438</v>
      </c>
      <c r="D51" s="6">
        <f t="shared" si="3"/>
        <v>1922672.2689075633</v>
      </c>
      <c r="E51" s="6">
        <v>9000000</v>
      </c>
      <c r="F51" s="60">
        <v>150.30000000000001</v>
      </c>
      <c r="G51" s="59">
        <v>144.02000000000001</v>
      </c>
      <c r="H51" s="59">
        <f t="shared" si="0"/>
        <v>1.0436050548534925</v>
      </c>
      <c r="I51" s="61">
        <f t="shared" si="1"/>
        <v>9392445</v>
      </c>
    </row>
    <row r="52" spans="1:9">
      <c r="A52" s="7">
        <v>49</v>
      </c>
      <c r="B52" s="9" t="s">
        <v>77</v>
      </c>
      <c r="C52" s="5">
        <v>10119327.731092438</v>
      </c>
      <c r="D52" s="6">
        <f t="shared" si="3"/>
        <v>1922672.2689075633</v>
      </c>
      <c r="E52" s="6">
        <v>9000000</v>
      </c>
      <c r="F52" s="60">
        <v>150.30000000000001</v>
      </c>
      <c r="G52" s="59">
        <v>144.02000000000001</v>
      </c>
      <c r="H52" s="59">
        <f t="shared" si="0"/>
        <v>1.0436050548534925</v>
      </c>
      <c r="I52" s="61">
        <f t="shared" si="1"/>
        <v>9392445</v>
      </c>
    </row>
    <row r="53" spans="1:9">
      <c r="A53" s="7">
        <v>50</v>
      </c>
      <c r="B53" s="9" t="s">
        <v>78</v>
      </c>
      <c r="C53" s="5">
        <v>8432773.1092436984</v>
      </c>
      <c r="D53" s="6">
        <f t="shared" si="3"/>
        <v>1602226.8907563027</v>
      </c>
      <c r="E53" s="6">
        <v>7500000</v>
      </c>
      <c r="F53" s="60">
        <v>150.30000000000001</v>
      </c>
      <c r="G53" s="59">
        <v>144.02000000000001</v>
      </c>
      <c r="H53" s="59">
        <f t="shared" si="0"/>
        <v>1.0436050548534925</v>
      </c>
      <c r="I53" s="61">
        <f t="shared" si="1"/>
        <v>7827038</v>
      </c>
    </row>
    <row r="54" spans="1:9">
      <c r="A54" s="7">
        <v>51</v>
      </c>
      <c r="B54" s="9" t="s">
        <v>79</v>
      </c>
      <c r="C54" s="4">
        <v>240840</v>
      </c>
      <c r="D54" s="2">
        <v>0</v>
      </c>
      <c r="E54" s="6">
        <v>180000</v>
      </c>
      <c r="F54" s="60">
        <v>150.30000000000001</v>
      </c>
      <c r="G54" s="59">
        <v>144.02000000000001</v>
      </c>
      <c r="H54" s="59">
        <f t="shared" si="0"/>
        <v>1.0436050548534925</v>
      </c>
      <c r="I54" s="61">
        <f t="shared" si="1"/>
        <v>187849</v>
      </c>
    </row>
    <row r="55" spans="1:9">
      <c r="A55" s="7">
        <v>52</v>
      </c>
      <c r="B55" s="9" t="s">
        <v>80</v>
      </c>
      <c r="C55" s="4">
        <v>359798.31932773109</v>
      </c>
      <c r="D55" s="6">
        <f>+C55*19%</f>
        <v>68361.680672268907</v>
      </c>
      <c r="E55" s="6">
        <v>320000</v>
      </c>
      <c r="F55" s="60">
        <v>150.30000000000001</v>
      </c>
      <c r="G55" s="59">
        <v>144.02000000000001</v>
      </c>
      <c r="H55" s="59">
        <f t="shared" si="0"/>
        <v>1.0436050548534925</v>
      </c>
      <c r="I55" s="61">
        <f t="shared" si="1"/>
        <v>333954</v>
      </c>
    </row>
    <row r="56" spans="1:9">
      <c r="A56" s="7">
        <v>53</v>
      </c>
      <c r="B56" s="9" t="s">
        <v>81</v>
      </c>
      <c r="C56" s="4">
        <v>1097160</v>
      </c>
      <c r="D56" s="2">
        <v>0</v>
      </c>
      <c r="E56" s="6">
        <v>820000</v>
      </c>
      <c r="F56" s="60">
        <v>150.30000000000001</v>
      </c>
      <c r="G56" s="59">
        <v>144.02000000000001</v>
      </c>
      <c r="H56" s="59">
        <f t="shared" si="0"/>
        <v>1.0436050548534925</v>
      </c>
      <c r="I56" s="61">
        <f t="shared" si="1"/>
        <v>855756</v>
      </c>
    </row>
    <row r="57" spans="1:9">
      <c r="A57" s="7">
        <v>54</v>
      </c>
      <c r="B57" s="9" t="s">
        <v>82</v>
      </c>
      <c r="C57" s="4">
        <v>1083780</v>
      </c>
      <c r="D57" s="2">
        <v>0</v>
      </c>
      <c r="E57" s="6">
        <v>810000</v>
      </c>
      <c r="F57" s="60">
        <v>150.30000000000001</v>
      </c>
      <c r="G57" s="59">
        <v>144.02000000000001</v>
      </c>
      <c r="H57" s="59">
        <f t="shared" si="0"/>
        <v>1.0436050548534925</v>
      </c>
      <c r="I57" s="61">
        <f t="shared" si="1"/>
        <v>845320</v>
      </c>
    </row>
    <row r="58" spans="1:9">
      <c r="A58" s="7">
        <v>55</v>
      </c>
      <c r="B58" s="9" t="s">
        <v>83</v>
      </c>
      <c r="C58" s="4">
        <v>877008.40336134448</v>
      </c>
      <c r="D58" s="6">
        <f>+C58*19%</f>
        <v>166631.59663865546</v>
      </c>
      <c r="E58" s="6">
        <v>780000</v>
      </c>
      <c r="F58" s="60">
        <v>150.30000000000001</v>
      </c>
      <c r="G58" s="59">
        <v>144.02000000000001</v>
      </c>
      <c r="H58" s="59">
        <f t="shared" si="0"/>
        <v>1.0436050548534925</v>
      </c>
      <c r="I58" s="61">
        <f t="shared" si="1"/>
        <v>814012</v>
      </c>
    </row>
    <row r="59" spans="1:9">
      <c r="A59" s="7">
        <v>56</v>
      </c>
      <c r="B59" s="9" t="s">
        <v>84</v>
      </c>
      <c r="C59" s="4">
        <v>14049000</v>
      </c>
      <c r="D59" s="2">
        <v>0</v>
      </c>
      <c r="E59" s="6">
        <v>10500000</v>
      </c>
      <c r="F59" s="60">
        <v>150.30000000000001</v>
      </c>
      <c r="G59" s="59">
        <v>144.02000000000001</v>
      </c>
      <c r="H59" s="59">
        <f t="shared" si="0"/>
        <v>1.0436050548534925</v>
      </c>
      <c r="I59" s="61">
        <f t="shared" si="1"/>
        <v>10957853</v>
      </c>
    </row>
    <row r="60" spans="1:9">
      <c r="A60" s="7">
        <v>57</v>
      </c>
      <c r="B60" s="9" t="s">
        <v>85</v>
      </c>
      <c r="C60" s="4">
        <v>3935294.1176470588</v>
      </c>
      <c r="D60" s="6">
        <f>+C60*19%</f>
        <v>747705.8823529412</v>
      </c>
      <c r="E60" s="6">
        <v>3500000.0000000005</v>
      </c>
      <c r="F60" s="60">
        <v>150.30000000000001</v>
      </c>
      <c r="G60" s="59">
        <v>144.02000000000001</v>
      </c>
      <c r="H60" s="59">
        <f t="shared" si="0"/>
        <v>1.0436050548534925</v>
      </c>
      <c r="I60" s="61">
        <f t="shared" si="1"/>
        <v>3652618</v>
      </c>
    </row>
    <row r="61" spans="1:9">
      <c r="A61" s="7">
        <v>58</v>
      </c>
      <c r="B61" s="9" t="s">
        <v>86</v>
      </c>
      <c r="C61" s="4">
        <v>340800</v>
      </c>
      <c r="D61" s="2">
        <v>0</v>
      </c>
      <c r="E61" s="6">
        <v>250000</v>
      </c>
      <c r="F61" s="60">
        <v>150.30000000000001</v>
      </c>
      <c r="G61" s="59">
        <v>144.02000000000001</v>
      </c>
      <c r="H61" s="59">
        <f t="shared" si="0"/>
        <v>1.0436050548534925</v>
      </c>
      <c r="I61" s="61">
        <f t="shared" si="1"/>
        <v>260901</v>
      </c>
    </row>
    <row r="62" spans="1:9">
      <c r="A62" s="7">
        <v>59</v>
      </c>
      <c r="B62" s="9" t="s">
        <v>87</v>
      </c>
      <c r="C62" s="4">
        <v>286272</v>
      </c>
      <c r="D62" s="2">
        <v>0</v>
      </c>
      <c r="E62" s="6">
        <v>210000</v>
      </c>
      <c r="F62" s="60">
        <v>150.30000000000001</v>
      </c>
      <c r="G62" s="59">
        <v>144.02000000000001</v>
      </c>
      <c r="H62" s="59">
        <f t="shared" si="0"/>
        <v>1.0436050548534925</v>
      </c>
      <c r="I62" s="61">
        <f t="shared" si="1"/>
        <v>219157</v>
      </c>
    </row>
    <row r="63" spans="1:9">
      <c r="A63" s="7">
        <v>60</v>
      </c>
      <c r="B63" s="9" t="s">
        <v>88</v>
      </c>
      <c r="C63" s="4">
        <v>259008</v>
      </c>
      <c r="D63" s="2">
        <v>0</v>
      </c>
      <c r="E63" s="6">
        <v>190000</v>
      </c>
      <c r="F63" s="60">
        <v>150.30000000000001</v>
      </c>
      <c r="G63" s="59">
        <v>144.02000000000001</v>
      </c>
      <c r="H63" s="59">
        <f t="shared" si="0"/>
        <v>1.0436050548534925</v>
      </c>
      <c r="I63" s="61">
        <f t="shared" si="1"/>
        <v>198285</v>
      </c>
    </row>
    <row r="64" spans="1:9">
      <c r="A64" s="7">
        <v>61</v>
      </c>
      <c r="B64" s="9" t="s">
        <v>89</v>
      </c>
      <c r="C64" s="4">
        <v>313536</v>
      </c>
      <c r="D64" s="2">
        <v>0</v>
      </c>
      <c r="E64" s="6">
        <v>230000</v>
      </c>
      <c r="F64" s="60">
        <v>150.30000000000001</v>
      </c>
      <c r="G64" s="59">
        <v>144.02000000000001</v>
      </c>
      <c r="H64" s="59">
        <f t="shared" si="0"/>
        <v>1.0436050548534925</v>
      </c>
      <c r="I64" s="61">
        <f t="shared" si="1"/>
        <v>240029</v>
      </c>
    </row>
    <row r="65" spans="1:9">
      <c r="A65" s="7">
        <v>62</v>
      </c>
      <c r="B65" s="9" t="s">
        <v>90</v>
      </c>
      <c r="C65" s="4">
        <v>340800</v>
      </c>
      <c r="D65" s="2">
        <v>0</v>
      </c>
      <c r="E65" s="6">
        <v>250000</v>
      </c>
      <c r="F65" s="60">
        <v>150.30000000000001</v>
      </c>
      <c r="G65" s="59">
        <v>144.02000000000001</v>
      </c>
      <c r="H65" s="59">
        <f t="shared" si="0"/>
        <v>1.0436050548534925</v>
      </c>
      <c r="I65" s="61">
        <f t="shared" si="1"/>
        <v>260901</v>
      </c>
    </row>
    <row r="66" spans="1:9">
      <c r="A66" s="7">
        <v>63</v>
      </c>
      <c r="B66" s="9" t="s">
        <v>91</v>
      </c>
      <c r="C66" s="4">
        <v>333984</v>
      </c>
      <c r="D66" s="2">
        <v>0</v>
      </c>
      <c r="E66" s="6">
        <v>245000</v>
      </c>
      <c r="F66" s="60">
        <v>150.30000000000001</v>
      </c>
      <c r="G66" s="59">
        <v>144.02000000000001</v>
      </c>
      <c r="H66" s="59">
        <f t="shared" si="0"/>
        <v>1.0436050548534925</v>
      </c>
      <c r="I66" s="61">
        <f t="shared" si="1"/>
        <v>255683</v>
      </c>
    </row>
    <row r="67" spans="1:9">
      <c r="A67" s="7">
        <v>64</v>
      </c>
      <c r="B67" s="9" t="s">
        <v>92</v>
      </c>
      <c r="C67" s="4">
        <v>327168</v>
      </c>
      <c r="D67" s="2">
        <v>0</v>
      </c>
      <c r="E67" s="6">
        <v>240000</v>
      </c>
      <c r="F67" s="60">
        <v>150.30000000000001</v>
      </c>
      <c r="G67" s="59">
        <v>144.02000000000001</v>
      </c>
      <c r="H67" s="59">
        <f t="shared" si="0"/>
        <v>1.0436050548534925</v>
      </c>
      <c r="I67" s="61">
        <f t="shared" si="1"/>
        <v>250465</v>
      </c>
    </row>
    <row r="68" spans="1:9">
      <c r="A68" s="7">
        <v>65</v>
      </c>
      <c r="B68" s="9" t="s">
        <v>93</v>
      </c>
      <c r="C68" s="4">
        <v>252192</v>
      </c>
      <c r="D68" s="2">
        <v>0</v>
      </c>
      <c r="E68" s="6">
        <v>185000</v>
      </c>
      <c r="F68" s="60">
        <v>150.30000000000001</v>
      </c>
      <c r="G68" s="59">
        <v>144.02000000000001</v>
      </c>
      <c r="H68" s="59">
        <f t="shared" si="0"/>
        <v>1.0436050548534925</v>
      </c>
      <c r="I68" s="61">
        <f t="shared" si="1"/>
        <v>193067</v>
      </c>
    </row>
    <row r="69" spans="1:9">
      <c r="A69" s="7">
        <v>66</v>
      </c>
      <c r="B69" s="9" t="s">
        <v>94</v>
      </c>
      <c r="C69" s="4">
        <v>702048</v>
      </c>
      <c r="D69" s="2">
        <v>0</v>
      </c>
      <c r="E69" s="6">
        <v>515000</v>
      </c>
      <c r="F69" s="60">
        <v>150.30000000000001</v>
      </c>
      <c r="G69" s="59">
        <v>144.02000000000001</v>
      </c>
      <c r="H69" s="59">
        <f t="shared" ref="H69:H132" si="4">F69/G69</f>
        <v>1.0436050548534925</v>
      </c>
      <c r="I69" s="61">
        <f t="shared" ref="I69:I132" si="5">ROUND((H69*E69),0)</f>
        <v>537457</v>
      </c>
    </row>
    <row r="70" spans="1:9">
      <c r="A70" s="7">
        <v>67</v>
      </c>
      <c r="B70" s="9" t="s">
        <v>95</v>
      </c>
      <c r="C70" s="4">
        <v>654336</v>
      </c>
      <c r="D70" s="2">
        <v>0</v>
      </c>
      <c r="E70" s="6">
        <v>480000</v>
      </c>
      <c r="F70" s="60">
        <v>150.30000000000001</v>
      </c>
      <c r="G70" s="59">
        <v>144.02000000000001</v>
      </c>
      <c r="H70" s="59">
        <f t="shared" si="4"/>
        <v>1.0436050548534925</v>
      </c>
      <c r="I70" s="61">
        <f t="shared" si="5"/>
        <v>500930</v>
      </c>
    </row>
    <row r="71" spans="1:9">
      <c r="A71" s="7">
        <v>68</v>
      </c>
      <c r="B71" s="9" t="s">
        <v>96</v>
      </c>
      <c r="C71" s="4">
        <v>613440</v>
      </c>
      <c r="D71" s="2">
        <v>0</v>
      </c>
      <c r="E71" s="6">
        <v>450000</v>
      </c>
      <c r="F71" s="60">
        <v>150.30000000000001</v>
      </c>
      <c r="G71" s="59">
        <v>144.02000000000001</v>
      </c>
      <c r="H71" s="59">
        <f t="shared" si="4"/>
        <v>1.0436050548534925</v>
      </c>
      <c r="I71" s="61">
        <f t="shared" si="5"/>
        <v>469622</v>
      </c>
    </row>
    <row r="72" spans="1:9">
      <c r="A72" s="7">
        <v>69</v>
      </c>
      <c r="B72" s="9" t="s">
        <v>97</v>
      </c>
      <c r="C72" s="4">
        <v>1022400</v>
      </c>
      <c r="D72" s="2">
        <v>0</v>
      </c>
      <c r="E72" s="6">
        <v>750000</v>
      </c>
      <c r="F72" s="60">
        <v>150.30000000000001</v>
      </c>
      <c r="G72" s="59">
        <v>144.02000000000001</v>
      </c>
      <c r="H72" s="59">
        <f t="shared" si="4"/>
        <v>1.0436050548534925</v>
      </c>
      <c r="I72" s="61">
        <f t="shared" si="5"/>
        <v>782704</v>
      </c>
    </row>
    <row r="73" spans="1:9">
      <c r="A73" s="7">
        <v>70</v>
      </c>
      <c r="B73" s="9" t="s">
        <v>97</v>
      </c>
      <c r="C73" s="4">
        <v>1226880</v>
      </c>
      <c r="D73" s="2">
        <v>0</v>
      </c>
      <c r="E73" s="6">
        <v>900000</v>
      </c>
      <c r="F73" s="60">
        <v>150.30000000000001</v>
      </c>
      <c r="G73" s="59">
        <v>144.02000000000001</v>
      </c>
      <c r="H73" s="59">
        <f t="shared" si="4"/>
        <v>1.0436050548534925</v>
      </c>
      <c r="I73" s="61">
        <f t="shared" si="5"/>
        <v>939245</v>
      </c>
    </row>
    <row r="74" spans="1:9">
      <c r="A74" s="7">
        <v>71</v>
      </c>
      <c r="B74" s="9" t="s">
        <v>98</v>
      </c>
      <c r="C74" s="4">
        <v>531648</v>
      </c>
      <c r="D74" s="2">
        <v>0</v>
      </c>
      <c r="E74" s="6">
        <v>390000</v>
      </c>
      <c r="F74" s="60">
        <v>150.30000000000001</v>
      </c>
      <c r="G74" s="59">
        <v>144.02000000000001</v>
      </c>
      <c r="H74" s="59">
        <f t="shared" si="4"/>
        <v>1.0436050548534925</v>
      </c>
      <c r="I74" s="61">
        <f t="shared" si="5"/>
        <v>407006</v>
      </c>
    </row>
    <row r="75" spans="1:9">
      <c r="A75" s="7">
        <v>72</v>
      </c>
      <c r="B75" s="9" t="s">
        <v>99</v>
      </c>
      <c r="C75" s="4">
        <v>936518.4</v>
      </c>
      <c r="D75" s="2">
        <v>0</v>
      </c>
      <c r="E75" s="6">
        <v>687000</v>
      </c>
      <c r="F75" s="60">
        <v>150.30000000000001</v>
      </c>
      <c r="G75" s="59">
        <v>144.02000000000001</v>
      </c>
      <c r="H75" s="59">
        <f t="shared" si="4"/>
        <v>1.0436050548534925</v>
      </c>
      <c r="I75" s="61">
        <f t="shared" si="5"/>
        <v>716957</v>
      </c>
    </row>
    <row r="76" spans="1:9">
      <c r="A76" s="7">
        <v>73</v>
      </c>
      <c r="B76" s="9" t="s">
        <v>100</v>
      </c>
      <c r="C76" s="4">
        <v>1840320</v>
      </c>
      <c r="D76" s="2">
        <v>0</v>
      </c>
      <c r="E76" s="6">
        <v>1350000</v>
      </c>
      <c r="F76" s="60">
        <v>150.30000000000001</v>
      </c>
      <c r="G76" s="59">
        <v>144.02000000000001</v>
      </c>
      <c r="H76" s="59">
        <f t="shared" si="4"/>
        <v>1.0436050548534925</v>
      </c>
      <c r="I76" s="61">
        <f t="shared" si="5"/>
        <v>1408867</v>
      </c>
    </row>
    <row r="77" spans="1:9">
      <c r="A77" s="7">
        <v>74</v>
      </c>
      <c r="B77" s="9" t="s">
        <v>101</v>
      </c>
      <c r="C77" s="4">
        <v>1840320</v>
      </c>
      <c r="D77" s="2">
        <v>0</v>
      </c>
      <c r="E77" s="6">
        <v>1350000</v>
      </c>
      <c r="F77" s="60">
        <v>150.30000000000001</v>
      </c>
      <c r="G77" s="59">
        <v>144.02000000000001</v>
      </c>
      <c r="H77" s="59">
        <f t="shared" si="4"/>
        <v>1.0436050548534925</v>
      </c>
      <c r="I77" s="61">
        <f t="shared" si="5"/>
        <v>1408867</v>
      </c>
    </row>
    <row r="78" spans="1:9">
      <c r="A78" s="7">
        <v>75</v>
      </c>
      <c r="B78" s="9" t="s">
        <v>102</v>
      </c>
      <c r="C78" s="4">
        <v>786566.4</v>
      </c>
      <c r="D78" s="2">
        <v>0</v>
      </c>
      <c r="E78" s="6">
        <v>577000</v>
      </c>
      <c r="F78" s="60">
        <v>150.30000000000001</v>
      </c>
      <c r="G78" s="59">
        <v>144.02000000000001</v>
      </c>
      <c r="H78" s="59">
        <f t="shared" si="4"/>
        <v>1.0436050548534925</v>
      </c>
      <c r="I78" s="61">
        <f t="shared" si="5"/>
        <v>602160</v>
      </c>
    </row>
    <row r="79" spans="1:9">
      <c r="A79" s="7">
        <v>76</v>
      </c>
      <c r="B79" s="9" t="s">
        <v>103</v>
      </c>
      <c r="C79" s="4">
        <v>531648</v>
      </c>
      <c r="D79" s="2">
        <v>0</v>
      </c>
      <c r="E79" s="6">
        <v>390000</v>
      </c>
      <c r="F79" s="60">
        <v>150.30000000000001</v>
      </c>
      <c r="G79" s="59">
        <v>144.02000000000001</v>
      </c>
      <c r="H79" s="59">
        <f t="shared" si="4"/>
        <v>1.0436050548534925</v>
      </c>
      <c r="I79" s="61">
        <f t="shared" si="5"/>
        <v>407006</v>
      </c>
    </row>
    <row r="80" spans="1:9">
      <c r="A80" s="7">
        <v>77</v>
      </c>
      <c r="B80" s="9" t="s">
        <v>104</v>
      </c>
      <c r="C80" s="4">
        <v>3408000</v>
      </c>
      <c r="D80" s="2">
        <v>0</v>
      </c>
      <c r="E80" s="6">
        <v>2500000</v>
      </c>
      <c r="F80" s="60">
        <v>150.30000000000001</v>
      </c>
      <c r="G80" s="59">
        <v>144.02000000000001</v>
      </c>
      <c r="H80" s="59">
        <f t="shared" si="4"/>
        <v>1.0436050548534925</v>
      </c>
      <c r="I80" s="61">
        <f t="shared" si="5"/>
        <v>2609013</v>
      </c>
    </row>
    <row r="81" spans="1:9">
      <c r="A81" s="7">
        <v>78</v>
      </c>
      <c r="B81" s="9" t="s">
        <v>105</v>
      </c>
      <c r="C81" s="4">
        <v>1908480</v>
      </c>
      <c r="D81" s="2">
        <v>0</v>
      </c>
      <c r="E81" s="6">
        <v>1400000</v>
      </c>
      <c r="F81" s="60">
        <v>150.30000000000001</v>
      </c>
      <c r="G81" s="59">
        <v>144.02000000000001</v>
      </c>
      <c r="H81" s="59">
        <f t="shared" si="4"/>
        <v>1.0436050548534925</v>
      </c>
      <c r="I81" s="61">
        <f t="shared" si="5"/>
        <v>1461047</v>
      </c>
    </row>
    <row r="82" spans="1:9">
      <c r="A82" s="7">
        <v>79</v>
      </c>
      <c r="B82" s="9" t="s">
        <v>106</v>
      </c>
      <c r="C82" s="4">
        <v>177216</v>
      </c>
      <c r="D82" s="2">
        <v>0</v>
      </c>
      <c r="E82" s="6">
        <v>130000</v>
      </c>
      <c r="F82" s="60">
        <v>150.30000000000001</v>
      </c>
      <c r="G82" s="59">
        <v>144.02000000000001</v>
      </c>
      <c r="H82" s="59">
        <f t="shared" si="4"/>
        <v>1.0436050548534925</v>
      </c>
      <c r="I82" s="61">
        <f t="shared" si="5"/>
        <v>135669</v>
      </c>
    </row>
    <row r="83" spans="1:9">
      <c r="A83" s="7">
        <v>80</v>
      </c>
      <c r="B83" s="9" t="s">
        <v>107</v>
      </c>
      <c r="C83" s="4">
        <v>177216</v>
      </c>
      <c r="D83" s="2">
        <v>0</v>
      </c>
      <c r="E83" s="6">
        <v>130000</v>
      </c>
      <c r="F83" s="60">
        <v>150.30000000000001</v>
      </c>
      <c r="G83" s="59">
        <v>144.02000000000001</v>
      </c>
      <c r="H83" s="59">
        <f t="shared" si="4"/>
        <v>1.0436050548534925</v>
      </c>
      <c r="I83" s="61">
        <f t="shared" si="5"/>
        <v>135669</v>
      </c>
    </row>
    <row r="84" spans="1:9" ht="36">
      <c r="A84" s="7">
        <v>81</v>
      </c>
      <c r="B84" s="9" t="s">
        <v>108</v>
      </c>
      <c r="C84" s="4">
        <v>218112</v>
      </c>
      <c r="D84" s="2">
        <v>0</v>
      </c>
      <c r="E84" s="6">
        <v>160000</v>
      </c>
      <c r="F84" s="60">
        <v>150.30000000000001</v>
      </c>
      <c r="G84" s="59">
        <v>144.02000000000001</v>
      </c>
      <c r="H84" s="59">
        <f t="shared" si="4"/>
        <v>1.0436050548534925</v>
      </c>
      <c r="I84" s="61">
        <f t="shared" si="5"/>
        <v>166977</v>
      </c>
    </row>
    <row r="85" spans="1:9" ht="36">
      <c r="A85" s="7">
        <v>82</v>
      </c>
      <c r="B85" s="9" t="s">
        <v>109</v>
      </c>
      <c r="C85" s="4">
        <v>327168</v>
      </c>
      <c r="D85" s="2">
        <v>0</v>
      </c>
      <c r="E85" s="6">
        <v>240000</v>
      </c>
      <c r="F85" s="60">
        <v>150.30000000000001</v>
      </c>
      <c r="G85" s="59">
        <v>144.02000000000001</v>
      </c>
      <c r="H85" s="59">
        <f t="shared" si="4"/>
        <v>1.0436050548534925</v>
      </c>
      <c r="I85" s="61">
        <f t="shared" si="5"/>
        <v>250465</v>
      </c>
    </row>
    <row r="86" spans="1:9">
      <c r="A86" s="7">
        <v>83</v>
      </c>
      <c r="B86" s="9" t="s">
        <v>110</v>
      </c>
      <c r="C86" s="4">
        <v>306720</v>
      </c>
      <c r="D86" s="2">
        <v>0</v>
      </c>
      <c r="E86" s="6">
        <v>225000</v>
      </c>
      <c r="F86" s="60">
        <v>150.30000000000001</v>
      </c>
      <c r="G86" s="59">
        <v>144.02000000000001</v>
      </c>
      <c r="H86" s="59">
        <f t="shared" si="4"/>
        <v>1.0436050548534925</v>
      </c>
      <c r="I86" s="61">
        <f t="shared" si="5"/>
        <v>234811</v>
      </c>
    </row>
    <row r="87" spans="1:9">
      <c r="A87" s="7">
        <v>84</v>
      </c>
      <c r="B87" s="9" t="s">
        <v>111</v>
      </c>
      <c r="C87" s="4">
        <v>115872</v>
      </c>
      <c r="D87" s="2">
        <v>0</v>
      </c>
      <c r="E87" s="6">
        <v>85000</v>
      </c>
      <c r="F87" s="60">
        <v>150.30000000000001</v>
      </c>
      <c r="G87" s="59">
        <v>144.02000000000001</v>
      </c>
      <c r="H87" s="59">
        <f t="shared" si="4"/>
        <v>1.0436050548534925</v>
      </c>
      <c r="I87" s="61">
        <f t="shared" si="5"/>
        <v>88706</v>
      </c>
    </row>
    <row r="88" spans="1:9">
      <c r="A88" s="7">
        <v>85</v>
      </c>
      <c r="B88" s="9" t="s">
        <v>112</v>
      </c>
      <c r="C88" s="4">
        <v>511200</v>
      </c>
      <c r="D88" s="2">
        <v>0</v>
      </c>
      <c r="E88" s="6">
        <v>375000</v>
      </c>
      <c r="F88" s="60">
        <v>150.30000000000001</v>
      </c>
      <c r="G88" s="59">
        <v>144.02000000000001</v>
      </c>
      <c r="H88" s="59">
        <f t="shared" si="4"/>
        <v>1.0436050548534925</v>
      </c>
      <c r="I88" s="61">
        <f t="shared" si="5"/>
        <v>391352</v>
      </c>
    </row>
    <row r="89" spans="1:9">
      <c r="A89" s="7">
        <v>86</v>
      </c>
      <c r="B89" s="9" t="s">
        <v>112</v>
      </c>
      <c r="C89" s="4">
        <v>511200</v>
      </c>
      <c r="D89" s="2">
        <v>0</v>
      </c>
      <c r="E89" s="6">
        <v>375000</v>
      </c>
      <c r="F89" s="60">
        <v>150.30000000000001</v>
      </c>
      <c r="G89" s="59">
        <v>144.02000000000001</v>
      </c>
      <c r="H89" s="59">
        <f t="shared" si="4"/>
        <v>1.0436050548534925</v>
      </c>
      <c r="I89" s="61">
        <f t="shared" si="5"/>
        <v>391352</v>
      </c>
    </row>
    <row r="90" spans="1:9">
      <c r="A90" s="7">
        <v>87</v>
      </c>
      <c r="B90" s="9" t="s">
        <v>113</v>
      </c>
      <c r="C90" s="4">
        <v>204480</v>
      </c>
      <c r="D90" s="2">
        <v>0</v>
      </c>
      <c r="E90" s="6">
        <v>150000</v>
      </c>
      <c r="F90" s="60">
        <v>150.30000000000001</v>
      </c>
      <c r="G90" s="59">
        <v>144.02000000000001</v>
      </c>
      <c r="H90" s="59">
        <f t="shared" si="4"/>
        <v>1.0436050548534925</v>
      </c>
      <c r="I90" s="61">
        <f t="shared" si="5"/>
        <v>156541</v>
      </c>
    </row>
    <row r="91" spans="1:9">
      <c r="A91" s="7">
        <v>88</v>
      </c>
      <c r="B91" s="9" t="s">
        <v>113</v>
      </c>
      <c r="C91" s="4">
        <v>204480</v>
      </c>
      <c r="D91" s="2">
        <v>0</v>
      </c>
      <c r="E91" s="6">
        <v>150000</v>
      </c>
      <c r="F91" s="60">
        <v>150.30000000000001</v>
      </c>
      <c r="G91" s="59">
        <v>144.02000000000001</v>
      </c>
      <c r="H91" s="59">
        <f t="shared" si="4"/>
        <v>1.0436050548534925</v>
      </c>
      <c r="I91" s="61">
        <f t="shared" si="5"/>
        <v>156541</v>
      </c>
    </row>
    <row r="92" spans="1:9">
      <c r="A92" s="7">
        <v>89</v>
      </c>
      <c r="B92" s="9" t="s">
        <v>114</v>
      </c>
      <c r="C92" s="4">
        <v>156768</v>
      </c>
      <c r="D92" s="2">
        <v>0</v>
      </c>
      <c r="E92" s="6">
        <v>115000</v>
      </c>
      <c r="F92" s="60">
        <v>150.30000000000001</v>
      </c>
      <c r="G92" s="59">
        <v>144.02000000000001</v>
      </c>
      <c r="H92" s="59">
        <f t="shared" si="4"/>
        <v>1.0436050548534925</v>
      </c>
      <c r="I92" s="61">
        <f t="shared" si="5"/>
        <v>120015</v>
      </c>
    </row>
    <row r="93" spans="1:9">
      <c r="A93" s="7">
        <v>90</v>
      </c>
      <c r="B93" s="9" t="s">
        <v>115</v>
      </c>
      <c r="C93" s="4">
        <v>252192</v>
      </c>
      <c r="D93" s="2">
        <v>0</v>
      </c>
      <c r="E93" s="6">
        <v>185000</v>
      </c>
      <c r="F93" s="60">
        <v>150.30000000000001</v>
      </c>
      <c r="G93" s="59">
        <v>144.02000000000001</v>
      </c>
      <c r="H93" s="59">
        <f t="shared" si="4"/>
        <v>1.0436050548534925</v>
      </c>
      <c r="I93" s="61">
        <f t="shared" si="5"/>
        <v>193067</v>
      </c>
    </row>
    <row r="94" spans="1:9">
      <c r="A94" s="7">
        <v>91</v>
      </c>
      <c r="B94" s="9" t="s">
        <v>116</v>
      </c>
      <c r="C94" s="4">
        <v>558912</v>
      </c>
      <c r="D94" s="2">
        <v>0</v>
      </c>
      <c r="E94" s="6">
        <v>410000</v>
      </c>
      <c r="F94" s="60">
        <v>150.30000000000001</v>
      </c>
      <c r="G94" s="59">
        <v>144.02000000000001</v>
      </c>
      <c r="H94" s="59">
        <f t="shared" si="4"/>
        <v>1.0436050548534925</v>
      </c>
      <c r="I94" s="61">
        <f t="shared" si="5"/>
        <v>427878</v>
      </c>
    </row>
    <row r="95" spans="1:9">
      <c r="A95" s="7">
        <v>92</v>
      </c>
      <c r="B95" s="10" t="s">
        <v>117</v>
      </c>
      <c r="C95" s="4">
        <v>661152</v>
      </c>
      <c r="D95" s="2">
        <v>0</v>
      </c>
      <c r="E95" s="6">
        <v>485000</v>
      </c>
      <c r="F95" s="60">
        <v>150.30000000000001</v>
      </c>
      <c r="G95" s="59">
        <v>144.02000000000001</v>
      </c>
      <c r="H95" s="59">
        <f t="shared" si="4"/>
        <v>1.0436050548534925</v>
      </c>
      <c r="I95" s="61">
        <f t="shared" si="5"/>
        <v>506148</v>
      </c>
    </row>
    <row r="96" spans="1:9">
      <c r="A96" s="7">
        <v>93</v>
      </c>
      <c r="B96" s="9" t="s">
        <v>118</v>
      </c>
      <c r="C96" s="4">
        <v>5589120</v>
      </c>
      <c r="D96" s="2">
        <v>0</v>
      </c>
      <c r="E96" s="6">
        <v>4100000</v>
      </c>
      <c r="F96" s="60">
        <v>150.30000000000001</v>
      </c>
      <c r="G96" s="59">
        <v>144.02000000000001</v>
      </c>
      <c r="H96" s="59">
        <f t="shared" si="4"/>
        <v>1.0436050548534925</v>
      </c>
      <c r="I96" s="61">
        <f t="shared" si="5"/>
        <v>4278781</v>
      </c>
    </row>
    <row r="97" spans="1:9">
      <c r="A97" s="7">
        <v>94</v>
      </c>
      <c r="B97" s="9" t="s">
        <v>119</v>
      </c>
      <c r="C97" s="4">
        <v>313536</v>
      </c>
      <c r="D97" s="2">
        <v>0</v>
      </c>
      <c r="E97" s="6">
        <v>230000</v>
      </c>
      <c r="F97" s="60">
        <v>150.30000000000001</v>
      </c>
      <c r="G97" s="59">
        <v>144.02000000000001</v>
      </c>
      <c r="H97" s="59">
        <f t="shared" si="4"/>
        <v>1.0436050548534925</v>
      </c>
      <c r="I97" s="61">
        <f t="shared" si="5"/>
        <v>240029</v>
      </c>
    </row>
    <row r="98" spans="1:9">
      <c r="A98" s="7">
        <v>95</v>
      </c>
      <c r="B98" s="9" t="s">
        <v>120</v>
      </c>
      <c r="C98" s="4">
        <v>654336</v>
      </c>
      <c r="D98" s="2">
        <v>0</v>
      </c>
      <c r="E98" s="6">
        <v>480000</v>
      </c>
      <c r="F98" s="60">
        <v>150.30000000000001</v>
      </c>
      <c r="G98" s="59">
        <v>144.02000000000001</v>
      </c>
      <c r="H98" s="59">
        <f t="shared" si="4"/>
        <v>1.0436050548534925</v>
      </c>
      <c r="I98" s="61">
        <f t="shared" si="5"/>
        <v>500930</v>
      </c>
    </row>
    <row r="99" spans="1:9">
      <c r="A99" s="7">
        <v>96</v>
      </c>
      <c r="B99" s="9" t="s">
        <v>121</v>
      </c>
      <c r="C99" s="4">
        <v>190848</v>
      </c>
      <c r="D99" s="2">
        <v>0</v>
      </c>
      <c r="E99" s="6">
        <v>140000</v>
      </c>
      <c r="F99" s="60">
        <v>150.30000000000001</v>
      </c>
      <c r="G99" s="59">
        <v>144.02000000000001</v>
      </c>
      <c r="H99" s="59">
        <f t="shared" si="4"/>
        <v>1.0436050548534925</v>
      </c>
      <c r="I99" s="61">
        <f t="shared" si="5"/>
        <v>146105</v>
      </c>
    </row>
    <row r="100" spans="1:9">
      <c r="A100" s="7">
        <v>97</v>
      </c>
      <c r="B100" s="9" t="s">
        <v>122</v>
      </c>
      <c r="C100" s="4">
        <v>542553.59999999998</v>
      </c>
      <c r="D100" s="2">
        <v>0</v>
      </c>
      <c r="E100" s="6">
        <v>398000</v>
      </c>
      <c r="F100" s="60">
        <v>150.30000000000001</v>
      </c>
      <c r="G100" s="59">
        <v>144.02000000000001</v>
      </c>
      <c r="H100" s="59">
        <f t="shared" si="4"/>
        <v>1.0436050548534925</v>
      </c>
      <c r="I100" s="61">
        <f t="shared" si="5"/>
        <v>415355</v>
      </c>
    </row>
    <row r="101" spans="1:9">
      <c r="A101" s="7">
        <v>98</v>
      </c>
      <c r="B101" s="9" t="s">
        <v>123</v>
      </c>
      <c r="C101" s="4">
        <v>258326.39999999999</v>
      </c>
      <c r="D101" s="2">
        <v>0</v>
      </c>
      <c r="E101" s="6">
        <v>189500</v>
      </c>
      <c r="F101" s="60">
        <v>150.30000000000001</v>
      </c>
      <c r="G101" s="59">
        <v>144.02000000000001</v>
      </c>
      <c r="H101" s="59">
        <f t="shared" si="4"/>
        <v>1.0436050548534925</v>
      </c>
      <c r="I101" s="61">
        <f t="shared" si="5"/>
        <v>197763</v>
      </c>
    </row>
    <row r="102" spans="1:9">
      <c r="A102" s="7">
        <v>99</v>
      </c>
      <c r="B102" s="9" t="s">
        <v>124</v>
      </c>
      <c r="C102" s="4">
        <v>259008</v>
      </c>
      <c r="D102" s="2">
        <v>0</v>
      </c>
      <c r="E102" s="6">
        <v>190000</v>
      </c>
      <c r="F102" s="60">
        <v>150.30000000000001</v>
      </c>
      <c r="G102" s="59">
        <v>144.02000000000001</v>
      </c>
      <c r="H102" s="59">
        <f t="shared" si="4"/>
        <v>1.0436050548534925</v>
      </c>
      <c r="I102" s="61">
        <f t="shared" si="5"/>
        <v>198285</v>
      </c>
    </row>
    <row r="103" spans="1:9">
      <c r="A103" s="7">
        <v>100</v>
      </c>
      <c r="B103" s="9" t="s">
        <v>125</v>
      </c>
      <c r="C103" s="4">
        <v>1260100.8403361347</v>
      </c>
      <c r="D103" s="6">
        <f>+C103*19%</f>
        <v>239419.15966386558</v>
      </c>
      <c r="E103" s="6">
        <v>1100000</v>
      </c>
      <c r="F103" s="60">
        <v>150.30000000000001</v>
      </c>
      <c r="G103" s="59">
        <v>144.02000000000001</v>
      </c>
      <c r="H103" s="59">
        <f t="shared" si="4"/>
        <v>1.0436050548534925</v>
      </c>
      <c r="I103" s="61">
        <f t="shared" si="5"/>
        <v>1147966</v>
      </c>
    </row>
    <row r="104" spans="1:9">
      <c r="A104" s="7">
        <v>101</v>
      </c>
      <c r="B104" s="9" t="s">
        <v>126</v>
      </c>
      <c r="C104" s="4">
        <v>340227.22689075634</v>
      </c>
      <c r="D104" s="6">
        <f>+C104*19%</f>
        <v>64643.173109243704</v>
      </c>
      <c r="E104" s="6">
        <v>297000</v>
      </c>
      <c r="F104" s="60">
        <v>150.30000000000001</v>
      </c>
      <c r="G104" s="59">
        <v>144.02000000000001</v>
      </c>
      <c r="H104" s="59">
        <f t="shared" si="4"/>
        <v>1.0436050548534925</v>
      </c>
      <c r="I104" s="61">
        <f t="shared" si="5"/>
        <v>309951</v>
      </c>
    </row>
    <row r="105" spans="1:9">
      <c r="A105" s="7">
        <v>102</v>
      </c>
      <c r="B105" s="9" t="s">
        <v>127</v>
      </c>
      <c r="C105" s="4">
        <v>537100.80000000005</v>
      </c>
      <c r="D105" s="2">
        <v>0</v>
      </c>
      <c r="E105" s="6">
        <v>394000</v>
      </c>
      <c r="F105" s="60">
        <v>150.30000000000001</v>
      </c>
      <c r="G105" s="59">
        <v>144.02000000000001</v>
      </c>
      <c r="H105" s="59">
        <f t="shared" si="4"/>
        <v>1.0436050548534925</v>
      </c>
      <c r="I105" s="61">
        <f t="shared" si="5"/>
        <v>411180</v>
      </c>
    </row>
    <row r="106" spans="1:9">
      <c r="A106" s="7">
        <v>103</v>
      </c>
      <c r="B106" s="9" t="s">
        <v>128</v>
      </c>
      <c r="C106" s="4">
        <v>216748.79999999999</v>
      </c>
      <c r="D106" s="2">
        <v>0</v>
      </c>
      <c r="E106" s="6">
        <v>159000</v>
      </c>
      <c r="F106" s="60">
        <v>150.30000000000001</v>
      </c>
      <c r="G106" s="59">
        <v>144.02000000000001</v>
      </c>
      <c r="H106" s="59">
        <f t="shared" si="4"/>
        <v>1.0436050548534925</v>
      </c>
      <c r="I106" s="61">
        <f t="shared" si="5"/>
        <v>165933</v>
      </c>
    </row>
    <row r="107" spans="1:9">
      <c r="A107" s="7">
        <v>104</v>
      </c>
      <c r="B107" s="9" t="s">
        <v>129</v>
      </c>
      <c r="C107" s="4">
        <v>531648</v>
      </c>
      <c r="D107" s="2">
        <v>0</v>
      </c>
      <c r="E107" s="6">
        <v>390000</v>
      </c>
      <c r="F107" s="60">
        <v>150.30000000000001</v>
      </c>
      <c r="G107" s="59">
        <v>144.02000000000001</v>
      </c>
      <c r="H107" s="59">
        <f t="shared" si="4"/>
        <v>1.0436050548534925</v>
      </c>
      <c r="I107" s="61">
        <f t="shared" si="5"/>
        <v>407006</v>
      </c>
    </row>
    <row r="108" spans="1:9">
      <c r="A108" s="7">
        <v>105</v>
      </c>
      <c r="B108" s="9" t="s">
        <v>130</v>
      </c>
      <c r="C108" s="4">
        <v>1083744</v>
      </c>
      <c r="D108" s="2">
        <v>0</v>
      </c>
      <c r="E108" s="6">
        <v>795000</v>
      </c>
      <c r="F108" s="60">
        <v>150.30000000000001</v>
      </c>
      <c r="G108" s="59">
        <v>144.02000000000001</v>
      </c>
      <c r="H108" s="59">
        <f t="shared" si="4"/>
        <v>1.0436050548534925</v>
      </c>
      <c r="I108" s="61">
        <f t="shared" si="5"/>
        <v>829666</v>
      </c>
    </row>
    <row r="109" spans="1:9">
      <c r="A109" s="7">
        <v>106</v>
      </c>
      <c r="B109" s="9" t="s">
        <v>131</v>
      </c>
      <c r="C109" s="4">
        <v>722496</v>
      </c>
      <c r="D109" s="2">
        <v>0</v>
      </c>
      <c r="E109" s="6">
        <v>530000</v>
      </c>
      <c r="F109" s="60">
        <v>150.30000000000001</v>
      </c>
      <c r="G109" s="59">
        <v>144.02000000000001</v>
      </c>
      <c r="H109" s="59">
        <f t="shared" si="4"/>
        <v>1.0436050548534925</v>
      </c>
      <c r="I109" s="61">
        <f t="shared" si="5"/>
        <v>553111</v>
      </c>
    </row>
    <row r="110" spans="1:9">
      <c r="A110" s="7">
        <v>107</v>
      </c>
      <c r="B110" s="9" t="s">
        <v>132</v>
      </c>
      <c r="C110" s="4">
        <v>5316480</v>
      </c>
      <c r="D110" s="2">
        <v>0</v>
      </c>
      <c r="E110" s="6">
        <v>3900000</v>
      </c>
      <c r="F110" s="60">
        <v>150.30000000000001</v>
      </c>
      <c r="G110" s="59">
        <v>144.02000000000001</v>
      </c>
      <c r="H110" s="59">
        <f t="shared" si="4"/>
        <v>1.0436050548534925</v>
      </c>
      <c r="I110" s="61">
        <f t="shared" si="5"/>
        <v>4070060</v>
      </c>
    </row>
    <row r="111" spans="1:9">
      <c r="A111" s="7">
        <v>108</v>
      </c>
      <c r="B111" s="9" t="s">
        <v>133</v>
      </c>
      <c r="C111" s="4">
        <v>794057.14285714296</v>
      </c>
      <c r="D111" s="6">
        <f t="shared" ref="D111:D148" si="6">+C111*19%</f>
        <v>150870.85714285716</v>
      </c>
      <c r="E111" s="6">
        <v>680000</v>
      </c>
      <c r="F111" s="60">
        <v>150.30000000000001</v>
      </c>
      <c r="G111" s="59">
        <v>144.02000000000001</v>
      </c>
      <c r="H111" s="59">
        <f t="shared" si="4"/>
        <v>1.0436050548534925</v>
      </c>
      <c r="I111" s="61">
        <f t="shared" si="5"/>
        <v>709651</v>
      </c>
    </row>
    <row r="112" spans="1:9">
      <c r="A112" s="7">
        <v>109</v>
      </c>
      <c r="B112" s="9" t="s">
        <v>134</v>
      </c>
      <c r="C112" s="4">
        <v>175159.66386554623</v>
      </c>
      <c r="D112" s="6">
        <f t="shared" si="6"/>
        <v>33280.336134453784</v>
      </c>
      <c r="E112" s="6">
        <v>150000</v>
      </c>
      <c r="F112" s="60">
        <v>150.30000000000001</v>
      </c>
      <c r="G112" s="59">
        <v>144.02000000000001</v>
      </c>
      <c r="H112" s="59">
        <f t="shared" si="4"/>
        <v>1.0436050548534925</v>
      </c>
      <c r="I112" s="61">
        <f t="shared" si="5"/>
        <v>156541</v>
      </c>
    </row>
    <row r="113" spans="1:9">
      <c r="A113" s="7">
        <v>110</v>
      </c>
      <c r="B113" s="9" t="s">
        <v>135</v>
      </c>
      <c r="C113" s="4">
        <v>37367.394957983197</v>
      </c>
      <c r="D113" s="6">
        <f t="shared" si="6"/>
        <v>7099.8050420168074</v>
      </c>
      <c r="E113" s="6">
        <v>32000.000000000004</v>
      </c>
      <c r="F113" s="60">
        <v>150.30000000000001</v>
      </c>
      <c r="G113" s="59">
        <v>144.02000000000001</v>
      </c>
      <c r="H113" s="59">
        <f t="shared" si="4"/>
        <v>1.0436050548534925</v>
      </c>
      <c r="I113" s="61">
        <f t="shared" si="5"/>
        <v>33395</v>
      </c>
    </row>
    <row r="114" spans="1:9">
      <c r="A114" s="7">
        <v>111</v>
      </c>
      <c r="B114" s="9" t="s">
        <v>136</v>
      </c>
      <c r="C114" s="4">
        <v>154140.50420168068</v>
      </c>
      <c r="D114" s="6">
        <f t="shared" si="6"/>
        <v>29286.695798319332</v>
      </c>
      <c r="E114" s="6">
        <v>132000</v>
      </c>
      <c r="F114" s="60">
        <v>150.30000000000001</v>
      </c>
      <c r="G114" s="59">
        <v>144.02000000000001</v>
      </c>
      <c r="H114" s="59">
        <f t="shared" si="4"/>
        <v>1.0436050548534925</v>
      </c>
      <c r="I114" s="61">
        <f t="shared" si="5"/>
        <v>137756</v>
      </c>
    </row>
    <row r="115" spans="1:9">
      <c r="A115" s="7">
        <v>112</v>
      </c>
      <c r="B115" s="9" t="s">
        <v>137</v>
      </c>
      <c r="C115" s="4">
        <v>151805.04201680672</v>
      </c>
      <c r="D115" s="6">
        <f t="shared" si="6"/>
        <v>28842.957983193279</v>
      </c>
      <c r="E115" s="6">
        <v>130000</v>
      </c>
      <c r="F115" s="60">
        <v>150.30000000000001</v>
      </c>
      <c r="G115" s="59">
        <v>144.02000000000001</v>
      </c>
      <c r="H115" s="59">
        <f t="shared" si="4"/>
        <v>1.0436050548534925</v>
      </c>
      <c r="I115" s="61">
        <f t="shared" si="5"/>
        <v>135669</v>
      </c>
    </row>
    <row r="116" spans="1:9">
      <c r="A116" s="7">
        <v>113</v>
      </c>
      <c r="B116" s="9" t="s">
        <v>138</v>
      </c>
      <c r="C116" s="4">
        <v>111751.8655462185</v>
      </c>
      <c r="D116" s="6">
        <f t="shared" si="6"/>
        <v>21232.854453781514</v>
      </c>
      <c r="E116" s="6">
        <v>95700.000000000015</v>
      </c>
      <c r="F116" s="60">
        <v>150.30000000000001</v>
      </c>
      <c r="G116" s="59">
        <v>144.02000000000001</v>
      </c>
      <c r="H116" s="59">
        <f t="shared" si="4"/>
        <v>1.0436050548534925</v>
      </c>
      <c r="I116" s="61">
        <f t="shared" si="5"/>
        <v>99873</v>
      </c>
    </row>
    <row r="117" spans="1:9">
      <c r="A117" s="7">
        <v>114</v>
      </c>
      <c r="B117" s="9" t="s">
        <v>139</v>
      </c>
      <c r="C117" s="4">
        <v>85828.23529411765</v>
      </c>
      <c r="D117" s="6">
        <f t="shared" si="6"/>
        <v>16307.364705882354</v>
      </c>
      <c r="E117" s="6">
        <v>73500</v>
      </c>
      <c r="F117" s="60">
        <v>150.30000000000001</v>
      </c>
      <c r="G117" s="59">
        <v>144.02000000000001</v>
      </c>
      <c r="H117" s="59">
        <f t="shared" si="4"/>
        <v>1.0436050548534925</v>
      </c>
      <c r="I117" s="61">
        <f t="shared" si="5"/>
        <v>76705</v>
      </c>
    </row>
    <row r="118" spans="1:9">
      <c r="A118" s="7">
        <v>115</v>
      </c>
      <c r="B118" s="9" t="s">
        <v>140</v>
      </c>
      <c r="C118" s="4">
        <v>85828.23529411765</v>
      </c>
      <c r="D118" s="6">
        <f t="shared" si="6"/>
        <v>16307.364705882354</v>
      </c>
      <c r="E118" s="6">
        <v>73500</v>
      </c>
      <c r="F118" s="60">
        <v>150.30000000000001</v>
      </c>
      <c r="G118" s="59">
        <v>144.02000000000001</v>
      </c>
      <c r="H118" s="59">
        <f t="shared" si="4"/>
        <v>1.0436050548534925</v>
      </c>
      <c r="I118" s="61">
        <f t="shared" si="5"/>
        <v>76705</v>
      </c>
    </row>
    <row r="119" spans="1:9">
      <c r="A119" s="7">
        <v>116</v>
      </c>
      <c r="B119" s="9" t="s">
        <v>141</v>
      </c>
      <c r="C119" s="4">
        <v>86412.100840336134</v>
      </c>
      <c r="D119" s="6">
        <f t="shared" si="6"/>
        <v>16418.299159663864</v>
      </c>
      <c r="E119" s="6">
        <v>74000</v>
      </c>
      <c r="F119" s="60">
        <v>150.30000000000001</v>
      </c>
      <c r="G119" s="59">
        <v>144.02000000000001</v>
      </c>
      <c r="H119" s="59">
        <f t="shared" si="4"/>
        <v>1.0436050548534925</v>
      </c>
      <c r="I119" s="61">
        <f t="shared" si="5"/>
        <v>77227</v>
      </c>
    </row>
    <row r="120" spans="1:9">
      <c r="A120" s="7">
        <v>117</v>
      </c>
      <c r="B120" s="9" t="s">
        <v>142</v>
      </c>
      <c r="C120" s="4">
        <v>87579.831932773115</v>
      </c>
      <c r="D120" s="6">
        <f t="shared" si="6"/>
        <v>16640.168067226892</v>
      </c>
      <c r="E120" s="6">
        <v>75000</v>
      </c>
      <c r="F120" s="60">
        <v>150.30000000000001</v>
      </c>
      <c r="G120" s="59">
        <v>144.02000000000001</v>
      </c>
      <c r="H120" s="59">
        <f t="shared" si="4"/>
        <v>1.0436050548534925</v>
      </c>
      <c r="I120" s="61">
        <f t="shared" si="5"/>
        <v>78270</v>
      </c>
    </row>
    <row r="121" spans="1:9">
      <c r="A121" s="7">
        <v>118</v>
      </c>
      <c r="B121" s="9" t="s">
        <v>143</v>
      </c>
      <c r="C121" s="4">
        <v>79405.71428571429</v>
      </c>
      <c r="D121" s="6">
        <f t="shared" si="6"/>
        <v>15087.085714285715</v>
      </c>
      <c r="E121" s="6">
        <v>68000</v>
      </c>
      <c r="F121" s="60">
        <v>150.30000000000001</v>
      </c>
      <c r="G121" s="59">
        <v>144.02000000000001</v>
      </c>
      <c r="H121" s="59">
        <f t="shared" si="4"/>
        <v>1.0436050548534925</v>
      </c>
      <c r="I121" s="61">
        <f t="shared" si="5"/>
        <v>70965</v>
      </c>
    </row>
    <row r="122" spans="1:9">
      <c r="A122" s="7">
        <v>119</v>
      </c>
      <c r="B122" s="9" t="s">
        <v>144</v>
      </c>
      <c r="C122" s="4">
        <v>80573.445378151257</v>
      </c>
      <c r="D122" s="6">
        <f t="shared" si="6"/>
        <v>15308.954621848739</v>
      </c>
      <c r="E122" s="6">
        <v>69000</v>
      </c>
      <c r="F122" s="60">
        <v>150.30000000000001</v>
      </c>
      <c r="G122" s="59">
        <v>144.02000000000001</v>
      </c>
      <c r="H122" s="59">
        <f t="shared" si="4"/>
        <v>1.0436050548534925</v>
      </c>
      <c r="I122" s="61">
        <f t="shared" si="5"/>
        <v>72009</v>
      </c>
    </row>
    <row r="123" spans="1:9">
      <c r="A123" s="7">
        <v>120</v>
      </c>
      <c r="B123" s="9" t="s">
        <v>145</v>
      </c>
      <c r="C123" s="4">
        <v>78237.983193277309</v>
      </c>
      <c r="D123" s="6">
        <f t="shared" si="6"/>
        <v>14865.216806722688</v>
      </c>
      <c r="E123" s="6">
        <v>67000</v>
      </c>
      <c r="F123" s="60">
        <v>150.30000000000001</v>
      </c>
      <c r="G123" s="59">
        <v>144.02000000000001</v>
      </c>
      <c r="H123" s="59">
        <f t="shared" si="4"/>
        <v>1.0436050548534925</v>
      </c>
      <c r="I123" s="61">
        <f t="shared" si="5"/>
        <v>69922</v>
      </c>
    </row>
    <row r="124" spans="1:9">
      <c r="A124" s="7">
        <v>121</v>
      </c>
      <c r="B124" s="9" t="s">
        <v>146</v>
      </c>
      <c r="C124" s="4">
        <v>67728.403361344535</v>
      </c>
      <c r="D124" s="6">
        <f t="shared" si="6"/>
        <v>12868.396638655462</v>
      </c>
      <c r="E124" s="6">
        <v>58000</v>
      </c>
      <c r="F124" s="60">
        <v>150.30000000000001</v>
      </c>
      <c r="G124" s="59">
        <v>144.02000000000001</v>
      </c>
      <c r="H124" s="59">
        <f t="shared" si="4"/>
        <v>1.0436050548534925</v>
      </c>
      <c r="I124" s="61">
        <f t="shared" si="5"/>
        <v>60529</v>
      </c>
    </row>
    <row r="125" spans="1:9">
      <c r="A125" s="7">
        <v>122</v>
      </c>
      <c r="B125" s="9" t="s">
        <v>147</v>
      </c>
      <c r="C125" s="4">
        <v>104979.02521008403</v>
      </c>
      <c r="D125" s="6">
        <f t="shared" si="6"/>
        <v>19946.014789915967</v>
      </c>
      <c r="E125" s="6">
        <v>89900</v>
      </c>
      <c r="F125" s="60">
        <v>150.30000000000001</v>
      </c>
      <c r="G125" s="59">
        <v>144.02000000000001</v>
      </c>
      <c r="H125" s="59">
        <f t="shared" si="4"/>
        <v>1.0436050548534925</v>
      </c>
      <c r="I125" s="61">
        <f t="shared" si="5"/>
        <v>93820</v>
      </c>
    </row>
    <row r="126" spans="1:9">
      <c r="A126" s="7">
        <v>123</v>
      </c>
      <c r="B126" s="9" t="s">
        <v>148</v>
      </c>
      <c r="C126" s="4">
        <v>639916.63865546219</v>
      </c>
      <c r="D126" s="6">
        <f t="shared" si="6"/>
        <v>121584.16134453782</v>
      </c>
      <c r="E126" s="6">
        <v>548000</v>
      </c>
      <c r="F126" s="60">
        <v>150.30000000000001</v>
      </c>
      <c r="G126" s="59">
        <v>144.02000000000001</v>
      </c>
      <c r="H126" s="59">
        <f t="shared" si="4"/>
        <v>1.0436050548534925</v>
      </c>
      <c r="I126" s="61">
        <f t="shared" si="5"/>
        <v>571896</v>
      </c>
    </row>
    <row r="127" spans="1:9">
      <c r="A127" s="7">
        <v>124</v>
      </c>
      <c r="B127" s="9" t="s">
        <v>149</v>
      </c>
      <c r="C127" s="4">
        <v>420383.19327731093</v>
      </c>
      <c r="D127" s="6">
        <f t="shared" si="6"/>
        <v>79872.806722689071</v>
      </c>
      <c r="E127" s="6">
        <v>360000</v>
      </c>
      <c r="F127" s="60">
        <v>150.30000000000001</v>
      </c>
      <c r="G127" s="59">
        <v>144.02000000000001</v>
      </c>
      <c r="H127" s="59">
        <f t="shared" si="4"/>
        <v>1.0436050548534925</v>
      </c>
      <c r="I127" s="61">
        <f t="shared" si="5"/>
        <v>375698</v>
      </c>
    </row>
    <row r="128" spans="1:9">
      <c r="A128" s="7">
        <v>125</v>
      </c>
      <c r="B128" s="9" t="s">
        <v>150</v>
      </c>
      <c r="C128" s="4">
        <v>218365.71428571429</v>
      </c>
      <c r="D128" s="6">
        <f t="shared" si="6"/>
        <v>41489.485714285714</v>
      </c>
      <c r="E128" s="6">
        <v>187000.00000000003</v>
      </c>
      <c r="F128" s="60">
        <v>150.30000000000001</v>
      </c>
      <c r="G128" s="59">
        <v>144.02000000000001</v>
      </c>
      <c r="H128" s="59">
        <f t="shared" si="4"/>
        <v>1.0436050548534925</v>
      </c>
      <c r="I128" s="61">
        <f t="shared" si="5"/>
        <v>195154</v>
      </c>
    </row>
    <row r="129" spans="1:9">
      <c r="A129" s="7">
        <v>126</v>
      </c>
      <c r="B129" s="9" t="s">
        <v>151</v>
      </c>
      <c r="C129" s="4">
        <v>196178.82352941178</v>
      </c>
      <c r="D129" s="6">
        <f t="shared" si="6"/>
        <v>37273.976470588241</v>
      </c>
      <c r="E129" s="6">
        <v>168000</v>
      </c>
      <c r="F129" s="60">
        <v>150.30000000000001</v>
      </c>
      <c r="G129" s="59">
        <v>144.02000000000001</v>
      </c>
      <c r="H129" s="59">
        <f t="shared" si="4"/>
        <v>1.0436050548534925</v>
      </c>
      <c r="I129" s="61">
        <f t="shared" si="5"/>
        <v>175326</v>
      </c>
    </row>
    <row r="130" spans="1:9">
      <c r="A130" s="7">
        <v>127</v>
      </c>
      <c r="B130" s="9" t="s">
        <v>152</v>
      </c>
      <c r="C130" s="4">
        <v>79405.71428571429</v>
      </c>
      <c r="D130" s="6">
        <f t="shared" si="6"/>
        <v>15087.085714285715</v>
      </c>
      <c r="E130" s="6">
        <v>68000</v>
      </c>
      <c r="F130" s="60">
        <v>150.30000000000001</v>
      </c>
      <c r="G130" s="59">
        <v>144.02000000000001</v>
      </c>
      <c r="H130" s="59">
        <f t="shared" si="4"/>
        <v>1.0436050548534925</v>
      </c>
      <c r="I130" s="61">
        <f t="shared" si="5"/>
        <v>70965</v>
      </c>
    </row>
    <row r="131" spans="1:9">
      <c r="A131" s="7">
        <v>128</v>
      </c>
      <c r="B131" s="9" t="s">
        <v>153</v>
      </c>
      <c r="C131" s="4">
        <v>145966.38655462186</v>
      </c>
      <c r="D131" s="6">
        <f t="shared" si="6"/>
        <v>27733.613445378152</v>
      </c>
      <c r="E131" s="6">
        <v>125000</v>
      </c>
      <c r="F131" s="60">
        <v>150.30000000000001</v>
      </c>
      <c r="G131" s="59">
        <v>144.02000000000001</v>
      </c>
      <c r="H131" s="59">
        <f t="shared" si="4"/>
        <v>1.0436050548534925</v>
      </c>
      <c r="I131" s="61">
        <f t="shared" si="5"/>
        <v>130451</v>
      </c>
    </row>
    <row r="132" spans="1:9">
      <c r="A132" s="7">
        <v>129</v>
      </c>
      <c r="B132" s="9" t="s">
        <v>154</v>
      </c>
      <c r="C132" s="4">
        <v>170488.73949579833</v>
      </c>
      <c r="D132" s="6">
        <f t="shared" si="6"/>
        <v>32392.860504201682</v>
      </c>
      <c r="E132" s="6">
        <v>146000</v>
      </c>
      <c r="F132" s="60">
        <v>150.30000000000001</v>
      </c>
      <c r="G132" s="59">
        <v>144.02000000000001</v>
      </c>
      <c r="H132" s="59">
        <f t="shared" si="4"/>
        <v>1.0436050548534925</v>
      </c>
      <c r="I132" s="61">
        <f t="shared" si="5"/>
        <v>152366</v>
      </c>
    </row>
    <row r="133" spans="1:9">
      <c r="A133" s="7">
        <v>130</v>
      </c>
      <c r="B133" s="9" t="s">
        <v>155</v>
      </c>
      <c r="C133" s="4">
        <v>185669.24369747899</v>
      </c>
      <c r="D133" s="6">
        <f t="shared" si="6"/>
        <v>35277.156302521005</v>
      </c>
      <c r="E133" s="6">
        <v>159000</v>
      </c>
      <c r="F133" s="60">
        <v>150.30000000000001</v>
      </c>
      <c r="G133" s="59">
        <v>144.02000000000001</v>
      </c>
      <c r="H133" s="59">
        <f t="shared" ref="H133:H148" si="7">F133/G133</f>
        <v>1.0436050548534925</v>
      </c>
      <c r="I133" s="61">
        <f t="shared" ref="I133:I148" si="8">ROUND((H133*E133),0)</f>
        <v>165933</v>
      </c>
    </row>
    <row r="134" spans="1:9">
      <c r="A134" s="7">
        <v>131</v>
      </c>
      <c r="B134" s="9" t="s">
        <v>156</v>
      </c>
      <c r="C134" s="4">
        <v>400531.76470588235</v>
      </c>
      <c r="D134" s="6">
        <f t="shared" si="6"/>
        <v>76101.035294117653</v>
      </c>
      <c r="E134" s="6">
        <v>343000</v>
      </c>
      <c r="F134" s="60">
        <v>150.30000000000001</v>
      </c>
      <c r="G134" s="59">
        <v>144.02000000000001</v>
      </c>
      <c r="H134" s="59">
        <f t="shared" si="7"/>
        <v>1.0436050548534925</v>
      </c>
      <c r="I134" s="61">
        <f t="shared" si="8"/>
        <v>357957</v>
      </c>
    </row>
    <row r="135" spans="1:9">
      <c r="A135" s="7">
        <v>132</v>
      </c>
      <c r="B135" s="9" t="s">
        <v>157</v>
      </c>
      <c r="C135" s="4">
        <v>184501.51260504202</v>
      </c>
      <c r="D135" s="6">
        <f t="shared" si="6"/>
        <v>35055.287394957988</v>
      </c>
      <c r="E135" s="6">
        <v>158000</v>
      </c>
      <c r="F135" s="60">
        <v>150.30000000000001</v>
      </c>
      <c r="G135" s="59">
        <v>144.02000000000001</v>
      </c>
      <c r="H135" s="59">
        <f t="shared" si="7"/>
        <v>1.0436050548534925</v>
      </c>
      <c r="I135" s="61">
        <f t="shared" si="8"/>
        <v>164890</v>
      </c>
    </row>
    <row r="136" spans="1:9">
      <c r="A136" s="7">
        <v>133</v>
      </c>
      <c r="B136" s="9" t="s">
        <v>158</v>
      </c>
      <c r="C136" s="4">
        <v>231210.75630252101</v>
      </c>
      <c r="D136" s="6">
        <f t="shared" si="6"/>
        <v>43930.043697478992</v>
      </c>
      <c r="E136" s="6">
        <v>198000</v>
      </c>
      <c r="F136" s="60">
        <v>150.30000000000001</v>
      </c>
      <c r="G136" s="59">
        <v>144.02000000000001</v>
      </c>
      <c r="H136" s="59">
        <f t="shared" si="7"/>
        <v>1.0436050548534925</v>
      </c>
      <c r="I136" s="61">
        <f t="shared" si="8"/>
        <v>206634</v>
      </c>
    </row>
    <row r="137" spans="1:9">
      <c r="A137" s="7">
        <v>134</v>
      </c>
      <c r="B137" s="9" t="s">
        <v>159</v>
      </c>
      <c r="C137" s="4">
        <v>397028.57142857148</v>
      </c>
      <c r="D137" s="6">
        <f t="shared" si="6"/>
        <v>75435.42857142858</v>
      </c>
      <c r="E137" s="6">
        <v>340000</v>
      </c>
      <c r="F137" s="60">
        <v>150.30000000000001</v>
      </c>
      <c r="G137" s="59">
        <v>144.02000000000001</v>
      </c>
      <c r="H137" s="59">
        <f t="shared" si="7"/>
        <v>1.0436050548534925</v>
      </c>
      <c r="I137" s="61">
        <f t="shared" si="8"/>
        <v>354826</v>
      </c>
    </row>
    <row r="138" spans="1:9">
      <c r="A138" s="7">
        <v>135</v>
      </c>
      <c r="B138" s="9" t="s">
        <v>160</v>
      </c>
      <c r="C138" s="4">
        <v>145966.38655462186</v>
      </c>
      <c r="D138" s="6">
        <f t="shared" si="6"/>
        <v>27733.613445378152</v>
      </c>
      <c r="E138" s="6">
        <v>125000</v>
      </c>
      <c r="F138" s="60">
        <v>150.30000000000001</v>
      </c>
      <c r="G138" s="59">
        <v>144.02000000000001</v>
      </c>
      <c r="H138" s="59">
        <f t="shared" si="7"/>
        <v>1.0436050548534925</v>
      </c>
      <c r="I138" s="61">
        <f t="shared" si="8"/>
        <v>130451</v>
      </c>
    </row>
    <row r="139" spans="1:9">
      <c r="A139" s="7">
        <v>136</v>
      </c>
      <c r="B139" s="9" t="s">
        <v>161</v>
      </c>
      <c r="C139" s="4">
        <v>437899.15966386558</v>
      </c>
      <c r="D139" s="6">
        <f t="shared" si="6"/>
        <v>83200.840336134454</v>
      </c>
      <c r="E139" s="6">
        <v>375000</v>
      </c>
      <c r="F139" s="60">
        <v>150.30000000000001</v>
      </c>
      <c r="G139" s="59">
        <v>144.02000000000001</v>
      </c>
      <c r="H139" s="59">
        <f t="shared" si="7"/>
        <v>1.0436050548534925</v>
      </c>
      <c r="I139" s="61">
        <f t="shared" si="8"/>
        <v>391352</v>
      </c>
    </row>
    <row r="140" spans="1:9">
      <c r="A140" s="7">
        <v>137</v>
      </c>
      <c r="B140" s="9" t="s">
        <v>162</v>
      </c>
      <c r="C140" s="4">
        <v>99257.14285714287</v>
      </c>
      <c r="D140" s="6">
        <f t="shared" si="6"/>
        <v>18858.857142857145</v>
      </c>
      <c r="E140" s="6">
        <v>85000</v>
      </c>
      <c r="F140" s="60">
        <v>150.30000000000001</v>
      </c>
      <c r="G140" s="59">
        <v>144.02000000000001</v>
      </c>
      <c r="H140" s="59">
        <f t="shared" si="7"/>
        <v>1.0436050548534925</v>
      </c>
      <c r="I140" s="61">
        <f t="shared" si="8"/>
        <v>88706</v>
      </c>
    </row>
    <row r="141" spans="1:9">
      <c r="A141" s="7">
        <v>138</v>
      </c>
      <c r="B141" s="9" t="s">
        <v>163</v>
      </c>
      <c r="C141" s="4">
        <v>331635.63025210088</v>
      </c>
      <c r="D141" s="6">
        <f t="shared" si="6"/>
        <v>63010.769747899169</v>
      </c>
      <c r="E141" s="6">
        <v>284000</v>
      </c>
      <c r="F141" s="60">
        <v>150.30000000000001</v>
      </c>
      <c r="G141" s="59">
        <v>144.02000000000001</v>
      </c>
      <c r="H141" s="59">
        <f t="shared" si="7"/>
        <v>1.0436050548534925</v>
      </c>
      <c r="I141" s="61">
        <f t="shared" si="8"/>
        <v>296384</v>
      </c>
    </row>
    <row r="142" spans="1:9">
      <c r="A142" s="7">
        <v>139</v>
      </c>
      <c r="B142" s="9" t="s">
        <v>164</v>
      </c>
      <c r="C142" s="4">
        <v>169321.00840336134</v>
      </c>
      <c r="D142" s="6">
        <f t="shared" si="6"/>
        <v>32170.991596638654</v>
      </c>
      <c r="E142" s="6">
        <v>145000</v>
      </c>
      <c r="F142" s="60">
        <v>150.30000000000001</v>
      </c>
      <c r="G142" s="59">
        <v>144.02000000000001</v>
      </c>
      <c r="H142" s="59">
        <f t="shared" si="7"/>
        <v>1.0436050548534925</v>
      </c>
      <c r="I142" s="61">
        <f t="shared" si="8"/>
        <v>151323</v>
      </c>
    </row>
    <row r="143" spans="1:9">
      <c r="A143" s="7">
        <v>140</v>
      </c>
      <c r="B143" s="9" t="s">
        <v>165</v>
      </c>
      <c r="C143" s="4">
        <v>192675.63025210085</v>
      </c>
      <c r="D143" s="6">
        <f t="shared" si="6"/>
        <v>36608.36974789916</v>
      </c>
      <c r="E143" s="6">
        <v>165000</v>
      </c>
      <c r="F143" s="60">
        <v>150.30000000000001</v>
      </c>
      <c r="G143" s="59">
        <v>144.02000000000001</v>
      </c>
      <c r="H143" s="59">
        <f t="shared" si="7"/>
        <v>1.0436050548534925</v>
      </c>
      <c r="I143" s="61">
        <f t="shared" si="8"/>
        <v>172195</v>
      </c>
    </row>
    <row r="144" spans="1:9">
      <c r="A144" s="7">
        <v>141</v>
      </c>
      <c r="B144" s="9" t="s">
        <v>166</v>
      </c>
      <c r="C144" s="4">
        <v>204352.9411764706</v>
      </c>
      <c r="D144" s="6">
        <f t="shared" si="6"/>
        <v>38827.058823529413</v>
      </c>
      <c r="E144" s="6">
        <v>175000</v>
      </c>
      <c r="F144" s="60">
        <v>150.30000000000001</v>
      </c>
      <c r="G144" s="59">
        <v>144.02000000000001</v>
      </c>
      <c r="H144" s="59">
        <f t="shared" si="7"/>
        <v>1.0436050548534925</v>
      </c>
      <c r="I144" s="61">
        <f t="shared" si="8"/>
        <v>182631</v>
      </c>
    </row>
    <row r="145" spans="1:9">
      <c r="A145" s="7">
        <v>142</v>
      </c>
      <c r="B145" s="9" t="s">
        <v>165</v>
      </c>
      <c r="C145" s="4">
        <v>95753.94957983194</v>
      </c>
      <c r="D145" s="6">
        <f t="shared" si="6"/>
        <v>18193.250420168068</v>
      </c>
      <c r="E145" s="6">
        <v>82000</v>
      </c>
      <c r="F145" s="60">
        <v>150.30000000000001</v>
      </c>
      <c r="G145" s="59">
        <v>144.02000000000001</v>
      </c>
      <c r="H145" s="59">
        <f t="shared" si="7"/>
        <v>1.0436050548534925</v>
      </c>
      <c r="I145" s="61">
        <f t="shared" si="8"/>
        <v>85576</v>
      </c>
    </row>
    <row r="146" spans="1:9">
      <c r="A146" s="7">
        <v>143</v>
      </c>
      <c r="B146" s="9" t="s">
        <v>165</v>
      </c>
      <c r="C146" s="4">
        <v>75902.521008403361</v>
      </c>
      <c r="D146" s="6">
        <f t="shared" si="6"/>
        <v>14421.478991596639</v>
      </c>
      <c r="E146" s="6">
        <v>65000</v>
      </c>
      <c r="F146" s="60">
        <v>150.30000000000001</v>
      </c>
      <c r="G146" s="59">
        <v>144.02000000000001</v>
      </c>
      <c r="H146" s="59">
        <f t="shared" si="7"/>
        <v>1.0436050548534925</v>
      </c>
      <c r="I146" s="61">
        <f t="shared" si="8"/>
        <v>67834</v>
      </c>
    </row>
    <row r="147" spans="1:9">
      <c r="A147" s="7">
        <v>144</v>
      </c>
      <c r="B147" s="9" t="s">
        <v>167</v>
      </c>
      <c r="C147" s="4">
        <v>210191.59663865546</v>
      </c>
      <c r="D147" s="6">
        <f t="shared" si="6"/>
        <v>39936.403361344535</v>
      </c>
      <c r="E147" s="6">
        <v>180000</v>
      </c>
      <c r="F147" s="60">
        <v>150.30000000000001</v>
      </c>
      <c r="G147" s="59">
        <v>144.02000000000001</v>
      </c>
      <c r="H147" s="59">
        <f t="shared" si="7"/>
        <v>1.0436050548534925</v>
      </c>
      <c r="I147" s="61">
        <f t="shared" si="8"/>
        <v>187849</v>
      </c>
    </row>
    <row r="148" spans="1:9">
      <c r="A148" s="7">
        <v>145</v>
      </c>
      <c r="B148" s="9" t="s">
        <v>168</v>
      </c>
      <c r="C148" s="4">
        <v>134289.0756302521</v>
      </c>
      <c r="D148" s="6">
        <f t="shared" si="6"/>
        <v>25514.9243697479</v>
      </c>
      <c r="E148" s="6">
        <v>115000</v>
      </c>
      <c r="F148" s="60">
        <v>150.30000000000001</v>
      </c>
      <c r="G148" s="59">
        <v>144.02000000000001</v>
      </c>
      <c r="H148" s="59">
        <f t="shared" si="7"/>
        <v>1.0436050548534925</v>
      </c>
      <c r="I148" s="61">
        <f t="shared" si="8"/>
        <v>120015</v>
      </c>
    </row>
  </sheetData>
  <mergeCells count="1">
    <mergeCell ref="A2:I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D52F5F-F87B-40D5-B10A-C4F81A468927}">
  <dimension ref="A1:I148"/>
  <sheetViews>
    <sheetView zoomScale="85" zoomScaleNormal="85" workbookViewId="0">
      <selection activeCell="I4" sqref="I4"/>
    </sheetView>
  </sheetViews>
  <sheetFormatPr defaultColWidth="11.42578125" defaultRowHeight="15"/>
  <cols>
    <col min="1" max="1" width="7.42578125" customWidth="1"/>
    <col min="2" max="2" width="56.5703125" customWidth="1"/>
    <col min="3" max="3" width="21" hidden="1" customWidth="1"/>
    <col min="4" max="4" width="19.85546875" hidden="1" customWidth="1"/>
    <col min="5" max="5" width="19.42578125" customWidth="1"/>
    <col min="6" max="6" width="16" customWidth="1"/>
    <col min="7" max="7" width="13.5703125" customWidth="1"/>
    <col min="8" max="8" width="15.85546875" customWidth="1"/>
    <col min="9" max="9" width="19.5703125" customWidth="1"/>
  </cols>
  <sheetData>
    <row r="1" spans="1:9" ht="15.75" thickBot="1"/>
    <row r="2" spans="1:9" ht="19.5" thickBot="1">
      <c r="A2" s="193" t="s">
        <v>170</v>
      </c>
      <c r="B2" s="194"/>
      <c r="C2" s="194"/>
      <c r="D2" s="194"/>
      <c r="E2" s="194"/>
      <c r="F2" s="194"/>
      <c r="G2" s="194"/>
      <c r="H2" s="194"/>
      <c r="I2" s="195"/>
    </row>
    <row r="3" spans="1:9" ht="43.5" customHeight="1">
      <c r="A3" s="121" t="s">
        <v>20</v>
      </c>
      <c r="B3" s="122" t="s">
        <v>21</v>
      </c>
      <c r="C3" s="123" t="s">
        <v>22</v>
      </c>
      <c r="D3" s="124" t="s">
        <v>23</v>
      </c>
      <c r="E3" s="127" t="s">
        <v>24</v>
      </c>
      <c r="F3" s="126" t="s">
        <v>25</v>
      </c>
      <c r="G3" s="126" t="s">
        <v>26</v>
      </c>
      <c r="H3" s="126" t="s">
        <v>27</v>
      </c>
      <c r="I3" s="126" t="s">
        <v>28</v>
      </c>
    </row>
    <row r="4" spans="1:9" ht="34.5" customHeight="1">
      <c r="A4" s="7">
        <v>1</v>
      </c>
      <c r="B4" s="8" t="s">
        <v>29</v>
      </c>
      <c r="C4" s="1">
        <v>1878912</v>
      </c>
      <c r="D4" s="2">
        <v>0</v>
      </c>
      <c r="E4" s="6">
        <v>2201430</v>
      </c>
      <c r="F4" s="60">
        <v>150.30000000000001</v>
      </c>
      <c r="G4" s="59">
        <v>144.02000000000001</v>
      </c>
      <c r="H4" s="59">
        <f>F4/G4</f>
        <v>1.0436050548534925</v>
      </c>
      <c r="I4" s="61">
        <f>ROUND((H4*E4),0)</f>
        <v>2297423</v>
      </c>
    </row>
    <row r="5" spans="1:9">
      <c r="A5" s="7">
        <v>2</v>
      </c>
      <c r="B5" s="8" t="s">
        <v>30</v>
      </c>
      <c r="C5" s="1">
        <v>2549952</v>
      </c>
      <c r="D5" s="2">
        <v>0</v>
      </c>
      <c r="E5" s="6">
        <v>2987655</v>
      </c>
      <c r="F5" s="60">
        <v>150.30000000000001</v>
      </c>
      <c r="G5" s="59">
        <v>144.02000000000001</v>
      </c>
      <c r="H5" s="59">
        <f t="shared" ref="H5:H68" si="0">F5/G5</f>
        <v>1.0436050548534925</v>
      </c>
      <c r="I5" s="61">
        <f t="shared" ref="I5:I68" si="1">ROUND((H5*E5),0)</f>
        <v>3117932</v>
      </c>
    </row>
    <row r="6" spans="1:9" ht="20.25" customHeight="1">
      <c r="A6" s="7">
        <v>3</v>
      </c>
      <c r="B6" s="9" t="s">
        <v>31</v>
      </c>
      <c r="C6" s="1">
        <v>2549952</v>
      </c>
      <c r="D6" s="2">
        <v>0</v>
      </c>
      <c r="E6" s="6">
        <v>2987655</v>
      </c>
      <c r="F6" s="60">
        <v>150.30000000000001</v>
      </c>
      <c r="G6" s="59">
        <v>144.02000000000001</v>
      </c>
      <c r="H6" s="59">
        <f t="shared" si="0"/>
        <v>1.0436050548534925</v>
      </c>
      <c r="I6" s="61">
        <f t="shared" si="1"/>
        <v>3117932</v>
      </c>
    </row>
    <row r="7" spans="1:9" ht="24.75" customHeight="1">
      <c r="A7" s="7">
        <v>4</v>
      </c>
      <c r="B7" s="9" t="s">
        <v>32</v>
      </c>
      <c r="C7" s="1">
        <v>3757824</v>
      </c>
      <c r="D7" s="2">
        <v>0</v>
      </c>
      <c r="E7" s="6">
        <v>4402860</v>
      </c>
      <c r="F7" s="60">
        <v>150.30000000000001</v>
      </c>
      <c r="G7" s="59">
        <v>144.02000000000001</v>
      </c>
      <c r="H7" s="59">
        <f t="shared" si="0"/>
        <v>1.0436050548534925</v>
      </c>
      <c r="I7" s="61">
        <f t="shared" si="1"/>
        <v>4594847</v>
      </c>
    </row>
    <row r="8" spans="1:9">
      <c r="A8" s="7">
        <v>5</v>
      </c>
      <c r="B8" s="9" t="s">
        <v>33</v>
      </c>
      <c r="C8" s="1">
        <v>2326272</v>
      </c>
      <c r="D8" s="2">
        <v>0</v>
      </c>
      <c r="E8" s="6">
        <v>2725580</v>
      </c>
      <c r="F8" s="60">
        <v>150.30000000000001</v>
      </c>
      <c r="G8" s="59">
        <v>144.02000000000001</v>
      </c>
      <c r="H8" s="59">
        <f t="shared" si="0"/>
        <v>1.0436050548534925</v>
      </c>
      <c r="I8" s="61">
        <f t="shared" si="1"/>
        <v>2844429</v>
      </c>
    </row>
    <row r="9" spans="1:9">
      <c r="A9" s="7">
        <v>6</v>
      </c>
      <c r="B9" s="9" t="s">
        <v>34</v>
      </c>
      <c r="C9" s="1">
        <v>1771545.5999999999</v>
      </c>
      <c r="D9" s="2">
        <v>0</v>
      </c>
      <c r="E9" s="6">
        <v>2075634</v>
      </c>
      <c r="F9" s="60">
        <v>150.30000000000001</v>
      </c>
      <c r="G9" s="59">
        <v>144.02000000000001</v>
      </c>
      <c r="H9" s="59">
        <f t="shared" si="0"/>
        <v>1.0436050548534925</v>
      </c>
      <c r="I9" s="61">
        <f t="shared" si="1"/>
        <v>2166142</v>
      </c>
    </row>
    <row r="10" spans="1:9">
      <c r="A10" s="7">
        <v>7</v>
      </c>
      <c r="B10" s="9" t="s">
        <v>35</v>
      </c>
      <c r="C10" s="1">
        <v>2791526.3999999999</v>
      </c>
      <c r="D10" s="2">
        <v>0</v>
      </c>
      <c r="E10" s="6">
        <v>3270696</v>
      </c>
      <c r="F10" s="60">
        <v>150.30000000000001</v>
      </c>
      <c r="G10" s="59">
        <v>144.02000000000001</v>
      </c>
      <c r="H10" s="59">
        <f t="shared" si="0"/>
        <v>1.0436050548534925</v>
      </c>
      <c r="I10" s="61">
        <f t="shared" si="1"/>
        <v>3413315</v>
      </c>
    </row>
    <row r="11" spans="1:9" ht="36">
      <c r="A11" s="7">
        <v>8</v>
      </c>
      <c r="B11" s="9" t="s">
        <v>36</v>
      </c>
      <c r="C11" s="1">
        <v>3042048</v>
      </c>
      <c r="D11" s="2">
        <v>0</v>
      </c>
      <c r="E11" s="6">
        <v>3564220</v>
      </c>
      <c r="F11" s="60">
        <v>150.30000000000001</v>
      </c>
      <c r="G11" s="59">
        <v>144.02000000000001</v>
      </c>
      <c r="H11" s="59">
        <f t="shared" si="0"/>
        <v>1.0436050548534925</v>
      </c>
      <c r="I11" s="61">
        <f t="shared" si="1"/>
        <v>3719638</v>
      </c>
    </row>
    <row r="12" spans="1:9" ht="36">
      <c r="A12" s="7">
        <v>9</v>
      </c>
      <c r="B12" s="9" t="s">
        <v>37</v>
      </c>
      <c r="C12" s="1">
        <v>3310464</v>
      </c>
      <c r="D12" s="2">
        <v>0</v>
      </c>
      <c r="E12" s="6">
        <v>3878710</v>
      </c>
      <c r="F12" s="60">
        <v>150.30000000000001</v>
      </c>
      <c r="G12" s="59">
        <v>144.02000000000001</v>
      </c>
      <c r="H12" s="59">
        <f t="shared" si="0"/>
        <v>1.0436050548534925</v>
      </c>
      <c r="I12" s="61">
        <f t="shared" si="1"/>
        <v>4047841</v>
      </c>
    </row>
    <row r="13" spans="1:9" ht="36">
      <c r="A13" s="7">
        <v>10</v>
      </c>
      <c r="B13" s="9" t="s">
        <v>38</v>
      </c>
      <c r="C13" s="1">
        <v>3131520</v>
      </c>
      <c r="D13" s="2">
        <v>0</v>
      </c>
      <c r="E13" s="6">
        <v>3669050</v>
      </c>
      <c r="F13" s="60">
        <v>150.30000000000001</v>
      </c>
      <c r="G13" s="59">
        <v>144.02000000000001</v>
      </c>
      <c r="H13" s="59">
        <f t="shared" si="0"/>
        <v>1.0436050548534925</v>
      </c>
      <c r="I13" s="61">
        <f t="shared" si="1"/>
        <v>3829039</v>
      </c>
    </row>
    <row r="14" spans="1:9" ht="36">
      <c r="A14" s="7">
        <v>11</v>
      </c>
      <c r="B14" s="9" t="s">
        <v>39</v>
      </c>
      <c r="C14" s="1">
        <v>3489408</v>
      </c>
      <c r="D14" s="2">
        <v>0</v>
      </c>
      <c r="E14" s="6">
        <v>4088370</v>
      </c>
      <c r="F14" s="60">
        <v>150.30000000000001</v>
      </c>
      <c r="G14" s="59">
        <v>144.02000000000001</v>
      </c>
      <c r="H14" s="59">
        <f t="shared" si="0"/>
        <v>1.0436050548534925</v>
      </c>
      <c r="I14" s="61">
        <f t="shared" si="1"/>
        <v>4266644</v>
      </c>
    </row>
    <row r="15" spans="1:9">
      <c r="A15" s="7">
        <v>12</v>
      </c>
      <c r="B15" s="9" t="s">
        <v>40</v>
      </c>
      <c r="C15" s="1">
        <v>2460480</v>
      </c>
      <c r="D15" s="2">
        <v>0</v>
      </c>
      <c r="E15" s="6">
        <v>2882825</v>
      </c>
      <c r="F15" s="60">
        <v>150.30000000000001</v>
      </c>
      <c r="G15" s="59">
        <v>144.02000000000001</v>
      </c>
      <c r="H15" s="59">
        <f t="shared" si="0"/>
        <v>1.0436050548534925</v>
      </c>
      <c r="I15" s="61">
        <f t="shared" si="1"/>
        <v>3008531</v>
      </c>
    </row>
    <row r="16" spans="1:9">
      <c r="A16" s="7">
        <v>13</v>
      </c>
      <c r="B16" s="9" t="s">
        <v>41</v>
      </c>
      <c r="C16" s="1">
        <v>2639424</v>
      </c>
      <c r="D16" s="2">
        <v>0</v>
      </c>
      <c r="E16" s="6">
        <v>3092485</v>
      </c>
      <c r="F16" s="60">
        <v>150.30000000000001</v>
      </c>
      <c r="G16" s="59">
        <v>144.02000000000001</v>
      </c>
      <c r="H16" s="59">
        <f t="shared" si="0"/>
        <v>1.0436050548534925</v>
      </c>
      <c r="I16" s="61">
        <f t="shared" si="1"/>
        <v>3227333</v>
      </c>
    </row>
    <row r="17" spans="1:9" ht="36">
      <c r="A17" s="7">
        <v>14</v>
      </c>
      <c r="B17" s="9" t="s">
        <v>42</v>
      </c>
      <c r="C17" s="1">
        <v>2863104</v>
      </c>
      <c r="D17" s="2">
        <v>0</v>
      </c>
      <c r="E17" s="6">
        <v>3354560</v>
      </c>
      <c r="F17" s="60">
        <v>150.30000000000001</v>
      </c>
      <c r="G17" s="59">
        <v>144.02000000000001</v>
      </c>
      <c r="H17" s="59">
        <f t="shared" si="0"/>
        <v>1.0436050548534925</v>
      </c>
      <c r="I17" s="61">
        <f t="shared" si="1"/>
        <v>3500836</v>
      </c>
    </row>
    <row r="18" spans="1:9" ht="36">
      <c r="A18" s="7">
        <v>15</v>
      </c>
      <c r="B18" s="9" t="s">
        <v>43</v>
      </c>
      <c r="C18" s="1">
        <v>3131520</v>
      </c>
      <c r="D18" s="2">
        <v>0</v>
      </c>
      <c r="E18" s="6">
        <v>3669050</v>
      </c>
      <c r="F18" s="60">
        <v>150.30000000000001</v>
      </c>
      <c r="G18" s="59">
        <v>144.02000000000001</v>
      </c>
      <c r="H18" s="59">
        <f t="shared" si="0"/>
        <v>1.0436050548534925</v>
      </c>
      <c r="I18" s="61">
        <f t="shared" si="1"/>
        <v>3829039</v>
      </c>
    </row>
    <row r="19" spans="1:9" ht="36">
      <c r="A19" s="7">
        <v>16</v>
      </c>
      <c r="B19" s="9" t="s">
        <v>44</v>
      </c>
      <c r="C19" s="1">
        <v>2952576</v>
      </c>
      <c r="D19" s="2">
        <v>0</v>
      </c>
      <c r="E19" s="6">
        <v>3459390</v>
      </c>
      <c r="F19" s="60">
        <v>150.30000000000001</v>
      </c>
      <c r="G19" s="59">
        <v>144.02000000000001</v>
      </c>
      <c r="H19" s="59">
        <f t="shared" si="0"/>
        <v>1.0436050548534925</v>
      </c>
      <c r="I19" s="61">
        <f t="shared" si="1"/>
        <v>3610237</v>
      </c>
    </row>
    <row r="20" spans="1:9" ht="48">
      <c r="A20" s="7">
        <v>17</v>
      </c>
      <c r="B20" s="9" t="s">
        <v>45</v>
      </c>
      <c r="C20" s="1">
        <v>3355200</v>
      </c>
      <c r="D20" s="2">
        <v>0</v>
      </c>
      <c r="E20" s="6">
        <v>3931125</v>
      </c>
      <c r="F20" s="60">
        <v>150.30000000000001</v>
      </c>
      <c r="G20" s="59">
        <v>144.02000000000001</v>
      </c>
      <c r="H20" s="59">
        <f t="shared" si="0"/>
        <v>1.0436050548534925</v>
      </c>
      <c r="I20" s="61">
        <f t="shared" si="1"/>
        <v>4102542</v>
      </c>
    </row>
    <row r="21" spans="1:9">
      <c r="A21" s="7">
        <v>18</v>
      </c>
      <c r="B21" s="9" t="s">
        <v>46</v>
      </c>
      <c r="C21" s="1">
        <v>3220992</v>
      </c>
      <c r="D21" s="2">
        <v>0</v>
      </c>
      <c r="E21" s="6">
        <v>3773880</v>
      </c>
      <c r="F21" s="60">
        <v>150.30000000000001</v>
      </c>
      <c r="G21" s="59">
        <v>144.02000000000001</v>
      </c>
      <c r="H21" s="59">
        <f t="shared" si="0"/>
        <v>1.0436050548534925</v>
      </c>
      <c r="I21" s="61">
        <f t="shared" si="1"/>
        <v>3938440</v>
      </c>
    </row>
    <row r="22" spans="1:9">
      <c r="A22" s="7">
        <v>19</v>
      </c>
      <c r="B22" s="9" t="s">
        <v>47</v>
      </c>
      <c r="C22" s="3">
        <v>12078720</v>
      </c>
      <c r="D22" s="2">
        <v>0</v>
      </c>
      <c r="E22" s="6">
        <v>14152050</v>
      </c>
      <c r="F22" s="60">
        <v>150.30000000000001</v>
      </c>
      <c r="G22" s="59">
        <v>144.02000000000001</v>
      </c>
      <c r="H22" s="59">
        <f t="shared" si="0"/>
        <v>1.0436050548534925</v>
      </c>
      <c r="I22" s="61">
        <f t="shared" si="1"/>
        <v>14769151</v>
      </c>
    </row>
    <row r="23" spans="1:9">
      <c r="A23" s="7">
        <v>20</v>
      </c>
      <c r="B23" s="9" t="s">
        <v>48</v>
      </c>
      <c r="C23" s="4">
        <v>19802400</v>
      </c>
      <c r="D23" s="2">
        <v>0</v>
      </c>
      <c r="E23" s="6">
        <v>19240000</v>
      </c>
      <c r="F23" s="60">
        <v>150.30000000000001</v>
      </c>
      <c r="G23" s="59">
        <v>144.02000000000001</v>
      </c>
      <c r="H23" s="59">
        <f t="shared" si="0"/>
        <v>1.0436050548534925</v>
      </c>
      <c r="I23" s="61">
        <f t="shared" si="1"/>
        <v>20078961</v>
      </c>
    </row>
    <row r="24" spans="1:9">
      <c r="A24" s="7">
        <v>21</v>
      </c>
      <c r="B24" s="9" t="s">
        <v>49</v>
      </c>
      <c r="C24" s="5">
        <v>7308403.3613445386</v>
      </c>
      <c r="D24" s="6">
        <f>+C24*19%</f>
        <v>1388596.6386554623</v>
      </c>
      <c r="E24" s="6">
        <v>6759999.6799999997</v>
      </c>
      <c r="F24" s="60">
        <v>150.30000000000001</v>
      </c>
      <c r="G24" s="59">
        <v>144.02000000000001</v>
      </c>
      <c r="H24" s="59">
        <f t="shared" si="0"/>
        <v>1.0436050548534925</v>
      </c>
      <c r="I24" s="61">
        <f t="shared" si="1"/>
        <v>7054770</v>
      </c>
    </row>
    <row r="25" spans="1:9">
      <c r="A25" s="7">
        <v>22</v>
      </c>
      <c r="B25" s="9" t="s">
        <v>50</v>
      </c>
      <c r="C25" s="5">
        <v>4272605.042016807</v>
      </c>
      <c r="D25" s="6">
        <f t="shared" ref="D25:D39" si="2">+C25*19%</f>
        <v>811794.95798319334</v>
      </c>
      <c r="E25" s="6">
        <v>3951999.9999999944</v>
      </c>
      <c r="F25" s="60">
        <v>150.30000000000001</v>
      </c>
      <c r="G25" s="59">
        <v>144.02000000000001</v>
      </c>
      <c r="H25" s="59">
        <f t="shared" si="0"/>
        <v>1.0436050548534925</v>
      </c>
      <c r="I25" s="61">
        <f t="shared" si="1"/>
        <v>4124327</v>
      </c>
    </row>
    <row r="26" spans="1:9">
      <c r="A26" s="7">
        <v>23</v>
      </c>
      <c r="B26" s="9" t="s">
        <v>51</v>
      </c>
      <c r="C26" s="5">
        <v>1461680.6722689075</v>
      </c>
      <c r="D26" s="6">
        <f t="shared" si="2"/>
        <v>277719.32773109246</v>
      </c>
      <c r="E26" s="6">
        <v>1352000</v>
      </c>
      <c r="F26" s="60">
        <v>150.30000000000001</v>
      </c>
      <c r="G26" s="59">
        <v>144.02000000000001</v>
      </c>
      <c r="H26" s="59">
        <f t="shared" si="0"/>
        <v>1.0436050548534925</v>
      </c>
      <c r="I26" s="61">
        <f t="shared" si="1"/>
        <v>1410954</v>
      </c>
    </row>
    <row r="27" spans="1:9">
      <c r="A27" s="7">
        <v>24</v>
      </c>
      <c r="B27" s="9" t="s">
        <v>52</v>
      </c>
      <c r="C27" s="5">
        <v>3283159.6638655467</v>
      </c>
      <c r="D27" s="6">
        <f t="shared" si="2"/>
        <v>623800.33613445389</v>
      </c>
      <c r="E27" s="6">
        <v>3036800</v>
      </c>
      <c r="F27" s="60">
        <v>150.30000000000001</v>
      </c>
      <c r="G27" s="59">
        <v>144.02000000000001</v>
      </c>
      <c r="H27" s="59">
        <f t="shared" si="0"/>
        <v>1.0436050548534925</v>
      </c>
      <c r="I27" s="61">
        <f t="shared" si="1"/>
        <v>3169220</v>
      </c>
    </row>
    <row r="28" spans="1:9">
      <c r="A28" s="7">
        <v>25</v>
      </c>
      <c r="B28" s="9" t="s">
        <v>53</v>
      </c>
      <c r="C28" s="5">
        <v>3283159.6638655467</v>
      </c>
      <c r="D28" s="6">
        <f t="shared" si="2"/>
        <v>623800.33613445389</v>
      </c>
      <c r="E28" s="6">
        <v>3036800</v>
      </c>
      <c r="F28" s="60">
        <v>150.30000000000001</v>
      </c>
      <c r="G28" s="59">
        <v>144.02000000000001</v>
      </c>
      <c r="H28" s="59">
        <f t="shared" si="0"/>
        <v>1.0436050548534925</v>
      </c>
      <c r="I28" s="61">
        <f t="shared" si="1"/>
        <v>3169220</v>
      </c>
    </row>
    <row r="29" spans="1:9">
      <c r="A29" s="7">
        <v>26</v>
      </c>
      <c r="B29" s="9" t="s">
        <v>54</v>
      </c>
      <c r="C29" s="5">
        <v>3283159.6638655467</v>
      </c>
      <c r="D29" s="6">
        <f t="shared" si="2"/>
        <v>623800.33613445389</v>
      </c>
      <c r="E29" s="6">
        <v>3036800</v>
      </c>
      <c r="F29" s="60">
        <v>150.30000000000001</v>
      </c>
      <c r="G29" s="59">
        <v>144.02000000000001</v>
      </c>
      <c r="H29" s="59">
        <f t="shared" si="0"/>
        <v>1.0436050548534925</v>
      </c>
      <c r="I29" s="61">
        <f t="shared" si="1"/>
        <v>3169220</v>
      </c>
    </row>
    <row r="30" spans="1:9">
      <c r="A30" s="7">
        <v>27</v>
      </c>
      <c r="B30" s="9" t="s">
        <v>55</v>
      </c>
      <c r="C30" s="5">
        <v>4047731.0924369753</v>
      </c>
      <c r="D30" s="6">
        <f t="shared" si="2"/>
        <v>769068.90756302536</v>
      </c>
      <c r="E30" s="6">
        <v>3744000.0000000005</v>
      </c>
      <c r="F30" s="60">
        <v>150.30000000000001</v>
      </c>
      <c r="G30" s="59">
        <v>144.02000000000001</v>
      </c>
      <c r="H30" s="59">
        <f t="shared" si="0"/>
        <v>1.0436050548534925</v>
      </c>
      <c r="I30" s="61">
        <f t="shared" si="1"/>
        <v>3907257</v>
      </c>
    </row>
    <row r="31" spans="1:9">
      <c r="A31" s="7">
        <v>28</v>
      </c>
      <c r="B31" s="9" t="s">
        <v>56</v>
      </c>
      <c r="C31" s="5">
        <v>4047731.0924369753</v>
      </c>
      <c r="D31" s="6">
        <f t="shared" si="2"/>
        <v>769068.90756302536</v>
      </c>
      <c r="E31" s="6">
        <v>3744000.0000000005</v>
      </c>
      <c r="F31" s="60">
        <v>150.30000000000001</v>
      </c>
      <c r="G31" s="59">
        <v>144.02000000000001</v>
      </c>
      <c r="H31" s="59">
        <f t="shared" si="0"/>
        <v>1.0436050548534925</v>
      </c>
      <c r="I31" s="61">
        <f t="shared" si="1"/>
        <v>3907257</v>
      </c>
    </row>
    <row r="32" spans="1:9">
      <c r="A32" s="7">
        <v>29</v>
      </c>
      <c r="B32" s="9" t="s">
        <v>57</v>
      </c>
      <c r="C32" s="5">
        <v>4047731.0924369753</v>
      </c>
      <c r="D32" s="6">
        <f t="shared" si="2"/>
        <v>769068.90756302536</v>
      </c>
      <c r="E32" s="6">
        <v>3744000.0000000005</v>
      </c>
      <c r="F32" s="60">
        <v>150.30000000000001</v>
      </c>
      <c r="G32" s="59">
        <v>144.02000000000001</v>
      </c>
      <c r="H32" s="59">
        <f t="shared" si="0"/>
        <v>1.0436050548534925</v>
      </c>
      <c r="I32" s="61">
        <f t="shared" si="1"/>
        <v>3907257</v>
      </c>
    </row>
    <row r="33" spans="1:9">
      <c r="A33" s="7">
        <v>30</v>
      </c>
      <c r="B33" s="9" t="s">
        <v>58</v>
      </c>
      <c r="C33" s="5">
        <v>4047731.0924369753</v>
      </c>
      <c r="D33" s="6">
        <f t="shared" si="2"/>
        <v>769068.90756302536</v>
      </c>
      <c r="E33" s="6">
        <v>3744000.0000000005</v>
      </c>
      <c r="F33" s="60">
        <v>150.30000000000001</v>
      </c>
      <c r="G33" s="59">
        <v>144.02000000000001</v>
      </c>
      <c r="H33" s="59">
        <f t="shared" si="0"/>
        <v>1.0436050548534925</v>
      </c>
      <c r="I33" s="61">
        <f t="shared" si="1"/>
        <v>3907257</v>
      </c>
    </row>
    <row r="34" spans="1:9" ht="24">
      <c r="A34" s="7">
        <v>31</v>
      </c>
      <c r="B34" s="9" t="s">
        <v>59</v>
      </c>
      <c r="C34" s="5">
        <v>3148235.2941176472</v>
      </c>
      <c r="D34" s="6">
        <f t="shared" si="2"/>
        <v>598164.70588235301</v>
      </c>
      <c r="E34" s="6">
        <v>2912000.0000000005</v>
      </c>
      <c r="F34" s="60">
        <v>150.30000000000001</v>
      </c>
      <c r="G34" s="59">
        <v>144.02000000000001</v>
      </c>
      <c r="H34" s="59">
        <f t="shared" si="0"/>
        <v>1.0436050548534925</v>
      </c>
      <c r="I34" s="61">
        <f t="shared" si="1"/>
        <v>3038978</v>
      </c>
    </row>
    <row r="35" spans="1:9" ht="24">
      <c r="A35" s="7">
        <v>32</v>
      </c>
      <c r="B35" s="9" t="s">
        <v>60</v>
      </c>
      <c r="C35" s="5">
        <v>3148235.2941176472</v>
      </c>
      <c r="D35" s="6">
        <f t="shared" si="2"/>
        <v>598164.70588235301</v>
      </c>
      <c r="E35" s="6">
        <v>2912000.0000000005</v>
      </c>
      <c r="F35" s="60">
        <v>150.30000000000001</v>
      </c>
      <c r="G35" s="59">
        <v>144.02000000000001</v>
      </c>
      <c r="H35" s="59">
        <f t="shared" si="0"/>
        <v>1.0436050548534925</v>
      </c>
      <c r="I35" s="61">
        <f t="shared" si="1"/>
        <v>3038978</v>
      </c>
    </row>
    <row r="36" spans="1:9">
      <c r="A36" s="7">
        <v>33</v>
      </c>
      <c r="B36" s="9" t="s">
        <v>61</v>
      </c>
      <c r="C36" s="5">
        <v>1574117.6470588236</v>
      </c>
      <c r="D36" s="6">
        <f t="shared" si="2"/>
        <v>299082.3529411765</v>
      </c>
      <c r="E36" s="6">
        <v>1456000.0000000002</v>
      </c>
      <c r="F36" s="60">
        <v>150.30000000000001</v>
      </c>
      <c r="G36" s="59">
        <v>144.02000000000001</v>
      </c>
      <c r="H36" s="59">
        <f t="shared" si="0"/>
        <v>1.0436050548534925</v>
      </c>
      <c r="I36" s="61">
        <f t="shared" si="1"/>
        <v>1519489</v>
      </c>
    </row>
    <row r="37" spans="1:9">
      <c r="A37" s="7">
        <v>34</v>
      </c>
      <c r="B37" s="9" t="s">
        <v>62</v>
      </c>
      <c r="C37" s="5">
        <v>1045663.8655462185</v>
      </c>
      <c r="D37" s="6">
        <f t="shared" si="2"/>
        <v>198676.1344537815</v>
      </c>
      <c r="E37" s="6">
        <v>967200</v>
      </c>
      <c r="F37" s="60">
        <v>150.30000000000001</v>
      </c>
      <c r="G37" s="59">
        <v>144.02000000000001</v>
      </c>
      <c r="H37" s="59">
        <f t="shared" si="0"/>
        <v>1.0436050548534925</v>
      </c>
      <c r="I37" s="61">
        <f t="shared" si="1"/>
        <v>1009375</v>
      </c>
    </row>
    <row r="38" spans="1:9">
      <c r="A38" s="7">
        <v>35</v>
      </c>
      <c r="B38" s="9" t="s">
        <v>63</v>
      </c>
      <c r="C38" s="4">
        <v>753327.73109243694</v>
      </c>
      <c r="D38" s="6">
        <f t="shared" si="2"/>
        <v>143132.26890756303</v>
      </c>
      <c r="E38" s="6">
        <v>696800</v>
      </c>
      <c r="F38" s="60">
        <v>150.30000000000001</v>
      </c>
      <c r="G38" s="59">
        <v>144.02000000000001</v>
      </c>
      <c r="H38" s="59">
        <f t="shared" si="0"/>
        <v>1.0436050548534925</v>
      </c>
      <c r="I38" s="61">
        <f t="shared" si="1"/>
        <v>727184</v>
      </c>
    </row>
    <row r="39" spans="1:9" ht="24">
      <c r="A39" s="7">
        <v>36</v>
      </c>
      <c r="B39" s="9" t="s">
        <v>64</v>
      </c>
      <c r="C39" s="4">
        <v>787058.82352941181</v>
      </c>
      <c r="D39" s="6">
        <f t="shared" si="2"/>
        <v>149541.17647058825</v>
      </c>
      <c r="E39" s="6">
        <v>728000.00000000012</v>
      </c>
      <c r="F39" s="60">
        <v>150.30000000000001</v>
      </c>
      <c r="G39" s="59">
        <v>144.02000000000001</v>
      </c>
      <c r="H39" s="59">
        <f t="shared" si="0"/>
        <v>1.0436050548534925</v>
      </c>
      <c r="I39" s="61">
        <f t="shared" si="1"/>
        <v>759744</v>
      </c>
    </row>
    <row r="40" spans="1:9">
      <c r="A40" s="7">
        <v>37</v>
      </c>
      <c r="B40" s="9" t="s">
        <v>65</v>
      </c>
      <c r="C40" s="4">
        <v>192672</v>
      </c>
      <c r="D40" s="2">
        <v>0</v>
      </c>
      <c r="E40" s="6">
        <v>188694</v>
      </c>
      <c r="F40" s="60">
        <v>150.30000000000001</v>
      </c>
      <c r="G40" s="59">
        <v>144.02000000000001</v>
      </c>
      <c r="H40" s="59">
        <f t="shared" si="0"/>
        <v>1.0436050548534925</v>
      </c>
      <c r="I40" s="61">
        <f t="shared" si="1"/>
        <v>196922</v>
      </c>
    </row>
    <row r="41" spans="1:9" ht="36">
      <c r="A41" s="7">
        <v>38</v>
      </c>
      <c r="B41" s="9" t="s">
        <v>66</v>
      </c>
      <c r="C41" s="4">
        <v>1967647.0588235294</v>
      </c>
      <c r="D41" s="6">
        <f>+C41*19%</f>
        <v>373852.9411764706</v>
      </c>
      <c r="E41" s="6">
        <v>1834525</v>
      </c>
      <c r="F41" s="60">
        <v>150.30000000000001</v>
      </c>
      <c r="G41" s="59">
        <v>144.02000000000001</v>
      </c>
      <c r="H41" s="59">
        <f t="shared" si="0"/>
        <v>1.0436050548534925</v>
      </c>
      <c r="I41" s="61">
        <f t="shared" si="1"/>
        <v>1914520</v>
      </c>
    </row>
    <row r="42" spans="1:9">
      <c r="A42" s="7">
        <v>39</v>
      </c>
      <c r="B42" s="9" t="s">
        <v>67</v>
      </c>
      <c r="C42" s="4">
        <v>4722352.9411764704</v>
      </c>
      <c r="D42" s="6">
        <f>+C42*19%</f>
        <v>897247.0588235294</v>
      </c>
      <c r="E42" s="6">
        <v>4402860</v>
      </c>
      <c r="F42" s="60">
        <v>150.30000000000001</v>
      </c>
      <c r="G42" s="59">
        <v>144.02000000000001</v>
      </c>
      <c r="H42" s="59">
        <f t="shared" si="0"/>
        <v>1.0436050548534925</v>
      </c>
      <c r="I42" s="61">
        <f t="shared" si="1"/>
        <v>4594847</v>
      </c>
    </row>
    <row r="43" spans="1:9" ht="36">
      <c r="A43" s="7">
        <v>40</v>
      </c>
      <c r="B43" s="9" t="s">
        <v>68</v>
      </c>
      <c r="C43" s="4">
        <v>1819680</v>
      </c>
      <c r="D43" s="2">
        <v>0</v>
      </c>
      <c r="E43" s="6">
        <v>1782110</v>
      </c>
      <c r="F43" s="60">
        <v>150.30000000000001</v>
      </c>
      <c r="G43" s="59">
        <v>144.02000000000001</v>
      </c>
      <c r="H43" s="59">
        <f t="shared" si="0"/>
        <v>1.0436050548534925</v>
      </c>
      <c r="I43" s="61">
        <f t="shared" si="1"/>
        <v>1859819</v>
      </c>
    </row>
    <row r="44" spans="1:9" ht="36">
      <c r="A44" s="7">
        <v>41</v>
      </c>
      <c r="B44" s="9" t="s">
        <v>69</v>
      </c>
      <c r="C44" s="4">
        <v>1980240</v>
      </c>
      <c r="D44" s="2">
        <v>0</v>
      </c>
      <c r="E44" s="6">
        <v>1939355</v>
      </c>
      <c r="F44" s="60">
        <v>150.30000000000001</v>
      </c>
      <c r="G44" s="59">
        <v>144.02000000000001</v>
      </c>
      <c r="H44" s="59">
        <f t="shared" si="0"/>
        <v>1.0436050548534925</v>
      </c>
      <c r="I44" s="61">
        <f t="shared" si="1"/>
        <v>2023921</v>
      </c>
    </row>
    <row r="45" spans="1:9" ht="36">
      <c r="A45" s="7">
        <v>42</v>
      </c>
      <c r="B45" s="9" t="s">
        <v>70</v>
      </c>
      <c r="C45" s="4">
        <v>1712640</v>
      </c>
      <c r="D45" s="2">
        <v>0</v>
      </c>
      <c r="E45" s="6">
        <v>1677280</v>
      </c>
      <c r="F45" s="60">
        <v>150.30000000000001</v>
      </c>
      <c r="G45" s="59">
        <v>144.02000000000001</v>
      </c>
      <c r="H45" s="59">
        <f t="shared" si="0"/>
        <v>1.0436050548534925</v>
      </c>
      <c r="I45" s="61">
        <f t="shared" si="1"/>
        <v>1750418</v>
      </c>
    </row>
    <row r="46" spans="1:9" ht="36">
      <c r="A46" s="7">
        <v>43</v>
      </c>
      <c r="B46" s="9" t="s">
        <v>71</v>
      </c>
      <c r="C46" s="4">
        <v>2127420</v>
      </c>
      <c r="D46" s="2">
        <v>0</v>
      </c>
      <c r="E46" s="6">
        <v>1666797</v>
      </c>
      <c r="F46" s="60">
        <v>150.30000000000001</v>
      </c>
      <c r="G46" s="59">
        <v>144.02000000000001</v>
      </c>
      <c r="H46" s="59">
        <f t="shared" si="0"/>
        <v>1.0436050548534925</v>
      </c>
      <c r="I46" s="61">
        <f t="shared" si="1"/>
        <v>1739478</v>
      </c>
    </row>
    <row r="47" spans="1:9">
      <c r="A47" s="7">
        <v>44</v>
      </c>
      <c r="B47" s="9" t="s">
        <v>72</v>
      </c>
      <c r="C47" s="4">
        <v>1137300</v>
      </c>
      <c r="D47" s="2">
        <v>0</v>
      </c>
      <c r="E47" s="6">
        <v>891055</v>
      </c>
      <c r="F47" s="60">
        <v>150.30000000000001</v>
      </c>
      <c r="G47" s="59">
        <v>144.02000000000001</v>
      </c>
      <c r="H47" s="59">
        <f t="shared" si="0"/>
        <v>1.0436050548534925</v>
      </c>
      <c r="I47" s="61">
        <f t="shared" si="1"/>
        <v>929910</v>
      </c>
    </row>
    <row r="48" spans="1:9">
      <c r="A48" s="7">
        <v>45</v>
      </c>
      <c r="B48" s="9" t="s">
        <v>73</v>
      </c>
      <c r="C48" s="4">
        <v>820789.91596638667</v>
      </c>
      <c r="D48" s="6">
        <f t="shared" ref="D48:D53" si="3">+C48*19%</f>
        <v>155950.08403361347</v>
      </c>
      <c r="E48" s="6">
        <v>765259.00000000012</v>
      </c>
      <c r="F48" s="60">
        <v>150.30000000000001</v>
      </c>
      <c r="G48" s="59">
        <v>144.02000000000001</v>
      </c>
      <c r="H48" s="59">
        <f t="shared" si="0"/>
        <v>1.0436050548534925</v>
      </c>
      <c r="I48" s="61">
        <f t="shared" si="1"/>
        <v>798628</v>
      </c>
    </row>
    <row r="49" spans="1:9">
      <c r="A49" s="7">
        <v>46</v>
      </c>
      <c r="B49" s="9" t="s">
        <v>74</v>
      </c>
      <c r="C49" s="4">
        <v>955714.2857142858</v>
      </c>
      <c r="D49" s="6">
        <f t="shared" si="3"/>
        <v>181585.71428571429</v>
      </c>
      <c r="E49" s="6">
        <v>891055</v>
      </c>
      <c r="F49" s="60">
        <v>150.30000000000001</v>
      </c>
      <c r="G49" s="59">
        <v>144.02000000000001</v>
      </c>
      <c r="H49" s="59">
        <f t="shared" si="0"/>
        <v>1.0436050548534925</v>
      </c>
      <c r="I49" s="61">
        <f t="shared" si="1"/>
        <v>929910</v>
      </c>
    </row>
    <row r="50" spans="1:9">
      <c r="A50" s="7">
        <v>47</v>
      </c>
      <c r="B50" s="9" t="s">
        <v>75</v>
      </c>
      <c r="C50" s="4">
        <v>9557142.8571428582</v>
      </c>
      <c r="D50" s="6">
        <f t="shared" si="3"/>
        <v>1815857.1428571432</v>
      </c>
      <c r="E50" s="6">
        <v>8910550</v>
      </c>
      <c r="F50" s="60">
        <v>150.30000000000001</v>
      </c>
      <c r="G50" s="59">
        <v>144.02000000000001</v>
      </c>
      <c r="H50" s="59">
        <f t="shared" si="0"/>
        <v>1.0436050548534925</v>
      </c>
      <c r="I50" s="61">
        <f t="shared" si="1"/>
        <v>9299095</v>
      </c>
    </row>
    <row r="51" spans="1:9">
      <c r="A51" s="7">
        <v>48</v>
      </c>
      <c r="B51" s="9" t="s">
        <v>76</v>
      </c>
      <c r="C51" s="5">
        <v>10119327.731092438</v>
      </c>
      <c r="D51" s="6">
        <f t="shared" si="3"/>
        <v>1922672.2689075633</v>
      </c>
      <c r="E51" s="6">
        <v>9434700</v>
      </c>
      <c r="F51" s="60">
        <v>150.30000000000001</v>
      </c>
      <c r="G51" s="59">
        <v>144.02000000000001</v>
      </c>
      <c r="H51" s="59">
        <f t="shared" si="0"/>
        <v>1.0436050548534925</v>
      </c>
      <c r="I51" s="61">
        <f t="shared" si="1"/>
        <v>9846101</v>
      </c>
    </row>
    <row r="52" spans="1:9">
      <c r="A52" s="7">
        <v>49</v>
      </c>
      <c r="B52" s="9" t="s">
        <v>77</v>
      </c>
      <c r="C52" s="5">
        <v>10119327.731092438</v>
      </c>
      <c r="D52" s="6">
        <f t="shared" si="3"/>
        <v>1922672.2689075633</v>
      </c>
      <c r="E52" s="6">
        <v>9434700</v>
      </c>
      <c r="F52" s="60">
        <v>150.30000000000001</v>
      </c>
      <c r="G52" s="59">
        <v>144.02000000000001</v>
      </c>
      <c r="H52" s="59">
        <f t="shared" si="0"/>
        <v>1.0436050548534925</v>
      </c>
      <c r="I52" s="61">
        <f t="shared" si="1"/>
        <v>9846101</v>
      </c>
    </row>
    <row r="53" spans="1:9">
      <c r="A53" s="7">
        <v>50</v>
      </c>
      <c r="B53" s="9" t="s">
        <v>78</v>
      </c>
      <c r="C53" s="5">
        <v>8432773.1092436984</v>
      </c>
      <c r="D53" s="6">
        <f t="shared" si="3"/>
        <v>1602226.8907563027</v>
      </c>
      <c r="E53" s="6">
        <v>7862250.0000000009</v>
      </c>
      <c r="F53" s="60">
        <v>150.30000000000001</v>
      </c>
      <c r="G53" s="59">
        <v>144.02000000000001</v>
      </c>
      <c r="H53" s="59">
        <f t="shared" si="0"/>
        <v>1.0436050548534925</v>
      </c>
      <c r="I53" s="61">
        <f t="shared" si="1"/>
        <v>8205084</v>
      </c>
    </row>
    <row r="54" spans="1:9">
      <c r="A54" s="7">
        <v>51</v>
      </c>
      <c r="B54" s="9" t="s">
        <v>79</v>
      </c>
      <c r="C54" s="4">
        <v>240840</v>
      </c>
      <c r="D54" s="2">
        <v>0</v>
      </c>
      <c r="E54" s="6">
        <v>188694</v>
      </c>
      <c r="F54" s="60">
        <v>150.30000000000001</v>
      </c>
      <c r="G54" s="59">
        <v>144.02000000000001</v>
      </c>
      <c r="H54" s="59">
        <f t="shared" si="0"/>
        <v>1.0436050548534925</v>
      </c>
      <c r="I54" s="61">
        <f t="shared" si="1"/>
        <v>196922</v>
      </c>
    </row>
    <row r="55" spans="1:9">
      <c r="A55" s="7">
        <v>52</v>
      </c>
      <c r="B55" s="9" t="s">
        <v>80</v>
      </c>
      <c r="C55" s="4">
        <v>359798.31932773109</v>
      </c>
      <c r="D55" s="6">
        <f>+C55*19%</f>
        <v>68361.680672268907</v>
      </c>
      <c r="E55" s="6">
        <v>335456.00000000006</v>
      </c>
      <c r="F55" s="60">
        <v>150.30000000000001</v>
      </c>
      <c r="G55" s="59">
        <v>144.02000000000001</v>
      </c>
      <c r="H55" s="59">
        <f t="shared" si="0"/>
        <v>1.0436050548534925</v>
      </c>
      <c r="I55" s="61">
        <f t="shared" si="1"/>
        <v>350084</v>
      </c>
    </row>
    <row r="56" spans="1:9">
      <c r="A56" s="7">
        <v>53</v>
      </c>
      <c r="B56" s="9" t="s">
        <v>81</v>
      </c>
      <c r="C56" s="4">
        <v>1097160</v>
      </c>
      <c r="D56" s="2">
        <v>0</v>
      </c>
      <c r="E56" s="6">
        <v>859606</v>
      </c>
      <c r="F56" s="60">
        <v>150.30000000000001</v>
      </c>
      <c r="G56" s="59">
        <v>144.02000000000001</v>
      </c>
      <c r="H56" s="59">
        <f t="shared" si="0"/>
        <v>1.0436050548534925</v>
      </c>
      <c r="I56" s="61">
        <f t="shared" si="1"/>
        <v>897089</v>
      </c>
    </row>
    <row r="57" spans="1:9">
      <c r="A57" s="7">
        <v>54</v>
      </c>
      <c r="B57" s="9" t="s">
        <v>82</v>
      </c>
      <c r="C57" s="4">
        <v>1083780</v>
      </c>
      <c r="D57" s="2">
        <v>0</v>
      </c>
      <c r="E57" s="6">
        <v>849123</v>
      </c>
      <c r="F57" s="60">
        <v>150.30000000000001</v>
      </c>
      <c r="G57" s="59">
        <v>144.02000000000001</v>
      </c>
      <c r="H57" s="59">
        <f t="shared" si="0"/>
        <v>1.0436050548534925</v>
      </c>
      <c r="I57" s="61">
        <f t="shared" si="1"/>
        <v>886149</v>
      </c>
    </row>
    <row r="58" spans="1:9">
      <c r="A58" s="7">
        <v>55</v>
      </c>
      <c r="B58" s="9" t="s">
        <v>83</v>
      </c>
      <c r="C58" s="4">
        <v>877008.40336134448</v>
      </c>
      <c r="D58" s="6">
        <f>+C58*19%</f>
        <v>166631.59663865546</v>
      </c>
      <c r="E58" s="6">
        <v>817674.00000000012</v>
      </c>
      <c r="F58" s="60">
        <v>150.30000000000001</v>
      </c>
      <c r="G58" s="59">
        <v>144.02000000000001</v>
      </c>
      <c r="H58" s="59">
        <f t="shared" si="0"/>
        <v>1.0436050548534925</v>
      </c>
      <c r="I58" s="61">
        <f t="shared" si="1"/>
        <v>853329</v>
      </c>
    </row>
    <row r="59" spans="1:9">
      <c r="A59" s="7">
        <v>56</v>
      </c>
      <c r="B59" s="9" t="s">
        <v>84</v>
      </c>
      <c r="C59" s="4">
        <v>14049000</v>
      </c>
      <c r="D59" s="2">
        <v>0</v>
      </c>
      <c r="E59" s="6">
        <v>11007150</v>
      </c>
      <c r="F59" s="60">
        <v>150.30000000000001</v>
      </c>
      <c r="G59" s="59">
        <v>144.02000000000001</v>
      </c>
      <c r="H59" s="59">
        <f t="shared" si="0"/>
        <v>1.0436050548534925</v>
      </c>
      <c r="I59" s="61">
        <f t="shared" si="1"/>
        <v>11487117</v>
      </c>
    </row>
    <row r="60" spans="1:9">
      <c r="A60" s="7">
        <v>57</v>
      </c>
      <c r="B60" s="9" t="s">
        <v>85</v>
      </c>
      <c r="C60" s="4">
        <v>3935294.1176470588</v>
      </c>
      <c r="D60" s="6">
        <f>+C60*19%</f>
        <v>747705.8823529412</v>
      </c>
      <c r="E60" s="6">
        <v>3689000</v>
      </c>
      <c r="F60" s="60">
        <v>150.30000000000001</v>
      </c>
      <c r="G60" s="59">
        <v>144.02000000000001</v>
      </c>
      <c r="H60" s="59">
        <f t="shared" si="0"/>
        <v>1.0436050548534925</v>
      </c>
      <c r="I60" s="61">
        <f t="shared" si="1"/>
        <v>3849859</v>
      </c>
    </row>
    <row r="61" spans="1:9">
      <c r="A61" s="7">
        <v>58</v>
      </c>
      <c r="B61" s="9" t="s">
        <v>86</v>
      </c>
      <c r="C61" s="4">
        <v>340800</v>
      </c>
      <c r="D61" s="2">
        <v>0</v>
      </c>
      <c r="E61" s="6">
        <v>263500</v>
      </c>
      <c r="F61" s="60">
        <v>150.30000000000001</v>
      </c>
      <c r="G61" s="59">
        <v>144.02000000000001</v>
      </c>
      <c r="H61" s="59">
        <f t="shared" si="0"/>
        <v>1.0436050548534925</v>
      </c>
      <c r="I61" s="61">
        <f t="shared" si="1"/>
        <v>274990</v>
      </c>
    </row>
    <row r="62" spans="1:9">
      <c r="A62" s="7">
        <v>59</v>
      </c>
      <c r="B62" s="9" t="s">
        <v>87</v>
      </c>
      <c r="C62" s="4">
        <v>286272</v>
      </c>
      <c r="D62" s="2">
        <v>0</v>
      </c>
      <c r="E62" s="6">
        <v>221340</v>
      </c>
      <c r="F62" s="60">
        <v>150.30000000000001</v>
      </c>
      <c r="G62" s="59">
        <v>144.02000000000001</v>
      </c>
      <c r="H62" s="59">
        <f t="shared" si="0"/>
        <v>1.0436050548534925</v>
      </c>
      <c r="I62" s="61">
        <f t="shared" si="1"/>
        <v>230992</v>
      </c>
    </row>
    <row r="63" spans="1:9">
      <c r="A63" s="7">
        <v>60</v>
      </c>
      <c r="B63" s="9" t="s">
        <v>88</v>
      </c>
      <c r="C63" s="4">
        <v>259008</v>
      </c>
      <c r="D63" s="2">
        <v>0</v>
      </c>
      <c r="E63" s="6">
        <v>200260</v>
      </c>
      <c r="F63" s="60">
        <v>150.30000000000001</v>
      </c>
      <c r="G63" s="59">
        <v>144.02000000000001</v>
      </c>
      <c r="H63" s="59">
        <f t="shared" si="0"/>
        <v>1.0436050548534925</v>
      </c>
      <c r="I63" s="61">
        <f t="shared" si="1"/>
        <v>208992</v>
      </c>
    </row>
    <row r="64" spans="1:9">
      <c r="A64" s="7">
        <v>61</v>
      </c>
      <c r="B64" s="9" t="s">
        <v>89</v>
      </c>
      <c r="C64" s="4">
        <v>313536</v>
      </c>
      <c r="D64" s="2">
        <v>0</v>
      </c>
      <c r="E64" s="6">
        <v>242420</v>
      </c>
      <c r="F64" s="60">
        <v>150.30000000000001</v>
      </c>
      <c r="G64" s="59">
        <v>144.02000000000001</v>
      </c>
      <c r="H64" s="59">
        <f t="shared" si="0"/>
        <v>1.0436050548534925</v>
      </c>
      <c r="I64" s="61">
        <f t="shared" si="1"/>
        <v>252991</v>
      </c>
    </row>
    <row r="65" spans="1:9">
      <c r="A65" s="7">
        <v>62</v>
      </c>
      <c r="B65" s="9" t="s">
        <v>90</v>
      </c>
      <c r="C65" s="4">
        <v>340800</v>
      </c>
      <c r="D65" s="2">
        <v>0</v>
      </c>
      <c r="E65" s="6">
        <v>263500</v>
      </c>
      <c r="F65" s="60">
        <v>150.30000000000001</v>
      </c>
      <c r="G65" s="59">
        <v>144.02000000000001</v>
      </c>
      <c r="H65" s="59">
        <f t="shared" si="0"/>
        <v>1.0436050548534925</v>
      </c>
      <c r="I65" s="61">
        <f t="shared" si="1"/>
        <v>274990</v>
      </c>
    </row>
    <row r="66" spans="1:9">
      <c r="A66" s="7">
        <v>63</v>
      </c>
      <c r="B66" s="9" t="s">
        <v>91</v>
      </c>
      <c r="C66" s="4">
        <v>333984</v>
      </c>
      <c r="D66" s="2">
        <v>0</v>
      </c>
      <c r="E66" s="6">
        <v>258230</v>
      </c>
      <c r="F66" s="60">
        <v>150.30000000000001</v>
      </c>
      <c r="G66" s="59">
        <v>144.02000000000001</v>
      </c>
      <c r="H66" s="59">
        <f t="shared" si="0"/>
        <v>1.0436050548534925</v>
      </c>
      <c r="I66" s="61">
        <f t="shared" si="1"/>
        <v>269490</v>
      </c>
    </row>
    <row r="67" spans="1:9">
      <c r="A67" s="7">
        <v>64</v>
      </c>
      <c r="B67" s="9" t="s">
        <v>92</v>
      </c>
      <c r="C67" s="4">
        <v>327168</v>
      </c>
      <c r="D67" s="2">
        <v>0</v>
      </c>
      <c r="E67" s="6">
        <v>252960</v>
      </c>
      <c r="F67" s="60">
        <v>150.30000000000001</v>
      </c>
      <c r="G67" s="59">
        <v>144.02000000000001</v>
      </c>
      <c r="H67" s="59">
        <f t="shared" si="0"/>
        <v>1.0436050548534925</v>
      </c>
      <c r="I67" s="61">
        <f t="shared" si="1"/>
        <v>263990</v>
      </c>
    </row>
    <row r="68" spans="1:9">
      <c r="A68" s="7">
        <v>65</v>
      </c>
      <c r="B68" s="9" t="s">
        <v>93</v>
      </c>
      <c r="C68" s="4">
        <v>252192</v>
      </c>
      <c r="D68" s="2">
        <v>0</v>
      </c>
      <c r="E68" s="6">
        <v>194990</v>
      </c>
      <c r="F68" s="60">
        <v>150.30000000000001</v>
      </c>
      <c r="G68" s="59">
        <v>144.02000000000001</v>
      </c>
      <c r="H68" s="59">
        <f t="shared" si="0"/>
        <v>1.0436050548534925</v>
      </c>
      <c r="I68" s="61">
        <f t="shared" si="1"/>
        <v>203493</v>
      </c>
    </row>
    <row r="69" spans="1:9">
      <c r="A69" s="7">
        <v>66</v>
      </c>
      <c r="B69" s="9" t="s">
        <v>94</v>
      </c>
      <c r="C69" s="4">
        <v>702048</v>
      </c>
      <c r="D69" s="2">
        <v>0</v>
      </c>
      <c r="E69" s="6">
        <v>542810</v>
      </c>
      <c r="F69" s="60">
        <v>150.30000000000001</v>
      </c>
      <c r="G69" s="59">
        <v>144.02000000000001</v>
      </c>
      <c r="H69" s="59">
        <f t="shared" ref="H69:H132" si="4">F69/G69</f>
        <v>1.0436050548534925</v>
      </c>
      <c r="I69" s="61">
        <f t="shared" ref="I69:I132" si="5">ROUND((H69*E69),0)</f>
        <v>566479</v>
      </c>
    </row>
    <row r="70" spans="1:9">
      <c r="A70" s="7">
        <v>67</v>
      </c>
      <c r="B70" s="9" t="s">
        <v>95</v>
      </c>
      <c r="C70" s="4">
        <v>654336</v>
      </c>
      <c r="D70" s="2">
        <v>0</v>
      </c>
      <c r="E70" s="6">
        <v>505920</v>
      </c>
      <c r="F70" s="60">
        <v>150.30000000000001</v>
      </c>
      <c r="G70" s="59">
        <v>144.02000000000001</v>
      </c>
      <c r="H70" s="59">
        <f t="shared" si="4"/>
        <v>1.0436050548534925</v>
      </c>
      <c r="I70" s="61">
        <f t="shared" si="5"/>
        <v>527981</v>
      </c>
    </row>
    <row r="71" spans="1:9">
      <c r="A71" s="7">
        <v>68</v>
      </c>
      <c r="B71" s="9" t="s">
        <v>96</v>
      </c>
      <c r="C71" s="4">
        <v>613440</v>
      </c>
      <c r="D71" s="2">
        <v>0</v>
      </c>
      <c r="E71" s="6">
        <v>474300</v>
      </c>
      <c r="F71" s="60">
        <v>150.30000000000001</v>
      </c>
      <c r="G71" s="59">
        <v>144.02000000000001</v>
      </c>
      <c r="H71" s="59">
        <f t="shared" si="4"/>
        <v>1.0436050548534925</v>
      </c>
      <c r="I71" s="61">
        <f t="shared" si="5"/>
        <v>494982</v>
      </c>
    </row>
    <row r="72" spans="1:9">
      <c r="A72" s="7">
        <v>69</v>
      </c>
      <c r="B72" s="9" t="s">
        <v>97</v>
      </c>
      <c r="C72" s="4">
        <v>1022400</v>
      </c>
      <c r="D72" s="2">
        <v>0</v>
      </c>
      <c r="E72" s="6">
        <v>790500</v>
      </c>
      <c r="F72" s="60">
        <v>150.30000000000001</v>
      </c>
      <c r="G72" s="59">
        <v>144.02000000000001</v>
      </c>
      <c r="H72" s="59">
        <f t="shared" si="4"/>
        <v>1.0436050548534925</v>
      </c>
      <c r="I72" s="61">
        <f t="shared" si="5"/>
        <v>824970</v>
      </c>
    </row>
    <row r="73" spans="1:9">
      <c r="A73" s="7">
        <v>70</v>
      </c>
      <c r="B73" s="9" t="s">
        <v>97</v>
      </c>
      <c r="C73" s="4">
        <v>1226880</v>
      </c>
      <c r="D73" s="2">
        <v>0</v>
      </c>
      <c r="E73" s="6">
        <v>948600</v>
      </c>
      <c r="F73" s="60">
        <v>150.30000000000001</v>
      </c>
      <c r="G73" s="59">
        <v>144.02000000000001</v>
      </c>
      <c r="H73" s="59">
        <f t="shared" si="4"/>
        <v>1.0436050548534925</v>
      </c>
      <c r="I73" s="61">
        <f t="shared" si="5"/>
        <v>989964</v>
      </c>
    </row>
    <row r="74" spans="1:9">
      <c r="A74" s="7">
        <v>71</v>
      </c>
      <c r="B74" s="9" t="s">
        <v>98</v>
      </c>
      <c r="C74" s="4">
        <v>531648</v>
      </c>
      <c r="D74" s="2">
        <v>0</v>
      </c>
      <c r="E74" s="6">
        <v>411060</v>
      </c>
      <c r="F74" s="60">
        <v>150.30000000000001</v>
      </c>
      <c r="G74" s="59">
        <v>144.02000000000001</v>
      </c>
      <c r="H74" s="59">
        <f t="shared" si="4"/>
        <v>1.0436050548534925</v>
      </c>
      <c r="I74" s="61">
        <f t="shared" si="5"/>
        <v>428984</v>
      </c>
    </row>
    <row r="75" spans="1:9">
      <c r="A75" s="7">
        <v>72</v>
      </c>
      <c r="B75" s="9" t="s">
        <v>99</v>
      </c>
      <c r="C75" s="4">
        <v>936518.4</v>
      </c>
      <c r="D75" s="2">
        <v>0</v>
      </c>
      <c r="E75" s="6">
        <v>724098</v>
      </c>
      <c r="F75" s="60">
        <v>150.30000000000001</v>
      </c>
      <c r="G75" s="59">
        <v>144.02000000000001</v>
      </c>
      <c r="H75" s="59">
        <f t="shared" si="4"/>
        <v>1.0436050548534925</v>
      </c>
      <c r="I75" s="61">
        <f t="shared" si="5"/>
        <v>755672</v>
      </c>
    </row>
    <row r="76" spans="1:9">
      <c r="A76" s="7">
        <v>73</v>
      </c>
      <c r="B76" s="9" t="s">
        <v>100</v>
      </c>
      <c r="C76" s="4">
        <v>1840320</v>
      </c>
      <c r="D76" s="2">
        <v>0</v>
      </c>
      <c r="E76" s="6">
        <v>1422900</v>
      </c>
      <c r="F76" s="60">
        <v>150.30000000000001</v>
      </c>
      <c r="G76" s="59">
        <v>144.02000000000001</v>
      </c>
      <c r="H76" s="59">
        <f t="shared" si="4"/>
        <v>1.0436050548534925</v>
      </c>
      <c r="I76" s="61">
        <f t="shared" si="5"/>
        <v>1484946</v>
      </c>
    </row>
    <row r="77" spans="1:9">
      <c r="A77" s="7">
        <v>74</v>
      </c>
      <c r="B77" s="9" t="s">
        <v>101</v>
      </c>
      <c r="C77" s="4">
        <v>1840320</v>
      </c>
      <c r="D77" s="2">
        <v>0</v>
      </c>
      <c r="E77" s="6">
        <v>1422900</v>
      </c>
      <c r="F77" s="60">
        <v>150.30000000000001</v>
      </c>
      <c r="G77" s="59">
        <v>144.02000000000001</v>
      </c>
      <c r="H77" s="59">
        <f t="shared" si="4"/>
        <v>1.0436050548534925</v>
      </c>
      <c r="I77" s="61">
        <f t="shared" si="5"/>
        <v>1484946</v>
      </c>
    </row>
    <row r="78" spans="1:9">
      <c r="A78" s="7">
        <v>75</v>
      </c>
      <c r="B78" s="9" t="s">
        <v>102</v>
      </c>
      <c r="C78" s="4">
        <v>786566.4</v>
      </c>
      <c r="D78" s="2">
        <v>0</v>
      </c>
      <c r="E78" s="6">
        <v>608158</v>
      </c>
      <c r="F78" s="60">
        <v>150.30000000000001</v>
      </c>
      <c r="G78" s="59">
        <v>144.02000000000001</v>
      </c>
      <c r="H78" s="59">
        <f t="shared" si="4"/>
        <v>1.0436050548534925</v>
      </c>
      <c r="I78" s="61">
        <f t="shared" si="5"/>
        <v>634677</v>
      </c>
    </row>
    <row r="79" spans="1:9">
      <c r="A79" s="7">
        <v>76</v>
      </c>
      <c r="B79" s="9" t="s">
        <v>103</v>
      </c>
      <c r="C79" s="4">
        <v>531648</v>
      </c>
      <c r="D79" s="2">
        <v>0</v>
      </c>
      <c r="E79" s="6">
        <v>411060</v>
      </c>
      <c r="F79" s="60">
        <v>150.30000000000001</v>
      </c>
      <c r="G79" s="59">
        <v>144.02000000000001</v>
      </c>
      <c r="H79" s="59">
        <f t="shared" si="4"/>
        <v>1.0436050548534925</v>
      </c>
      <c r="I79" s="61">
        <f t="shared" si="5"/>
        <v>428984</v>
      </c>
    </row>
    <row r="80" spans="1:9">
      <c r="A80" s="7">
        <v>77</v>
      </c>
      <c r="B80" s="9" t="s">
        <v>104</v>
      </c>
      <c r="C80" s="4">
        <v>3408000</v>
      </c>
      <c r="D80" s="2">
        <v>0</v>
      </c>
      <c r="E80" s="6">
        <v>2635000</v>
      </c>
      <c r="F80" s="60">
        <v>150.30000000000001</v>
      </c>
      <c r="G80" s="59">
        <v>144.02000000000001</v>
      </c>
      <c r="H80" s="59">
        <f t="shared" si="4"/>
        <v>1.0436050548534925</v>
      </c>
      <c r="I80" s="61">
        <f t="shared" si="5"/>
        <v>2749899</v>
      </c>
    </row>
    <row r="81" spans="1:9">
      <c r="A81" s="7">
        <v>78</v>
      </c>
      <c r="B81" s="9" t="s">
        <v>105</v>
      </c>
      <c r="C81" s="4">
        <v>1908480</v>
      </c>
      <c r="D81" s="2">
        <v>0</v>
      </c>
      <c r="E81" s="6">
        <v>1475600</v>
      </c>
      <c r="F81" s="60">
        <v>150.30000000000001</v>
      </c>
      <c r="G81" s="59">
        <v>144.02000000000001</v>
      </c>
      <c r="H81" s="59">
        <f t="shared" si="4"/>
        <v>1.0436050548534925</v>
      </c>
      <c r="I81" s="61">
        <f t="shared" si="5"/>
        <v>1539944</v>
      </c>
    </row>
    <row r="82" spans="1:9">
      <c r="A82" s="7">
        <v>79</v>
      </c>
      <c r="B82" s="9" t="s">
        <v>106</v>
      </c>
      <c r="C82" s="4">
        <v>177216</v>
      </c>
      <c r="D82" s="2">
        <v>0</v>
      </c>
      <c r="E82" s="6">
        <v>137020</v>
      </c>
      <c r="F82" s="60">
        <v>150.30000000000001</v>
      </c>
      <c r="G82" s="59">
        <v>144.02000000000001</v>
      </c>
      <c r="H82" s="59">
        <f t="shared" si="4"/>
        <v>1.0436050548534925</v>
      </c>
      <c r="I82" s="61">
        <f t="shared" si="5"/>
        <v>142995</v>
      </c>
    </row>
    <row r="83" spans="1:9">
      <c r="A83" s="7">
        <v>80</v>
      </c>
      <c r="B83" s="9" t="s">
        <v>107</v>
      </c>
      <c r="C83" s="4">
        <v>177216</v>
      </c>
      <c r="D83" s="2">
        <v>0</v>
      </c>
      <c r="E83" s="6">
        <v>137020</v>
      </c>
      <c r="F83" s="60">
        <v>150.30000000000001</v>
      </c>
      <c r="G83" s="59">
        <v>144.02000000000001</v>
      </c>
      <c r="H83" s="59">
        <f t="shared" si="4"/>
        <v>1.0436050548534925</v>
      </c>
      <c r="I83" s="61">
        <f t="shared" si="5"/>
        <v>142995</v>
      </c>
    </row>
    <row r="84" spans="1:9" ht="36">
      <c r="A84" s="7">
        <v>81</v>
      </c>
      <c r="B84" s="9" t="s">
        <v>108</v>
      </c>
      <c r="C84" s="4">
        <v>218112</v>
      </c>
      <c r="D84" s="2">
        <v>0</v>
      </c>
      <c r="E84" s="6">
        <v>168640</v>
      </c>
      <c r="F84" s="60">
        <v>150.30000000000001</v>
      </c>
      <c r="G84" s="59">
        <v>144.02000000000001</v>
      </c>
      <c r="H84" s="59">
        <f t="shared" si="4"/>
        <v>1.0436050548534925</v>
      </c>
      <c r="I84" s="61">
        <f t="shared" si="5"/>
        <v>175994</v>
      </c>
    </row>
    <row r="85" spans="1:9" ht="36">
      <c r="A85" s="7">
        <v>82</v>
      </c>
      <c r="B85" s="9" t="s">
        <v>109</v>
      </c>
      <c r="C85" s="4">
        <v>327168</v>
      </c>
      <c r="D85" s="2">
        <v>0</v>
      </c>
      <c r="E85" s="6">
        <v>252960</v>
      </c>
      <c r="F85" s="60">
        <v>150.30000000000001</v>
      </c>
      <c r="G85" s="59">
        <v>144.02000000000001</v>
      </c>
      <c r="H85" s="59">
        <f t="shared" si="4"/>
        <v>1.0436050548534925</v>
      </c>
      <c r="I85" s="61">
        <f t="shared" si="5"/>
        <v>263990</v>
      </c>
    </row>
    <row r="86" spans="1:9">
      <c r="A86" s="7">
        <v>83</v>
      </c>
      <c r="B86" s="9" t="s">
        <v>110</v>
      </c>
      <c r="C86" s="4">
        <v>306720</v>
      </c>
      <c r="D86" s="2">
        <v>0</v>
      </c>
      <c r="E86" s="6">
        <v>237150</v>
      </c>
      <c r="F86" s="60">
        <v>150.30000000000001</v>
      </c>
      <c r="G86" s="59">
        <v>144.02000000000001</v>
      </c>
      <c r="H86" s="59">
        <f t="shared" si="4"/>
        <v>1.0436050548534925</v>
      </c>
      <c r="I86" s="61">
        <f t="shared" si="5"/>
        <v>247491</v>
      </c>
    </row>
    <row r="87" spans="1:9">
      <c r="A87" s="7">
        <v>84</v>
      </c>
      <c r="B87" s="9" t="s">
        <v>111</v>
      </c>
      <c r="C87" s="4">
        <v>115872</v>
      </c>
      <c r="D87" s="2">
        <v>0</v>
      </c>
      <c r="E87" s="6">
        <v>89590</v>
      </c>
      <c r="F87" s="60">
        <v>150.30000000000001</v>
      </c>
      <c r="G87" s="59">
        <v>144.02000000000001</v>
      </c>
      <c r="H87" s="59">
        <f t="shared" si="4"/>
        <v>1.0436050548534925</v>
      </c>
      <c r="I87" s="61">
        <f t="shared" si="5"/>
        <v>93497</v>
      </c>
    </row>
    <row r="88" spans="1:9">
      <c r="A88" s="7">
        <v>85</v>
      </c>
      <c r="B88" s="9" t="s">
        <v>112</v>
      </c>
      <c r="C88" s="4">
        <v>511200</v>
      </c>
      <c r="D88" s="2">
        <v>0</v>
      </c>
      <c r="E88" s="6">
        <v>395250</v>
      </c>
      <c r="F88" s="60">
        <v>150.30000000000001</v>
      </c>
      <c r="G88" s="59">
        <v>144.02000000000001</v>
      </c>
      <c r="H88" s="59">
        <f t="shared" si="4"/>
        <v>1.0436050548534925</v>
      </c>
      <c r="I88" s="61">
        <f t="shared" si="5"/>
        <v>412485</v>
      </c>
    </row>
    <row r="89" spans="1:9">
      <c r="A89" s="7">
        <v>86</v>
      </c>
      <c r="B89" s="9" t="s">
        <v>112</v>
      </c>
      <c r="C89" s="4">
        <v>511200</v>
      </c>
      <c r="D89" s="2">
        <v>0</v>
      </c>
      <c r="E89" s="6">
        <v>395250</v>
      </c>
      <c r="F89" s="60">
        <v>150.30000000000001</v>
      </c>
      <c r="G89" s="59">
        <v>144.02000000000001</v>
      </c>
      <c r="H89" s="59">
        <f t="shared" si="4"/>
        <v>1.0436050548534925</v>
      </c>
      <c r="I89" s="61">
        <f t="shared" si="5"/>
        <v>412485</v>
      </c>
    </row>
    <row r="90" spans="1:9">
      <c r="A90" s="7">
        <v>87</v>
      </c>
      <c r="B90" s="9" t="s">
        <v>113</v>
      </c>
      <c r="C90" s="4">
        <v>204480</v>
      </c>
      <c r="D90" s="2">
        <v>0</v>
      </c>
      <c r="E90" s="6">
        <v>158100</v>
      </c>
      <c r="F90" s="60">
        <v>150.30000000000001</v>
      </c>
      <c r="G90" s="59">
        <v>144.02000000000001</v>
      </c>
      <c r="H90" s="59">
        <f t="shared" si="4"/>
        <v>1.0436050548534925</v>
      </c>
      <c r="I90" s="61">
        <f t="shared" si="5"/>
        <v>164994</v>
      </c>
    </row>
    <row r="91" spans="1:9">
      <c r="A91" s="7">
        <v>88</v>
      </c>
      <c r="B91" s="9" t="s">
        <v>113</v>
      </c>
      <c r="C91" s="4">
        <v>204480</v>
      </c>
      <c r="D91" s="2">
        <v>0</v>
      </c>
      <c r="E91" s="6">
        <v>158100</v>
      </c>
      <c r="F91" s="60">
        <v>150.30000000000001</v>
      </c>
      <c r="G91" s="59">
        <v>144.02000000000001</v>
      </c>
      <c r="H91" s="59">
        <f t="shared" si="4"/>
        <v>1.0436050548534925</v>
      </c>
      <c r="I91" s="61">
        <f t="shared" si="5"/>
        <v>164994</v>
      </c>
    </row>
    <row r="92" spans="1:9">
      <c r="A92" s="7">
        <v>89</v>
      </c>
      <c r="B92" s="9" t="s">
        <v>114</v>
      </c>
      <c r="C92" s="4">
        <v>156768</v>
      </c>
      <c r="D92" s="2">
        <v>0</v>
      </c>
      <c r="E92" s="6">
        <v>121210</v>
      </c>
      <c r="F92" s="60">
        <v>150.30000000000001</v>
      </c>
      <c r="G92" s="59">
        <v>144.02000000000001</v>
      </c>
      <c r="H92" s="59">
        <f t="shared" si="4"/>
        <v>1.0436050548534925</v>
      </c>
      <c r="I92" s="61">
        <f t="shared" si="5"/>
        <v>126495</v>
      </c>
    </row>
    <row r="93" spans="1:9">
      <c r="A93" s="7">
        <v>90</v>
      </c>
      <c r="B93" s="9" t="s">
        <v>115</v>
      </c>
      <c r="C93" s="4">
        <v>252192</v>
      </c>
      <c r="D93" s="2">
        <v>0</v>
      </c>
      <c r="E93" s="6">
        <v>194990</v>
      </c>
      <c r="F93" s="60">
        <v>150.30000000000001</v>
      </c>
      <c r="G93" s="59">
        <v>144.02000000000001</v>
      </c>
      <c r="H93" s="59">
        <f t="shared" si="4"/>
        <v>1.0436050548534925</v>
      </c>
      <c r="I93" s="61">
        <f t="shared" si="5"/>
        <v>203493</v>
      </c>
    </row>
    <row r="94" spans="1:9">
      <c r="A94" s="7">
        <v>91</v>
      </c>
      <c r="B94" s="9" t="s">
        <v>116</v>
      </c>
      <c r="C94" s="4">
        <v>558912</v>
      </c>
      <c r="D94" s="2">
        <v>0</v>
      </c>
      <c r="E94" s="6">
        <v>432140</v>
      </c>
      <c r="F94" s="60">
        <v>150.30000000000001</v>
      </c>
      <c r="G94" s="59">
        <v>144.02000000000001</v>
      </c>
      <c r="H94" s="59">
        <f t="shared" si="4"/>
        <v>1.0436050548534925</v>
      </c>
      <c r="I94" s="61">
        <f t="shared" si="5"/>
        <v>450983</v>
      </c>
    </row>
    <row r="95" spans="1:9">
      <c r="A95" s="7">
        <v>92</v>
      </c>
      <c r="B95" s="10" t="s">
        <v>117</v>
      </c>
      <c r="C95" s="4">
        <v>661152</v>
      </c>
      <c r="D95" s="2">
        <v>0</v>
      </c>
      <c r="E95" s="6">
        <v>511190</v>
      </c>
      <c r="F95" s="60">
        <v>150.30000000000001</v>
      </c>
      <c r="G95" s="59">
        <v>144.02000000000001</v>
      </c>
      <c r="H95" s="59">
        <f t="shared" si="4"/>
        <v>1.0436050548534925</v>
      </c>
      <c r="I95" s="61">
        <f t="shared" si="5"/>
        <v>533480</v>
      </c>
    </row>
    <row r="96" spans="1:9">
      <c r="A96" s="7">
        <v>93</v>
      </c>
      <c r="B96" s="9" t="s">
        <v>118</v>
      </c>
      <c r="C96" s="4">
        <v>5589120</v>
      </c>
      <c r="D96" s="2">
        <v>0</v>
      </c>
      <c r="E96" s="6">
        <v>4321400</v>
      </c>
      <c r="F96" s="60">
        <v>150.30000000000001</v>
      </c>
      <c r="G96" s="59">
        <v>144.02000000000001</v>
      </c>
      <c r="H96" s="59">
        <f t="shared" si="4"/>
        <v>1.0436050548534925</v>
      </c>
      <c r="I96" s="61">
        <f t="shared" si="5"/>
        <v>4509835</v>
      </c>
    </row>
    <row r="97" spans="1:9">
      <c r="A97" s="7">
        <v>94</v>
      </c>
      <c r="B97" s="9" t="s">
        <v>119</v>
      </c>
      <c r="C97" s="4">
        <v>313536</v>
      </c>
      <c r="D97" s="2">
        <v>0</v>
      </c>
      <c r="E97" s="6">
        <v>242420</v>
      </c>
      <c r="F97" s="60">
        <v>150.30000000000001</v>
      </c>
      <c r="G97" s="59">
        <v>144.02000000000001</v>
      </c>
      <c r="H97" s="59">
        <f t="shared" si="4"/>
        <v>1.0436050548534925</v>
      </c>
      <c r="I97" s="61">
        <f t="shared" si="5"/>
        <v>252991</v>
      </c>
    </row>
    <row r="98" spans="1:9">
      <c r="A98" s="7">
        <v>95</v>
      </c>
      <c r="B98" s="9" t="s">
        <v>120</v>
      </c>
      <c r="C98" s="4">
        <v>654336</v>
      </c>
      <c r="D98" s="2">
        <v>0</v>
      </c>
      <c r="E98" s="6">
        <v>505920</v>
      </c>
      <c r="F98" s="60">
        <v>150.30000000000001</v>
      </c>
      <c r="G98" s="59">
        <v>144.02000000000001</v>
      </c>
      <c r="H98" s="59">
        <f t="shared" si="4"/>
        <v>1.0436050548534925</v>
      </c>
      <c r="I98" s="61">
        <f t="shared" si="5"/>
        <v>527981</v>
      </c>
    </row>
    <row r="99" spans="1:9">
      <c r="A99" s="7">
        <v>96</v>
      </c>
      <c r="B99" s="9" t="s">
        <v>121</v>
      </c>
      <c r="C99" s="4">
        <v>190848</v>
      </c>
      <c r="D99" s="2">
        <v>0</v>
      </c>
      <c r="E99" s="6">
        <v>147560</v>
      </c>
      <c r="F99" s="60">
        <v>150.30000000000001</v>
      </c>
      <c r="G99" s="59">
        <v>144.02000000000001</v>
      </c>
      <c r="H99" s="59">
        <f t="shared" si="4"/>
        <v>1.0436050548534925</v>
      </c>
      <c r="I99" s="61">
        <f t="shared" si="5"/>
        <v>153994</v>
      </c>
    </row>
    <row r="100" spans="1:9">
      <c r="A100" s="7">
        <v>97</v>
      </c>
      <c r="B100" s="9" t="s">
        <v>122</v>
      </c>
      <c r="C100" s="4">
        <v>542553.59999999998</v>
      </c>
      <c r="D100" s="2">
        <v>0</v>
      </c>
      <c r="E100" s="6">
        <v>419492</v>
      </c>
      <c r="F100" s="60">
        <v>150.30000000000001</v>
      </c>
      <c r="G100" s="59">
        <v>144.02000000000001</v>
      </c>
      <c r="H100" s="59">
        <f t="shared" si="4"/>
        <v>1.0436050548534925</v>
      </c>
      <c r="I100" s="61">
        <f t="shared" si="5"/>
        <v>437784</v>
      </c>
    </row>
    <row r="101" spans="1:9">
      <c r="A101" s="7">
        <v>98</v>
      </c>
      <c r="B101" s="9" t="s">
        <v>123</v>
      </c>
      <c r="C101" s="4">
        <v>258326.39999999999</v>
      </c>
      <c r="D101" s="2">
        <v>0</v>
      </c>
      <c r="E101" s="6">
        <v>199733</v>
      </c>
      <c r="F101" s="60">
        <v>150.30000000000001</v>
      </c>
      <c r="G101" s="59">
        <v>144.02000000000001</v>
      </c>
      <c r="H101" s="59">
        <f t="shared" si="4"/>
        <v>1.0436050548534925</v>
      </c>
      <c r="I101" s="61">
        <f t="shared" si="5"/>
        <v>208442</v>
      </c>
    </row>
    <row r="102" spans="1:9">
      <c r="A102" s="7">
        <v>99</v>
      </c>
      <c r="B102" s="9" t="s">
        <v>124</v>
      </c>
      <c r="C102" s="4">
        <v>259008</v>
      </c>
      <c r="D102" s="2">
        <v>0</v>
      </c>
      <c r="E102" s="6">
        <v>200260</v>
      </c>
      <c r="F102" s="60">
        <v>150.30000000000001</v>
      </c>
      <c r="G102" s="59">
        <v>144.02000000000001</v>
      </c>
      <c r="H102" s="59">
        <f t="shared" si="4"/>
        <v>1.0436050548534925</v>
      </c>
      <c r="I102" s="61">
        <f t="shared" si="5"/>
        <v>208992</v>
      </c>
    </row>
    <row r="103" spans="1:9">
      <c r="A103" s="7">
        <v>100</v>
      </c>
      <c r="B103" s="9" t="s">
        <v>125</v>
      </c>
      <c r="C103" s="4">
        <v>1260100.8403361347</v>
      </c>
      <c r="D103" s="6">
        <f>+C103*19%</f>
        <v>239419.15966386558</v>
      </c>
      <c r="E103" s="6">
        <v>1159400.3400000001</v>
      </c>
      <c r="F103" s="60">
        <v>150.30000000000001</v>
      </c>
      <c r="G103" s="59">
        <v>144.02000000000001</v>
      </c>
      <c r="H103" s="59">
        <f t="shared" si="4"/>
        <v>1.0436050548534925</v>
      </c>
      <c r="I103" s="61">
        <f t="shared" si="5"/>
        <v>1209956</v>
      </c>
    </row>
    <row r="104" spans="1:9">
      <c r="A104" s="7">
        <v>101</v>
      </c>
      <c r="B104" s="9" t="s">
        <v>126</v>
      </c>
      <c r="C104" s="4">
        <v>340227.22689075634</v>
      </c>
      <c r="D104" s="6">
        <f>+C104*19%</f>
        <v>64643.173109243704</v>
      </c>
      <c r="E104" s="6">
        <v>313037.83</v>
      </c>
      <c r="F104" s="60">
        <v>150.30000000000001</v>
      </c>
      <c r="G104" s="59">
        <v>144.02000000000001</v>
      </c>
      <c r="H104" s="59">
        <f t="shared" si="4"/>
        <v>1.0436050548534925</v>
      </c>
      <c r="I104" s="61">
        <f t="shared" si="5"/>
        <v>326688</v>
      </c>
    </row>
    <row r="105" spans="1:9">
      <c r="A105" s="7">
        <v>102</v>
      </c>
      <c r="B105" s="9" t="s">
        <v>127</v>
      </c>
      <c r="C105" s="4">
        <v>537100.80000000005</v>
      </c>
      <c r="D105" s="2">
        <v>0</v>
      </c>
      <c r="E105" s="6">
        <v>415276</v>
      </c>
      <c r="F105" s="60">
        <v>150.30000000000001</v>
      </c>
      <c r="G105" s="59">
        <v>144.02000000000001</v>
      </c>
      <c r="H105" s="59">
        <f t="shared" si="4"/>
        <v>1.0436050548534925</v>
      </c>
      <c r="I105" s="61">
        <f t="shared" si="5"/>
        <v>433384</v>
      </c>
    </row>
    <row r="106" spans="1:9">
      <c r="A106" s="7">
        <v>103</v>
      </c>
      <c r="B106" s="9" t="s">
        <v>128</v>
      </c>
      <c r="C106" s="4">
        <v>216748.79999999999</v>
      </c>
      <c r="D106" s="2">
        <v>0</v>
      </c>
      <c r="E106" s="6">
        <v>167586</v>
      </c>
      <c r="F106" s="60">
        <v>150.30000000000001</v>
      </c>
      <c r="G106" s="59">
        <v>144.02000000000001</v>
      </c>
      <c r="H106" s="59">
        <f t="shared" si="4"/>
        <v>1.0436050548534925</v>
      </c>
      <c r="I106" s="61">
        <f t="shared" si="5"/>
        <v>174894</v>
      </c>
    </row>
    <row r="107" spans="1:9">
      <c r="A107" s="7">
        <v>104</v>
      </c>
      <c r="B107" s="9" t="s">
        <v>129</v>
      </c>
      <c r="C107" s="4">
        <v>531648</v>
      </c>
      <c r="D107" s="2">
        <v>0</v>
      </c>
      <c r="E107" s="6">
        <v>411060</v>
      </c>
      <c r="F107" s="60">
        <v>150.30000000000001</v>
      </c>
      <c r="G107" s="59">
        <v>144.02000000000001</v>
      </c>
      <c r="H107" s="59">
        <f t="shared" si="4"/>
        <v>1.0436050548534925</v>
      </c>
      <c r="I107" s="61">
        <f t="shared" si="5"/>
        <v>428984</v>
      </c>
    </row>
    <row r="108" spans="1:9">
      <c r="A108" s="7">
        <v>105</v>
      </c>
      <c r="B108" s="9" t="s">
        <v>130</v>
      </c>
      <c r="C108" s="4">
        <v>1083744</v>
      </c>
      <c r="D108" s="2">
        <v>0</v>
      </c>
      <c r="E108" s="6">
        <v>837930</v>
      </c>
      <c r="F108" s="60">
        <v>150.30000000000001</v>
      </c>
      <c r="G108" s="59">
        <v>144.02000000000001</v>
      </c>
      <c r="H108" s="59">
        <f t="shared" si="4"/>
        <v>1.0436050548534925</v>
      </c>
      <c r="I108" s="61">
        <f t="shared" si="5"/>
        <v>874468</v>
      </c>
    </row>
    <row r="109" spans="1:9">
      <c r="A109" s="7">
        <v>106</v>
      </c>
      <c r="B109" s="9" t="s">
        <v>131</v>
      </c>
      <c r="C109" s="4">
        <v>722496</v>
      </c>
      <c r="D109" s="2">
        <v>0</v>
      </c>
      <c r="E109" s="6">
        <v>558620</v>
      </c>
      <c r="F109" s="60">
        <v>150.30000000000001</v>
      </c>
      <c r="G109" s="59">
        <v>144.02000000000001</v>
      </c>
      <c r="H109" s="59">
        <f t="shared" si="4"/>
        <v>1.0436050548534925</v>
      </c>
      <c r="I109" s="61">
        <f t="shared" si="5"/>
        <v>582979</v>
      </c>
    </row>
    <row r="110" spans="1:9">
      <c r="A110" s="7">
        <v>107</v>
      </c>
      <c r="B110" s="9" t="s">
        <v>132</v>
      </c>
      <c r="C110" s="4">
        <v>5316480</v>
      </c>
      <c r="D110" s="2">
        <v>0</v>
      </c>
      <c r="E110" s="6">
        <v>4110600</v>
      </c>
      <c r="F110" s="60">
        <v>150.30000000000001</v>
      </c>
      <c r="G110" s="59">
        <v>144.02000000000001</v>
      </c>
      <c r="H110" s="59">
        <f t="shared" si="4"/>
        <v>1.0436050548534925</v>
      </c>
      <c r="I110" s="61">
        <f t="shared" si="5"/>
        <v>4289843</v>
      </c>
    </row>
    <row r="111" spans="1:9">
      <c r="A111" s="7">
        <v>108</v>
      </c>
      <c r="B111" s="9" t="s">
        <v>133</v>
      </c>
      <c r="C111" s="4">
        <v>794057.14285714296</v>
      </c>
      <c r="D111" s="6">
        <f t="shared" ref="D111:D148" si="6">+C111*19%</f>
        <v>150870.85714285716</v>
      </c>
      <c r="E111" s="6">
        <v>719644</v>
      </c>
      <c r="F111" s="60">
        <v>150.30000000000001</v>
      </c>
      <c r="G111" s="59">
        <v>144.02000000000001</v>
      </c>
      <c r="H111" s="59">
        <f t="shared" si="4"/>
        <v>1.0436050548534925</v>
      </c>
      <c r="I111" s="61">
        <f t="shared" si="5"/>
        <v>751024</v>
      </c>
    </row>
    <row r="112" spans="1:9">
      <c r="A112" s="7">
        <v>109</v>
      </c>
      <c r="B112" s="9" t="s">
        <v>134</v>
      </c>
      <c r="C112" s="4">
        <v>175159.66386554623</v>
      </c>
      <c r="D112" s="6">
        <f t="shared" si="6"/>
        <v>33280.336134453784</v>
      </c>
      <c r="E112" s="6">
        <v>158745</v>
      </c>
      <c r="F112" s="60">
        <v>150.30000000000001</v>
      </c>
      <c r="G112" s="59">
        <v>144.02000000000001</v>
      </c>
      <c r="H112" s="59">
        <f t="shared" si="4"/>
        <v>1.0436050548534925</v>
      </c>
      <c r="I112" s="61">
        <f t="shared" si="5"/>
        <v>165667</v>
      </c>
    </row>
    <row r="113" spans="1:9">
      <c r="A113" s="7">
        <v>110</v>
      </c>
      <c r="B113" s="9" t="s">
        <v>135</v>
      </c>
      <c r="C113" s="4">
        <v>37367.394957983197</v>
      </c>
      <c r="D113" s="6">
        <f t="shared" si="6"/>
        <v>7099.8050420168074</v>
      </c>
      <c r="E113" s="6">
        <v>33865.599999999999</v>
      </c>
      <c r="F113" s="60">
        <v>150.30000000000001</v>
      </c>
      <c r="G113" s="59">
        <v>144.02000000000001</v>
      </c>
      <c r="H113" s="59">
        <f t="shared" si="4"/>
        <v>1.0436050548534925</v>
      </c>
      <c r="I113" s="61">
        <f t="shared" si="5"/>
        <v>35342</v>
      </c>
    </row>
    <row r="114" spans="1:9">
      <c r="A114" s="7">
        <v>111</v>
      </c>
      <c r="B114" s="9" t="s">
        <v>136</v>
      </c>
      <c r="C114" s="4">
        <v>154140.50420168068</v>
      </c>
      <c r="D114" s="6">
        <f t="shared" si="6"/>
        <v>29286.695798319332</v>
      </c>
      <c r="E114" s="6">
        <v>139695.6</v>
      </c>
      <c r="F114" s="60">
        <v>150.30000000000001</v>
      </c>
      <c r="G114" s="59">
        <v>144.02000000000001</v>
      </c>
      <c r="H114" s="59">
        <f t="shared" si="4"/>
        <v>1.0436050548534925</v>
      </c>
      <c r="I114" s="61">
        <f t="shared" si="5"/>
        <v>145787</v>
      </c>
    </row>
    <row r="115" spans="1:9">
      <c r="A115" s="7">
        <v>112</v>
      </c>
      <c r="B115" s="9" t="s">
        <v>137</v>
      </c>
      <c r="C115" s="4">
        <v>151805.04201680672</v>
      </c>
      <c r="D115" s="6">
        <f t="shared" si="6"/>
        <v>28842.957983193279</v>
      </c>
      <c r="E115" s="6">
        <v>137579</v>
      </c>
      <c r="F115" s="60">
        <v>150.30000000000001</v>
      </c>
      <c r="G115" s="59">
        <v>144.02000000000001</v>
      </c>
      <c r="H115" s="59">
        <f t="shared" si="4"/>
        <v>1.0436050548534925</v>
      </c>
      <c r="I115" s="61">
        <f t="shared" si="5"/>
        <v>143578</v>
      </c>
    </row>
    <row r="116" spans="1:9">
      <c r="A116" s="7">
        <v>113</v>
      </c>
      <c r="B116" s="9" t="s">
        <v>138</v>
      </c>
      <c r="C116" s="4">
        <v>111751.8655462185</v>
      </c>
      <c r="D116" s="6">
        <f t="shared" si="6"/>
        <v>21232.854453781514</v>
      </c>
      <c r="E116" s="6">
        <v>101279.31</v>
      </c>
      <c r="F116" s="60">
        <v>150.30000000000001</v>
      </c>
      <c r="G116" s="59">
        <v>144.02000000000001</v>
      </c>
      <c r="H116" s="59">
        <f t="shared" si="4"/>
        <v>1.0436050548534925</v>
      </c>
      <c r="I116" s="61">
        <f t="shared" si="5"/>
        <v>105696</v>
      </c>
    </row>
    <row r="117" spans="1:9">
      <c r="A117" s="7">
        <v>114</v>
      </c>
      <c r="B117" s="9" t="s">
        <v>139</v>
      </c>
      <c r="C117" s="4">
        <v>85828.23529411765</v>
      </c>
      <c r="D117" s="6">
        <f t="shared" si="6"/>
        <v>16307.364705882354</v>
      </c>
      <c r="E117" s="6">
        <v>77785.050000000017</v>
      </c>
      <c r="F117" s="60">
        <v>150.30000000000001</v>
      </c>
      <c r="G117" s="59">
        <v>144.02000000000001</v>
      </c>
      <c r="H117" s="59">
        <f t="shared" si="4"/>
        <v>1.0436050548534925</v>
      </c>
      <c r="I117" s="61">
        <f t="shared" si="5"/>
        <v>81177</v>
      </c>
    </row>
    <row r="118" spans="1:9">
      <c r="A118" s="7">
        <v>115</v>
      </c>
      <c r="B118" s="9" t="s">
        <v>140</v>
      </c>
      <c r="C118" s="4">
        <v>85828.23529411765</v>
      </c>
      <c r="D118" s="6">
        <f t="shared" si="6"/>
        <v>16307.364705882354</v>
      </c>
      <c r="E118" s="6">
        <v>77785.050000000017</v>
      </c>
      <c r="F118" s="60">
        <v>150.30000000000001</v>
      </c>
      <c r="G118" s="59">
        <v>144.02000000000001</v>
      </c>
      <c r="H118" s="59">
        <f t="shared" si="4"/>
        <v>1.0436050548534925</v>
      </c>
      <c r="I118" s="61">
        <f t="shared" si="5"/>
        <v>81177</v>
      </c>
    </row>
    <row r="119" spans="1:9">
      <c r="A119" s="7">
        <v>116</v>
      </c>
      <c r="B119" s="9" t="s">
        <v>141</v>
      </c>
      <c r="C119" s="4">
        <v>86412.100840336134</v>
      </c>
      <c r="D119" s="6">
        <f t="shared" si="6"/>
        <v>16418.299159663864</v>
      </c>
      <c r="E119" s="6">
        <v>78314.200000000012</v>
      </c>
      <c r="F119" s="60">
        <v>150.30000000000001</v>
      </c>
      <c r="G119" s="59">
        <v>144.02000000000001</v>
      </c>
      <c r="H119" s="59">
        <f t="shared" si="4"/>
        <v>1.0436050548534925</v>
      </c>
      <c r="I119" s="61">
        <f t="shared" si="5"/>
        <v>81729</v>
      </c>
    </row>
    <row r="120" spans="1:9">
      <c r="A120" s="7">
        <v>117</v>
      </c>
      <c r="B120" s="9" t="s">
        <v>142</v>
      </c>
      <c r="C120" s="4">
        <v>87579.831932773115</v>
      </c>
      <c r="D120" s="6">
        <f t="shared" si="6"/>
        <v>16640.168067226892</v>
      </c>
      <c r="E120" s="6">
        <v>79372.5</v>
      </c>
      <c r="F120" s="60">
        <v>150.30000000000001</v>
      </c>
      <c r="G120" s="59">
        <v>144.02000000000001</v>
      </c>
      <c r="H120" s="59">
        <f t="shared" si="4"/>
        <v>1.0436050548534925</v>
      </c>
      <c r="I120" s="61">
        <f t="shared" si="5"/>
        <v>82834</v>
      </c>
    </row>
    <row r="121" spans="1:9">
      <c r="A121" s="7">
        <v>118</v>
      </c>
      <c r="B121" s="9" t="s">
        <v>143</v>
      </c>
      <c r="C121" s="4">
        <v>79405.71428571429</v>
      </c>
      <c r="D121" s="6">
        <f t="shared" si="6"/>
        <v>15087.085714285715</v>
      </c>
      <c r="E121" s="6">
        <v>71964.399999999994</v>
      </c>
      <c r="F121" s="60">
        <v>150.30000000000001</v>
      </c>
      <c r="G121" s="59">
        <v>144.02000000000001</v>
      </c>
      <c r="H121" s="59">
        <f t="shared" si="4"/>
        <v>1.0436050548534925</v>
      </c>
      <c r="I121" s="61">
        <f t="shared" si="5"/>
        <v>75102</v>
      </c>
    </row>
    <row r="122" spans="1:9">
      <c r="A122" s="7">
        <v>119</v>
      </c>
      <c r="B122" s="9" t="s">
        <v>144</v>
      </c>
      <c r="C122" s="4">
        <v>80573.445378151257</v>
      </c>
      <c r="D122" s="6">
        <f t="shared" si="6"/>
        <v>15308.954621848739</v>
      </c>
      <c r="E122" s="6">
        <v>73022.7</v>
      </c>
      <c r="F122" s="60">
        <v>150.30000000000001</v>
      </c>
      <c r="G122" s="59">
        <v>144.02000000000001</v>
      </c>
      <c r="H122" s="59">
        <f t="shared" si="4"/>
        <v>1.0436050548534925</v>
      </c>
      <c r="I122" s="61">
        <f t="shared" si="5"/>
        <v>76207</v>
      </c>
    </row>
    <row r="123" spans="1:9">
      <c r="A123" s="7">
        <v>120</v>
      </c>
      <c r="B123" s="9" t="s">
        <v>145</v>
      </c>
      <c r="C123" s="4">
        <v>78237.983193277309</v>
      </c>
      <c r="D123" s="6">
        <f t="shared" si="6"/>
        <v>14865.216806722688</v>
      </c>
      <c r="E123" s="6">
        <v>70906.100000000006</v>
      </c>
      <c r="F123" s="60">
        <v>150.30000000000001</v>
      </c>
      <c r="G123" s="59">
        <v>144.02000000000001</v>
      </c>
      <c r="H123" s="59">
        <f t="shared" si="4"/>
        <v>1.0436050548534925</v>
      </c>
      <c r="I123" s="61">
        <f t="shared" si="5"/>
        <v>73998</v>
      </c>
    </row>
    <row r="124" spans="1:9">
      <c r="A124" s="7">
        <v>121</v>
      </c>
      <c r="B124" s="9" t="s">
        <v>146</v>
      </c>
      <c r="C124" s="4">
        <v>67728.403361344535</v>
      </c>
      <c r="D124" s="6">
        <f t="shared" si="6"/>
        <v>12868.396638655462</v>
      </c>
      <c r="E124" s="6">
        <v>61381.399999999951</v>
      </c>
      <c r="F124" s="60">
        <v>150.30000000000001</v>
      </c>
      <c r="G124" s="59">
        <v>144.02000000000001</v>
      </c>
      <c r="H124" s="59">
        <f t="shared" si="4"/>
        <v>1.0436050548534925</v>
      </c>
      <c r="I124" s="61">
        <f t="shared" si="5"/>
        <v>64058</v>
      </c>
    </row>
    <row r="125" spans="1:9">
      <c r="A125" s="7">
        <v>122</v>
      </c>
      <c r="B125" s="9" t="s">
        <v>147</v>
      </c>
      <c r="C125" s="4">
        <v>104979.02521008403</v>
      </c>
      <c r="D125" s="6">
        <f t="shared" si="6"/>
        <v>19946.014789915967</v>
      </c>
      <c r="E125" s="6">
        <v>95141.17</v>
      </c>
      <c r="F125" s="60">
        <v>150.30000000000001</v>
      </c>
      <c r="G125" s="59">
        <v>144.02000000000001</v>
      </c>
      <c r="H125" s="59">
        <f t="shared" si="4"/>
        <v>1.0436050548534925</v>
      </c>
      <c r="I125" s="61">
        <f t="shared" si="5"/>
        <v>99290</v>
      </c>
    </row>
    <row r="126" spans="1:9">
      <c r="A126" s="7">
        <v>123</v>
      </c>
      <c r="B126" s="9" t="s">
        <v>148</v>
      </c>
      <c r="C126" s="4">
        <v>639916.63865546219</v>
      </c>
      <c r="D126" s="6">
        <f t="shared" si="6"/>
        <v>121584.16134453782</v>
      </c>
      <c r="E126" s="6">
        <v>579948.4</v>
      </c>
      <c r="F126" s="60">
        <v>150.30000000000001</v>
      </c>
      <c r="G126" s="59">
        <v>144.02000000000001</v>
      </c>
      <c r="H126" s="59">
        <f t="shared" si="4"/>
        <v>1.0436050548534925</v>
      </c>
      <c r="I126" s="61">
        <f t="shared" si="5"/>
        <v>605237</v>
      </c>
    </row>
    <row r="127" spans="1:9">
      <c r="A127" s="7">
        <v>124</v>
      </c>
      <c r="B127" s="9" t="s">
        <v>149</v>
      </c>
      <c r="C127" s="4">
        <v>420383.19327731093</v>
      </c>
      <c r="D127" s="6">
        <f t="shared" si="6"/>
        <v>79872.806722689071</v>
      </c>
      <c r="E127" s="6">
        <v>380988</v>
      </c>
      <c r="F127" s="60">
        <v>150.30000000000001</v>
      </c>
      <c r="G127" s="59">
        <v>144.02000000000001</v>
      </c>
      <c r="H127" s="59">
        <f t="shared" si="4"/>
        <v>1.0436050548534925</v>
      </c>
      <c r="I127" s="61">
        <f t="shared" si="5"/>
        <v>397601</v>
      </c>
    </row>
    <row r="128" spans="1:9">
      <c r="A128" s="7">
        <v>125</v>
      </c>
      <c r="B128" s="9" t="s">
        <v>150</v>
      </c>
      <c r="C128" s="4">
        <v>218365.71428571429</v>
      </c>
      <c r="D128" s="6">
        <f t="shared" si="6"/>
        <v>41489.485714285714</v>
      </c>
      <c r="E128" s="6">
        <v>197902.10000000003</v>
      </c>
      <c r="F128" s="60">
        <v>150.30000000000001</v>
      </c>
      <c r="G128" s="59">
        <v>144.02000000000001</v>
      </c>
      <c r="H128" s="59">
        <f t="shared" si="4"/>
        <v>1.0436050548534925</v>
      </c>
      <c r="I128" s="61">
        <f t="shared" si="5"/>
        <v>206532</v>
      </c>
    </row>
    <row r="129" spans="1:9">
      <c r="A129" s="7">
        <v>126</v>
      </c>
      <c r="B129" s="9" t="s">
        <v>151</v>
      </c>
      <c r="C129" s="4">
        <v>196178.82352941178</v>
      </c>
      <c r="D129" s="6">
        <f t="shared" si="6"/>
        <v>37273.976470588241</v>
      </c>
      <c r="E129" s="6">
        <v>177794.40000000002</v>
      </c>
      <c r="F129" s="60">
        <v>150.30000000000001</v>
      </c>
      <c r="G129" s="59">
        <v>144.02000000000001</v>
      </c>
      <c r="H129" s="59">
        <f t="shared" si="4"/>
        <v>1.0436050548534925</v>
      </c>
      <c r="I129" s="61">
        <f t="shared" si="5"/>
        <v>185547</v>
      </c>
    </row>
    <row r="130" spans="1:9">
      <c r="A130" s="7">
        <v>127</v>
      </c>
      <c r="B130" s="9" t="s">
        <v>152</v>
      </c>
      <c r="C130" s="4">
        <v>79405.71428571429</v>
      </c>
      <c r="D130" s="6">
        <f t="shared" si="6"/>
        <v>15087.085714285715</v>
      </c>
      <c r="E130" s="6">
        <v>71964.399999999994</v>
      </c>
      <c r="F130" s="60">
        <v>150.30000000000001</v>
      </c>
      <c r="G130" s="59">
        <v>144.02000000000001</v>
      </c>
      <c r="H130" s="59">
        <f t="shared" si="4"/>
        <v>1.0436050548534925</v>
      </c>
      <c r="I130" s="61">
        <f t="shared" si="5"/>
        <v>75102</v>
      </c>
    </row>
    <row r="131" spans="1:9">
      <c r="A131" s="7">
        <v>128</v>
      </c>
      <c r="B131" s="9" t="s">
        <v>153</v>
      </c>
      <c r="C131" s="4">
        <v>145966.38655462186</v>
      </c>
      <c r="D131" s="6">
        <f t="shared" si="6"/>
        <v>27733.613445378152</v>
      </c>
      <c r="E131" s="6">
        <v>132287.5</v>
      </c>
      <c r="F131" s="60">
        <v>150.30000000000001</v>
      </c>
      <c r="G131" s="59">
        <v>144.02000000000001</v>
      </c>
      <c r="H131" s="59">
        <f t="shared" si="4"/>
        <v>1.0436050548534925</v>
      </c>
      <c r="I131" s="61">
        <f t="shared" si="5"/>
        <v>138056</v>
      </c>
    </row>
    <row r="132" spans="1:9">
      <c r="A132" s="7">
        <v>129</v>
      </c>
      <c r="B132" s="9" t="s">
        <v>154</v>
      </c>
      <c r="C132" s="4">
        <v>170488.73949579833</v>
      </c>
      <c r="D132" s="6">
        <f t="shared" si="6"/>
        <v>32392.860504201682</v>
      </c>
      <c r="E132" s="6">
        <v>154511.79999999999</v>
      </c>
      <c r="F132" s="60">
        <v>150.30000000000001</v>
      </c>
      <c r="G132" s="59">
        <v>144.02000000000001</v>
      </c>
      <c r="H132" s="59">
        <f t="shared" si="4"/>
        <v>1.0436050548534925</v>
      </c>
      <c r="I132" s="61">
        <f t="shared" si="5"/>
        <v>161249</v>
      </c>
    </row>
    <row r="133" spans="1:9">
      <c r="A133" s="7">
        <v>130</v>
      </c>
      <c r="B133" s="9" t="s">
        <v>155</v>
      </c>
      <c r="C133" s="4">
        <v>185669.24369747899</v>
      </c>
      <c r="D133" s="6">
        <f t="shared" si="6"/>
        <v>35277.156302521005</v>
      </c>
      <c r="E133" s="6">
        <v>168269.7</v>
      </c>
      <c r="F133" s="60">
        <v>150.30000000000001</v>
      </c>
      <c r="G133" s="59">
        <v>144.02000000000001</v>
      </c>
      <c r="H133" s="59">
        <f t="shared" ref="H133:H148" si="7">F133/G133</f>
        <v>1.0436050548534925</v>
      </c>
      <c r="I133" s="61">
        <f t="shared" ref="I133:I148" si="8">ROUND((H133*E133),0)</f>
        <v>175607</v>
      </c>
    </row>
    <row r="134" spans="1:9">
      <c r="A134" s="7">
        <v>131</v>
      </c>
      <c r="B134" s="9" t="s">
        <v>156</v>
      </c>
      <c r="C134" s="4">
        <v>400531.76470588235</v>
      </c>
      <c r="D134" s="6">
        <f t="shared" si="6"/>
        <v>76101.035294117653</v>
      </c>
      <c r="E134" s="6">
        <v>362996.9</v>
      </c>
      <c r="F134" s="60">
        <v>150.30000000000001</v>
      </c>
      <c r="G134" s="59">
        <v>144.02000000000001</v>
      </c>
      <c r="H134" s="59">
        <f t="shared" si="7"/>
        <v>1.0436050548534925</v>
      </c>
      <c r="I134" s="61">
        <f t="shared" si="8"/>
        <v>378825</v>
      </c>
    </row>
    <row r="135" spans="1:9">
      <c r="A135" s="7">
        <v>132</v>
      </c>
      <c r="B135" s="9" t="s">
        <v>157</v>
      </c>
      <c r="C135" s="4">
        <v>184501.51260504202</v>
      </c>
      <c r="D135" s="6">
        <f t="shared" si="6"/>
        <v>35055.287394957988</v>
      </c>
      <c r="E135" s="6">
        <v>167211.40000000002</v>
      </c>
      <c r="F135" s="60">
        <v>150.30000000000001</v>
      </c>
      <c r="G135" s="59">
        <v>144.02000000000001</v>
      </c>
      <c r="H135" s="59">
        <f t="shared" si="7"/>
        <v>1.0436050548534925</v>
      </c>
      <c r="I135" s="61">
        <f t="shared" si="8"/>
        <v>174503</v>
      </c>
    </row>
    <row r="136" spans="1:9">
      <c r="A136" s="7">
        <v>133</v>
      </c>
      <c r="B136" s="9" t="s">
        <v>158</v>
      </c>
      <c r="C136" s="4">
        <v>231210.75630252101</v>
      </c>
      <c r="D136" s="6">
        <f t="shared" si="6"/>
        <v>43930.043697478992</v>
      </c>
      <c r="E136" s="6">
        <v>209543.4</v>
      </c>
      <c r="F136" s="60">
        <v>150.30000000000001</v>
      </c>
      <c r="G136" s="59">
        <v>144.02000000000001</v>
      </c>
      <c r="H136" s="59">
        <f t="shared" si="7"/>
        <v>1.0436050548534925</v>
      </c>
      <c r="I136" s="61">
        <f t="shared" si="8"/>
        <v>218681</v>
      </c>
    </row>
    <row r="137" spans="1:9">
      <c r="A137" s="7">
        <v>134</v>
      </c>
      <c r="B137" s="9" t="s">
        <v>159</v>
      </c>
      <c r="C137" s="4">
        <v>397028.57142857148</v>
      </c>
      <c r="D137" s="6">
        <f t="shared" si="6"/>
        <v>75435.42857142858</v>
      </c>
      <c r="E137" s="6">
        <v>359822</v>
      </c>
      <c r="F137" s="60">
        <v>150.30000000000001</v>
      </c>
      <c r="G137" s="59">
        <v>144.02000000000001</v>
      </c>
      <c r="H137" s="59">
        <f t="shared" si="7"/>
        <v>1.0436050548534925</v>
      </c>
      <c r="I137" s="61">
        <f t="shared" si="8"/>
        <v>375512</v>
      </c>
    </row>
    <row r="138" spans="1:9">
      <c r="A138" s="7">
        <v>135</v>
      </c>
      <c r="B138" s="9" t="s">
        <v>160</v>
      </c>
      <c r="C138" s="4">
        <v>145966.38655462186</v>
      </c>
      <c r="D138" s="6">
        <f t="shared" si="6"/>
        <v>27733.613445378152</v>
      </c>
      <c r="E138" s="6">
        <v>132287.5</v>
      </c>
      <c r="F138" s="60">
        <v>150.30000000000001</v>
      </c>
      <c r="G138" s="59">
        <v>144.02000000000001</v>
      </c>
      <c r="H138" s="59">
        <f t="shared" si="7"/>
        <v>1.0436050548534925</v>
      </c>
      <c r="I138" s="61">
        <f t="shared" si="8"/>
        <v>138056</v>
      </c>
    </row>
    <row r="139" spans="1:9">
      <c r="A139" s="7">
        <v>136</v>
      </c>
      <c r="B139" s="9" t="s">
        <v>161</v>
      </c>
      <c r="C139" s="4">
        <v>437899.15966386558</v>
      </c>
      <c r="D139" s="6">
        <f t="shared" si="6"/>
        <v>83200.840336134454</v>
      </c>
      <c r="E139" s="6">
        <v>396862.5</v>
      </c>
      <c r="F139" s="60">
        <v>150.30000000000001</v>
      </c>
      <c r="G139" s="59">
        <v>144.02000000000001</v>
      </c>
      <c r="H139" s="59">
        <f t="shared" si="7"/>
        <v>1.0436050548534925</v>
      </c>
      <c r="I139" s="61">
        <f t="shared" si="8"/>
        <v>414168</v>
      </c>
    </row>
    <row r="140" spans="1:9">
      <c r="A140" s="7">
        <v>137</v>
      </c>
      <c r="B140" s="9" t="s">
        <v>162</v>
      </c>
      <c r="C140" s="4">
        <v>99257.14285714287</v>
      </c>
      <c r="D140" s="6">
        <f t="shared" si="6"/>
        <v>18858.857142857145</v>
      </c>
      <c r="E140" s="6">
        <v>89955.5</v>
      </c>
      <c r="F140" s="60">
        <v>150.30000000000001</v>
      </c>
      <c r="G140" s="59">
        <v>144.02000000000001</v>
      </c>
      <c r="H140" s="59">
        <f t="shared" si="7"/>
        <v>1.0436050548534925</v>
      </c>
      <c r="I140" s="61">
        <f t="shared" si="8"/>
        <v>93878</v>
      </c>
    </row>
    <row r="141" spans="1:9">
      <c r="A141" s="7">
        <v>138</v>
      </c>
      <c r="B141" s="9" t="s">
        <v>163</v>
      </c>
      <c r="C141" s="4">
        <v>331635.63025210088</v>
      </c>
      <c r="D141" s="6">
        <f t="shared" si="6"/>
        <v>63010.769747899169</v>
      </c>
      <c r="E141" s="6">
        <v>300557.20000000007</v>
      </c>
      <c r="F141" s="60">
        <v>150.30000000000001</v>
      </c>
      <c r="G141" s="59">
        <v>144.02000000000001</v>
      </c>
      <c r="H141" s="59">
        <f t="shared" si="7"/>
        <v>1.0436050548534925</v>
      </c>
      <c r="I141" s="61">
        <f t="shared" si="8"/>
        <v>313663</v>
      </c>
    </row>
    <row r="142" spans="1:9">
      <c r="A142" s="7">
        <v>139</v>
      </c>
      <c r="B142" s="9" t="s">
        <v>164</v>
      </c>
      <c r="C142" s="4">
        <v>169321.00840336134</v>
      </c>
      <c r="D142" s="6">
        <f t="shared" si="6"/>
        <v>32170.991596638654</v>
      </c>
      <c r="E142" s="6">
        <v>153453.5</v>
      </c>
      <c r="F142" s="60">
        <v>150.30000000000001</v>
      </c>
      <c r="G142" s="59">
        <v>144.02000000000001</v>
      </c>
      <c r="H142" s="59">
        <f t="shared" si="7"/>
        <v>1.0436050548534925</v>
      </c>
      <c r="I142" s="61">
        <f t="shared" si="8"/>
        <v>160145</v>
      </c>
    </row>
    <row r="143" spans="1:9">
      <c r="A143" s="7">
        <v>140</v>
      </c>
      <c r="B143" s="9" t="s">
        <v>165</v>
      </c>
      <c r="C143" s="4">
        <v>192675.63025210085</v>
      </c>
      <c r="D143" s="6">
        <f t="shared" si="6"/>
        <v>36608.36974789916</v>
      </c>
      <c r="E143" s="6">
        <v>174619.5</v>
      </c>
      <c r="F143" s="60">
        <v>150.30000000000001</v>
      </c>
      <c r="G143" s="59">
        <v>144.02000000000001</v>
      </c>
      <c r="H143" s="59">
        <f t="shared" si="7"/>
        <v>1.0436050548534925</v>
      </c>
      <c r="I143" s="61">
        <f t="shared" si="8"/>
        <v>182234</v>
      </c>
    </row>
    <row r="144" spans="1:9">
      <c r="A144" s="7">
        <v>141</v>
      </c>
      <c r="B144" s="9" t="s">
        <v>166</v>
      </c>
      <c r="C144" s="4">
        <v>204352.9411764706</v>
      </c>
      <c r="D144" s="6">
        <f t="shared" si="6"/>
        <v>38827.058823529413</v>
      </c>
      <c r="E144" s="6">
        <v>185202.5</v>
      </c>
      <c r="F144" s="60">
        <v>150.30000000000001</v>
      </c>
      <c r="G144" s="59">
        <v>144.02000000000001</v>
      </c>
      <c r="H144" s="59">
        <f t="shared" si="7"/>
        <v>1.0436050548534925</v>
      </c>
      <c r="I144" s="61">
        <f t="shared" si="8"/>
        <v>193278</v>
      </c>
    </row>
    <row r="145" spans="1:9">
      <c r="A145" s="7">
        <v>142</v>
      </c>
      <c r="B145" s="9" t="s">
        <v>165</v>
      </c>
      <c r="C145" s="4">
        <v>95753.94957983194</v>
      </c>
      <c r="D145" s="6">
        <f t="shared" si="6"/>
        <v>18193.250420168068</v>
      </c>
      <c r="E145" s="6">
        <v>86780.6</v>
      </c>
      <c r="F145" s="60">
        <v>150.30000000000001</v>
      </c>
      <c r="G145" s="59">
        <v>144.02000000000001</v>
      </c>
      <c r="H145" s="59">
        <f t="shared" si="7"/>
        <v>1.0436050548534925</v>
      </c>
      <c r="I145" s="61">
        <f t="shared" si="8"/>
        <v>90565</v>
      </c>
    </row>
    <row r="146" spans="1:9">
      <c r="A146" s="7">
        <v>143</v>
      </c>
      <c r="B146" s="9" t="s">
        <v>165</v>
      </c>
      <c r="C146" s="4">
        <v>75902.521008403361</v>
      </c>
      <c r="D146" s="6">
        <f t="shared" si="6"/>
        <v>14421.478991596639</v>
      </c>
      <c r="E146" s="6">
        <v>68789.5</v>
      </c>
      <c r="F146" s="60">
        <v>150.30000000000001</v>
      </c>
      <c r="G146" s="59">
        <v>144.02000000000001</v>
      </c>
      <c r="H146" s="59">
        <f t="shared" si="7"/>
        <v>1.0436050548534925</v>
      </c>
      <c r="I146" s="61">
        <f t="shared" si="8"/>
        <v>71789</v>
      </c>
    </row>
    <row r="147" spans="1:9">
      <c r="A147" s="7">
        <v>144</v>
      </c>
      <c r="B147" s="9" t="s">
        <v>167</v>
      </c>
      <c r="C147" s="4">
        <v>210191.59663865546</v>
      </c>
      <c r="D147" s="6">
        <f t="shared" si="6"/>
        <v>39936.403361344535</v>
      </c>
      <c r="E147" s="6">
        <v>190494</v>
      </c>
      <c r="F147" s="60">
        <v>150.30000000000001</v>
      </c>
      <c r="G147" s="59">
        <v>144.02000000000001</v>
      </c>
      <c r="H147" s="59">
        <f t="shared" si="7"/>
        <v>1.0436050548534925</v>
      </c>
      <c r="I147" s="61">
        <f t="shared" si="8"/>
        <v>198801</v>
      </c>
    </row>
    <row r="148" spans="1:9">
      <c r="A148" s="7">
        <v>145</v>
      </c>
      <c r="B148" s="9" t="s">
        <v>168</v>
      </c>
      <c r="C148" s="4">
        <v>134289.0756302521</v>
      </c>
      <c r="D148" s="6">
        <f t="shared" si="6"/>
        <v>25514.9243697479</v>
      </c>
      <c r="E148" s="6">
        <v>121704.50000000001</v>
      </c>
      <c r="F148" s="60">
        <v>150.30000000000001</v>
      </c>
      <c r="G148" s="59">
        <v>144.02000000000001</v>
      </c>
      <c r="H148" s="59">
        <f t="shared" si="7"/>
        <v>1.0436050548534925</v>
      </c>
      <c r="I148" s="61">
        <f t="shared" si="8"/>
        <v>127011</v>
      </c>
    </row>
  </sheetData>
  <mergeCells count="1">
    <mergeCell ref="A2:I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756B62-19BB-47F3-95F3-9A513D050474}">
  <dimension ref="A2:I149"/>
  <sheetViews>
    <sheetView workbookViewId="0">
      <selection activeCell="I5" sqref="I5"/>
    </sheetView>
  </sheetViews>
  <sheetFormatPr defaultColWidth="11.42578125" defaultRowHeight="15"/>
  <cols>
    <col min="2" max="2" width="44.85546875" customWidth="1"/>
    <col min="3" max="4" width="0" hidden="1" customWidth="1"/>
    <col min="5" max="5" width="14.140625" customWidth="1"/>
    <col min="8" max="8" width="13.42578125" customWidth="1"/>
    <col min="9" max="9" width="13.7109375" customWidth="1"/>
  </cols>
  <sheetData>
    <row r="2" spans="1:9" ht="15.75" thickBot="1"/>
    <row r="3" spans="1:9" ht="19.5" thickBot="1">
      <c r="A3" s="193" t="s">
        <v>171</v>
      </c>
      <c r="B3" s="194"/>
      <c r="C3" s="194"/>
      <c r="D3" s="194"/>
      <c r="E3" s="194"/>
      <c r="F3" s="194"/>
      <c r="G3" s="194"/>
      <c r="H3" s="194"/>
      <c r="I3" s="195"/>
    </row>
    <row r="4" spans="1:9" ht="36">
      <c r="A4" s="121" t="s">
        <v>20</v>
      </c>
      <c r="B4" s="122" t="s">
        <v>21</v>
      </c>
      <c r="C4" s="123" t="s">
        <v>22</v>
      </c>
      <c r="D4" s="124" t="s">
        <v>23</v>
      </c>
      <c r="E4" s="125" t="s">
        <v>24</v>
      </c>
      <c r="F4" s="126" t="s">
        <v>25</v>
      </c>
      <c r="G4" s="126" t="s">
        <v>26</v>
      </c>
      <c r="H4" s="126" t="s">
        <v>27</v>
      </c>
      <c r="I4" s="126" t="s">
        <v>28</v>
      </c>
    </row>
    <row r="5" spans="1:9">
      <c r="A5" s="66">
        <v>1</v>
      </c>
      <c r="B5" s="8" t="s">
        <v>29</v>
      </c>
      <c r="C5" s="67">
        <v>2100000</v>
      </c>
      <c r="D5" s="68">
        <v>0</v>
      </c>
      <c r="E5" s="69">
        <f>+C5+D5</f>
        <v>2100000</v>
      </c>
      <c r="F5" s="62">
        <v>150.30000000000001</v>
      </c>
      <c r="G5" s="64">
        <v>137.72</v>
      </c>
      <c r="H5" s="64">
        <f>F5/G5</f>
        <v>1.0913447574789428</v>
      </c>
      <c r="I5" s="70">
        <f>ROUND((H5*E5),0)</f>
        <v>2291824</v>
      </c>
    </row>
    <row r="6" spans="1:9">
      <c r="A6" s="66">
        <v>2</v>
      </c>
      <c r="B6" s="8" t="s">
        <v>30</v>
      </c>
      <c r="C6" s="67">
        <v>2850000</v>
      </c>
      <c r="D6" s="68">
        <v>0</v>
      </c>
      <c r="E6" s="69">
        <f t="shared" ref="E6:E69" si="0">+C6+D6</f>
        <v>2850000</v>
      </c>
      <c r="F6" s="62">
        <v>150.30000000000001</v>
      </c>
      <c r="G6" s="64">
        <v>137.72</v>
      </c>
      <c r="H6" s="64">
        <f t="shared" ref="H6:H69" si="1">F6/G6</f>
        <v>1.0913447574789428</v>
      </c>
      <c r="I6" s="70">
        <f t="shared" ref="I6:I69" si="2">ROUND((H6*E6),0)</f>
        <v>3110333</v>
      </c>
    </row>
    <row r="7" spans="1:9" ht="24">
      <c r="A7" s="66">
        <v>3</v>
      </c>
      <c r="B7" s="9" t="s">
        <v>31</v>
      </c>
      <c r="C7" s="67">
        <v>2850000</v>
      </c>
      <c r="D7" s="68">
        <v>0</v>
      </c>
      <c r="E7" s="69">
        <f t="shared" si="0"/>
        <v>2850000</v>
      </c>
      <c r="F7" s="62">
        <v>150.30000000000001</v>
      </c>
      <c r="G7" s="64">
        <v>137.72</v>
      </c>
      <c r="H7" s="64">
        <f t="shared" si="1"/>
        <v>1.0913447574789428</v>
      </c>
      <c r="I7" s="70">
        <f t="shared" si="2"/>
        <v>3110333</v>
      </c>
    </row>
    <row r="8" spans="1:9" ht="24">
      <c r="A8" s="66">
        <v>4</v>
      </c>
      <c r="B8" s="9" t="s">
        <v>32</v>
      </c>
      <c r="C8" s="67">
        <v>4200000</v>
      </c>
      <c r="D8" s="68">
        <v>0</v>
      </c>
      <c r="E8" s="69">
        <f t="shared" si="0"/>
        <v>4200000</v>
      </c>
      <c r="F8" s="62">
        <v>150.30000000000001</v>
      </c>
      <c r="G8" s="64">
        <v>137.72</v>
      </c>
      <c r="H8" s="64">
        <f t="shared" si="1"/>
        <v>1.0913447574789428</v>
      </c>
      <c r="I8" s="70">
        <f t="shared" si="2"/>
        <v>4583648</v>
      </c>
    </row>
    <row r="9" spans="1:9">
      <c r="A9" s="66">
        <v>5</v>
      </c>
      <c r="B9" s="9" t="s">
        <v>33</v>
      </c>
      <c r="C9" s="67">
        <v>2600000</v>
      </c>
      <c r="D9" s="68">
        <v>0</v>
      </c>
      <c r="E9" s="69">
        <f t="shared" si="0"/>
        <v>2600000</v>
      </c>
      <c r="F9" s="62">
        <v>150.30000000000001</v>
      </c>
      <c r="G9" s="64">
        <v>137.72</v>
      </c>
      <c r="H9" s="64">
        <f t="shared" si="1"/>
        <v>1.0913447574789428</v>
      </c>
      <c r="I9" s="70">
        <f t="shared" si="2"/>
        <v>2837496</v>
      </c>
    </row>
    <row r="10" spans="1:9">
      <c r="A10" s="66">
        <v>6</v>
      </c>
      <c r="B10" s="9" t="s">
        <v>34</v>
      </c>
      <c r="C10" s="67">
        <v>1980000</v>
      </c>
      <c r="D10" s="68">
        <v>0</v>
      </c>
      <c r="E10" s="69">
        <f t="shared" si="0"/>
        <v>1980000</v>
      </c>
      <c r="F10" s="62">
        <v>150.30000000000001</v>
      </c>
      <c r="G10" s="64">
        <v>137.72</v>
      </c>
      <c r="H10" s="64">
        <f t="shared" si="1"/>
        <v>1.0913447574789428</v>
      </c>
      <c r="I10" s="70">
        <f t="shared" si="2"/>
        <v>2160863</v>
      </c>
    </row>
    <row r="11" spans="1:9">
      <c r="A11" s="66">
        <v>7</v>
      </c>
      <c r="B11" s="9" t="s">
        <v>35</v>
      </c>
      <c r="C11" s="67">
        <v>3120000</v>
      </c>
      <c r="D11" s="68">
        <v>0</v>
      </c>
      <c r="E11" s="69">
        <f t="shared" si="0"/>
        <v>3120000</v>
      </c>
      <c r="F11" s="62">
        <v>150.30000000000001</v>
      </c>
      <c r="G11" s="64">
        <v>137.72</v>
      </c>
      <c r="H11" s="64">
        <f t="shared" si="1"/>
        <v>1.0913447574789428</v>
      </c>
      <c r="I11" s="70">
        <f t="shared" si="2"/>
        <v>3404996</v>
      </c>
    </row>
    <row r="12" spans="1:9" ht="36">
      <c r="A12" s="66">
        <v>8</v>
      </c>
      <c r="B12" s="9" t="s">
        <v>36</v>
      </c>
      <c r="C12" s="67">
        <v>3400000</v>
      </c>
      <c r="D12" s="68">
        <v>0</v>
      </c>
      <c r="E12" s="69">
        <f t="shared" si="0"/>
        <v>3400000</v>
      </c>
      <c r="F12" s="62">
        <v>150.30000000000001</v>
      </c>
      <c r="G12" s="64">
        <v>137.72</v>
      </c>
      <c r="H12" s="64">
        <f t="shared" si="1"/>
        <v>1.0913447574789428</v>
      </c>
      <c r="I12" s="70">
        <f t="shared" si="2"/>
        <v>3710572</v>
      </c>
    </row>
    <row r="13" spans="1:9" ht="36">
      <c r="A13" s="66">
        <v>9</v>
      </c>
      <c r="B13" s="9" t="s">
        <v>37</v>
      </c>
      <c r="C13" s="67">
        <v>3700000</v>
      </c>
      <c r="D13" s="68">
        <v>0</v>
      </c>
      <c r="E13" s="69">
        <f t="shared" si="0"/>
        <v>3700000</v>
      </c>
      <c r="F13" s="62">
        <v>150.30000000000001</v>
      </c>
      <c r="G13" s="64">
        <v>137.72</v>
      </c>
      <c r="H13" s="64">
        <f t="shared" si="1"/>
        <v>1.0913447574789428</v>
      </c>
      <c r="I13" s="70">
        <f t="shared" si="2"/>
        <v>4037976</v>
      </c>
    </row>
    <row r="14" spans="1:9" ht="36">
      <c r="A14" s="66">
        <v>10</v>
      </c>
      <c r="B14" s="9" t="s">
        <v>38</v>
      </c>
      <c r="C14" s="67">
        <v>3500000</v>
      </c>
      <c r="D14" s="68">
        <v>0</v>
      </c>
      <c r="E14" s="69">
        <f t="shared" si="0"/>
        <v>3500000</v>
      </c>
      <c r="F14" s="62">
        <v>150.30000000000001</v>
      </c>
      <c r="G14" s="64">
        <v>137.72</v>
      </c>
      <c r="H14" s="64">
        <f t="shared" si="1"/>
        <v>1.0913447574789428</v>
      </c>
      <c r="I14" s="70">
        <f t="shared" si="2"/>
        <v>3819707</v>
      </c>
    </row>
    <row r="15" spans="1:9" ht="36">
      <c r="A15" s="66">
        <v>11</v>
      </c>
      <c r="B15" s="9" t="s">
        <v>39</v>
      </c>
      <c r="C15" s="67">
        <v>3900000</v>
      </c>
      <c r="D15" s="68">
        <v>0</v>
      </c>
      <c r="E15" s="69">
        <f t="shared" si="0"/>
        <v>3900000</v>
      </c>
      <c r="F15" s="62">
        <v>150.30000000000001</v>
      </c>
      <c r="G15" s="64">
        <v>137.72</v>
      </c>
      <c r="H15" s="64">
        <f t="shared" si="1"/>
        <v>1.0913447574789428</v>
      </c>
      <c r="I15" s="70">
        <f t="shared" si="2"/>
        <v>4256245</v>
      </c>
    </row>
    <row r="16" spans="1:9">
      <c r="A16" s="66">
        <v>12</v>
      </c>
      <c r="B16" s="9" t="s">
        <v>40</v>
      </c>
      <c r="C16" s="67">
        <v>2750000</v>
      </c>
      <c r="D16" s="68">
        <v>0</v>
      </c>
      <c r="E16" s="69">
        <f t="shared" si="0"/>
        <v>2750000</v>
      </c>
      <c r="F16" s="62">
        <v>150.30000000000001</v>
      </c>
      <c r="G16" s="64">
        <v>137.72</v>
      </c>
      <c r="H16" s="64">
        <f t="shared" si="1"/>
        <v>1.0913447574789428</v>
      </c>
      <c r="I16" s="70">
        <f t="shared" si="2"/>
        <v>3001198</v>
      </c>
    </row>
    <row r="17" spans="1:9">
      <c r="A17" s="66">
        <v>13</v>
      </c>
      <c r="B17" s="9" t="s">
        <v>41</v>
      </c>
      <c r="C17" s="67">
        <v>2950000</v>
      </c>
      <c r="D17" s="68">
        <v>0</v>
      </c>
      <c r="E17" s="69">
        <f t="shared" si="0"/>
        <v>2950000</v>
      </c>
      <c r="F17" s="62">
        <v>150.30000000000001</v>
      </c>
      <c r="G17" s="64">
        <v>137.72</v>
      </c>
      <c r="H17" s="64">
        <f t="shared" si="1"/>
        <v>1.0913447574789428</v>
      </c>
      <c r="I17" s="70">
        <f t="shared" si="2"/>
        <v>3219467</v>
      </c>
    </row>
    <row r="18" spans="1:9" ht="36">
      <c r="A18" s="66">
        <v>14</v>
      </c>
      <c r="B18" s="9" t="s">
        <v>42</v>
      </c>
      <c r="C18" s="67">
        <v>3200000</v>
      </c>
      <c r="D18" s="68">
        <v>0</v>
      </c>
      <c r="E18" s="69">
        <f t="shared" si="0"/>
        <v>3200000</v>
      </c>
      <c r="F18" s="62">
        <v>150.30000000000001</v>
      </c>
      <c r="G18" s="64">
        <v>137.72</v>
      </c>
      <c r="H18" s="64">
        <f t="shared" si="1"/>
        <v>1.0913447574789428</v>
      </c>
      <c r="I18" s="70">
        <f t="shared" si="2"/>
        <v>3492303</v>
      </c>
    </row>
    <row r="19" spans="1:9" ht="36">
      <c r="A19" s="66">
        <v>15</v>
      </c>
      <c r="B19" s="9" t="s">
        <v>43</v>
      </c>
      <c r="C19" s="67">
        <v>3500000</v>
      </c>
      <c r="D19" s="68">
        <v>0</v>
      </c>
      <c r="E19" s="69">
        <f t="shared" si="0"/>
        <v>3500000</v>
      </c>
      <c r="F19" s="62">
        <v>150.30000000000001</v>
      </c>
      <c r="G19" s="64">
        <v>137.72</v>
      </c>
      <c r="H19" s="64">
        <f t="shared" si="1"/>
        <v>1.0913447574789428</v>
      </c>
      <c r="I19" s="70">
        <f t="shared" si="2"/>
        <v>3819707</v>
      </c>
    </row>
    <row r="20" spans="1:9" ht="36">
      <c r="A20" s="66">
        <v>16</v>
      </c>
      <c r="B20" s="9" t="s">
        <v>44</v>
      </c>
      <c r="C20" s="67">
        <v>3300000</v>
      </c>
      <c r="D20" s="68">
        <v>0</v>
      </c>
      <c r="E20" s="69">
        <f t="shared" si="0"/>
        <v>3300000</v>
      </c>
      <c r="F20" s="62">
        <v>150.30000000000001</v>
      </c>
      <c r="G20" s="64">
        <v>137.72</v>
      </c>
      <c r="H20" s="64">
        <f t="shared" si="1"/>
        <v>1.0913447574789428</v>
      </c>
      <c r="I20" s="70">
        <f t="shared" si="2"/>
        <v>3601438</v>
      </c>
    </row>
    <row r="21" spans="1:9" ht="48">
      <c r="A21" s="66">
        <v>17</v>
      </c>
      <c r="B21" s="9" t="s">
        <v>45</v>
      </c>
      <c r="C21" s="67">
        <v>3750000</v>
      </c>
      <c r="D21" s="68">
        <v>0</v>
      </c>
      <c r="E21" s="69">
        <f t="shared" si="0"/>
        <v>3750000</v>
      </c>
      <c r="F21" s="62">
        <v>150.30000000000001</v>
      </c>
      <c r="G21" s="64">
        <v>137.72</v>
      </c>
      <c r="H21" s="64">
        <f t="shared" si="1"/>
        <v>1.0913447574789428</v>
      </c>
      <c r="I21" s="70">
        <f t="shared" si="2"/>
        <v>4092543</v>
      </c>
    </row>
    <row r="22" spans="1:9">
      <c r="A22" s="66">
        <v>18</v>
      </c>
      <c r="B22" s="9" t="s">
        <v>46</v>
      </c>
      <c r="C22" s="67">
        <v>3600000</v>
      </c>
      <c r="D22" s="68">
        <v>0</v>
      </c>
      <c r="E22" s="69">
        <f t="shared" si="0"/>
        <v>3600000</v>
      </c>
      <c r="F22" s="62">
        <v>150.30000000000001</v>
      </c>
      <c r="G22" s="64">
        <v>137.72</v>
      </c>
      <c r="H22" s="64">
        <f t="shared" si="1"/>
        <v>1.0913447574789428</v>
      </c>
      <c r="I22" s="70">
        <f t="shared" si="2"/>
        <v>3928841</v>
      </c>
    </row>
    <row r="23" spans="1:9">
      <c r="A23" s="66">
        <v>19</v>
      </c>
      <c r="B23" s="9" t="s">
        <v>47</v>
      </c>
      <c r="C23" s="67">
        <v>13500000</v>
      </c>
      <c r="D23" s="68">
        <v>0</v>
      </c>
      <c r="E23" s="69">
        <f t="shared" si="0"/>
        <v>13500000</v>
      </c>
      <c r="F23" s="62">
        <v>150.30000000000001</v>
      </c>
      <c r="G23" s="64">
        <v>137.72</v>
      </c>
      <c r="H23" s="64">
        <f t="shared" si="1"/>
        <v>1.0913447574789428</v>
      </c>
      <c r="I23" s="70">
        <f t="shared" si="2"/>
        <v>14733154</v>
      </c>
    </row>
    <row r="24" spans="1:9">
      <c r="A24" s="66">
        <v>20</v>
      </c>
      <c r="B24" s="9" t="s">
        <v>48</v>
      </c>
      <c r="C24" s="67">
        <v>18500000</v>
      </c>
      <c r="D24" s="68">
        <v>0</v>
      </c>
      <c r="E24" s="69">
        <f t="shared" si="0"/>
        <v>18500000</v>
      </c>
      <c r="F24" s="62">
        <v>150.30000000000001</v>
      </c>
      <c r="G24" s="64">
        <v>137.72</v>
      </c>
      <c r="H24" s="64">
        <f t="shared" si="1"/>
        <v>1.0913447574789428</v>
      </c>
      <c r="I24" s="70">
        <f t="shared" si="2"/>
        <v>20189878</v>
      </c>
    </row>
    <row r="25" spans="1:9">
      <c r="A25" s="66">
        <v>21</v>
      </c>
      <c r="B25" s="9" t="s">
        <v>49</v>
      </c>
      <c r="C25" s="71">
        <v>5462184.8739495799</v>
      </c>
      <c r="D25" s="71">
        <f>+C25*19%</f>
        <v>1037815.1260504202</v>
      </c>
      <c r="E25" s="69">
        <f t="shared" si="0"/>
        <v>6500000</v>
      </c>
      <c r="F25" s="62">
        <v>150.30000000000001</v>
      </c>
      <c r="G25" s="64">
        <v>137.72</v>
      </c>
      <c r="H25" s="64">
        <f t="shared" si="1"/>
        <v>1.0913447574789428</v>
      </c>
      <c r="I25" s="70">
        <f t="shared" si="2"/>
        <v>7093741</v>
      </c>
    </row>
    <row r="26" spans="1:9">
      <c r="A26" s="66">
        <v>22</v>
      </c>
      <c r="B26" s="9" t="s">
        <v>50</v>
      </c>
      <c r="C26" s="71">
        <v>3193277.3109243698</v>
      </c>
      <c r="D26" s="71">
        <f t="shared" ref="D26:D40" si="3">+C26*19%</f>
        <v>606722.68907563027</v>
      </c>
      <c r="E26" s="69">
        <f t="shared" si="0"/>
        <v>3800000</v>
      </c>
      <c r="F26" s="62">
        <v>150.30000000000001</v>
      </c>
      <c r="G26" s="64">
        <v>137.72</v>
      </c>
      <c r="H26" s="64">
        <f t="shared" si="1"/>
        <v>1.0913447574789428</v>
      </c>
      <c r="I26" s="70">
        <f t="shared" si="2"/>
        <v>4147110</v>
      </c>
    </row>
    <row r="27" spans="1:9">
      <c r="A27" s="66">
        <v>23</v>
      </c>
      <c r="B27" s="9" t="s">
        <v>51</v>
      </c>
      <c r="C27" s="71">
        <v>1092436.9747899161</v>
      </c>
      <c r="D27" s="71">
        <f t="shared" si="3"/>
        <v>207563.02521008404</v>
      </c>
      <c r="E27" s="69">
        <f t="shared" si="0"/>
        <v>1300000</v>
      </c>
      <c r="F27" s="62">
        <v>150.30000000000001</v>
      </c>
      <c r="G27" s="64">
        <v>137.72</v>
      </c>
      <c r="H27" s="64">
        <f t="shared" si="1"/>
        <v>1.0913447574789428</v>
      </c>
      <c r="I27" s="70">
        <f t="shared" si="2"/>
        <v>1418748</v>
      </c>
    </row>
    <row r="28" spans="1:9">
      <c r="A28" s="66">
        <v>24</v>
      </c>
      <c r="B28" s="9" t="s">
        <v>52</v>
      </c>
      <c r="C28" s="71">
        <v>2453781.5126050422</v>
      </c>
      <c r="D28" s="71">
        <f t="shared" si="3"/>
        <v>466218.48739495804</v>
      </c>
      <c r="E28" s="69">
        <f t="shared" si="0"/>
        <v>2920000</v>
      </c>
      <c r="F28" s="62">
        <v>150.30000000000001</v>
      </c>
      <c r="G28" s="64">
        <v>137.72</v>
      </c>
      <c r="H28" s="64">
        <f t="shared" si="1"/>
        <v>1.0913447574789428</v>
      </c>
      <c r="I28" s="70">
        <f t="shared" si="2"/>
        <v>3186727</v>
      </c>
    </row>
    <row r="29" spans="1:9">
      <c r="A29" s="66">
        <v>25</v>
      </c>
      <c r="B29" s="9" t="s">
        <v>53</v>
      </c>
      <c r="C29" s="71">
        <v>2453781.5126050422</v>
      </c>
      <c r="D29" s="71">
        <f t="shared" si="3"/>
        <v>466218.48739495804</v>
      </c>
      <c r="E29" s="69">
        <f t="shared" si="0"/>
        <v>2920000</v>
      </c>
      <c r="F29" s="62">
        <v>150.30000000000001</v>
      </c>
      <c r="G29" s="64">
        <v>137.72</v>
      </c>
      <c r="H29" s="64">
        <f t="shared" si="1"/>
        <v>1.0913447574789428</v>
      </c>
      <c r="I29" s="70">
        <f t="shared" si="2"/>
        <v>3186727</v>
      </c>
    </row>
    <row r="30" spans="1:9">
      <c r="A30" s="66">
        <v>26</v>
      </c>
      <c r="B30" s="9" t="s">
        <v>54</v>
      </c>
      <c r="C30" s="71">
        <v>2453781.5126050422</v>
      </c>
      <c r="D30" s="71">
        <f t="shared" si="3"/>
        <v>466218.48739495804</v>
      </c>
      <c r="E30" s="69">
        <f t="shared" si="0"/>
        <v>2920000</v>
      </c>
      <c r="F30" s="62">
        <v>150.30000000000001</v>
      </c>
      <c r="G30" s="64">
        <v>137.72</v>
      </c>
      <c r="H30" s="64">
        <f t="shared" si="1"/>
        <v>1.0913447574789428</v>
      </c>
      <c r="I30" s="70">
        <f t="shared" si="2"/>
        <v>3186727</v>
      </c>
    </row>
    <row r="31" spans="1:9">
      <c r="A31" s="66">
        <v>27</v>
      </c>
      <c r="B31" s="9" t="s">
        <v>55</v>
      </c>
      <c r="C31" s="71">
        <v>3025210.0840336136</v>
      </c>
      <c r="D31" s="71">
        <f t="shared" si="3"/>
        <v>574789.91596638656</v>
      </c>
      <c r="E31" s="69">
        <f t="shared" si="0"/>
        <v>3600000</v>
      </c>
      <c r="F31" s="62">
        <v>150.30000000000001</v>
      </c>
      <c r="G31" s="64">
        <v>137.72</v>
      </c>
      <c r="H31" s="64">
        <f t="shared" si="1"/>
        <v>1.0913447574789428</v>
      </c>
      <c r="I31" s="70">
        <f t="shared" si="2"/>
        <v>3928841</v>
      </c>
    </row>
    <row r="32" spans="1:9">
      <c r="A32" s="66">
        <v>28</v>
      </c>
      <c r="B32" s="9" t="s">
        <v>56</v>
      </c>
      <c r="C32" s="71">
        <v>3025210.0840336136</v>
      </c>
      <c r="D32" s="71">
        <f t="shared" si="3"/>
        <v>574789.91596638656</v>
      </c>
      <c r="E32" s="69">
        <f t="shared" si="0"/>
        <v>3600000</v>
      </c>
      <c r="F32" s="62">
        <v>150.30000000000001</v>
      </c>
      <c r="G32" s="64">
        <v>137.72</v>
      </c>
      <c r="H32" s="64">
        <f t="shared" si="1"/>
        <v>1.0913447574789428</v>
      </c>
      <c r="I32" s="70">
        <f t="shared" si="2"/>
        <v>3928841</v>
      </c>
    </row>
    <row r="33" spans="1:9">
      <c r="A33" s="66">
        <v>29</v>
      </c>
      <c r="B33" s="9" t="s">
        <v>57</v>
      </c>
      <c r="C33" s="71">
        <v>3025210.0840336136</v>
      </c>
      <c r="D33" s="71">
        <f t="shared" si="3"/>
        <v>574789.91596638656</v>
      </c>
      <c r="E33" s="69">
        <f t="shared" si="0"/>
        <v>3600000</v>
      </c>
      <c r="F33" s="62">
        <v>150.30000000000001</v>
      </c>
      <c r="G33" s="64">
        <v>137.72</v>
      </c>
      <c r="H33" s="64">
        <f t="shared" si="1"/>
        <v>1.0913447574789428</v>
      </c>
      <c r="I33" s="70">
        <f t="shared" si="2"/>
        <v>3928841</v>
      </c>
    </row>
    <row r="34" spans="1:9">
      <c r="A34" s="66">
        <v>30</v>
      </c>
      <c r="B34" s="9" t="s">
        <v>58</v>
      </c>
      <c r="C34" s="71">
        <v>3025210.0840336136</v>
      </c>
      <c r="D34" s="71">
        <f t="shared" si="3"/>
        <v>574789.91596638656</v>
      </c>
      <c r="E34" s="69">
        <f t="shared" si="0"/>
        <v>3600000</v>
      </c>
      <c r="F34" s="62">
        <v>150.30000000000001</v>
      </c>
      <c r="G34" s="64">
        <v>137.72</v>
      </c>
      <c r="H34" s="64">
        <f t="shared" si="1"/>
        <v>1.0913447574789428</v>
      </c>
      <c r="I34" s="70">
        <f t="shared" si="2"/>
        <v>3928841</v>
      </c>
    </row>
    <row r="35" spans="1:9" ht="24">
      <c r="A35" s="66">
        <v>31</v>
      </c>
      <c r="B35" s="9" t="s">
        <v>59</v>
      </c>
      <c r="C35" s="71">
        <v>2352941.1764705884</v>
      </c>
      <c r="D35" s="71">
        <f t="shared" si="3"/>
        <v>447058.82352941181</v>
      </c>
      <c r="E35" s="69">
        <f t="shared" si="0"/>
        <v>2800000</v>
      </c>
      <c r="F35" s="62">
        <v>150.30000000000001</v>
      </c>
      <c r="G35" s="64">
        <v>137.72</v>
      </c>
      <c r="H35" s="64">
        <f t="shared" si="1"/>
        <v>1.0913447574789428</v>
      </c>
      <c r="I35" s="70">
        <f t="shared" si="2"/>
        <v>3055765</v>
      </c>
    </row>
    <row r="36" spans="1:9" ht="24">
      <c r="A36" s="66">
        <v>32</v>
      </c>
      <c r="B36" s="9" t="s">
        <v>60</v>
      </c>
      <c r="C36" s="71">
        <v>2352941.1764705884</v>
      </c>
      <c r="D36" s="71">
        <f t="shared" si="3"/>
        <v>447058.82352941181</v>
      </c>
      <c r="E36" s="69">
        <f t="shared" si="0"/>
        <v>2800000</v>
      </c>
      <c r="F36" s="62">
        <v>150.30000000000001</v>
      </c>
      <c r="G36" s="64">
        <v>137.72</v>
      </c>
      <c r="H36" s="64">
        <f t="shared" si="1"/>
        <v>1.0913447574789428</v>
      </c>
      <c r="I36" s="70">
        <f t="shared" si="2"/>
        <v>3055765</v>
      </c>
    </row>
    <row r="37" spans="1:9">
      <c r="A37" s="66">
        <v>33</v>
      </c>
      <c r="B37" s="9" t="s">
        <v>61</v>
      </c>
      <c r="C37" s="71">
        <v>1176470.5882352942</v>
      </c>
      <c r="D37" s="71">
        <f t="shared" si="3"/>
        <v>223529.4117647059</v>
      </c>
      <c r="E37" s="69">
        <f t="shared" si="0"/>
        <v>1400000</v>
      </c>
      <c r="F37" s="62">
        <v>150.30000000000001</v>
      </c>
      <c r="G37" s="64">
        <v>137.72</v>
      </c>
      <c r="H37" s="64">
        <f t="shared" si="1"/>
        <v>1.0913447574789428</v>
      </c>
      <c r="I37" s="70">
        <f t="shared" si="2"/>
        <v>1527883</v>
      </c>
    </row>
    <row r="38" spans="1:9">
      <c r="A38" s="66">
        <v>34</v>
      </c>
      <c r="B38" s="9" t="s">
        <v>62</v>
      </c>
      <c r="C38" s="71">
        <v>781512.60504201683</v>
      </c>
      <c r="D38" s="71">
        <f t="shared" si="3"/>
        <v>148487.3949579832</v>
      </c>
      <c r="E38" s="69">
        <f t="shared" si="0"/>
        <v>930000</v>
      </c>
      <c r="F38" s="62">
        <v>150.30000000000001</v>
      </c>
      <c r="G38" s="64">
        <v>137.72</v>
      </c>
      <c r="H38" s="64">
        <f t="shared" si="1"/>
        <v>1.0913447574789428</v>
      </c>
      <c r="I38" s="70">
        <f t="shared" si="2"/>
        <v>1014951</v>
      </c>
    </row>
    <row r="39" spans="1:9">
      <c r="A39" s="66">
        <v>35</v>
      </c>
      <c r="B39" s="9" t="s">
        <v>63</v>
      </c>
      <c r="C39" s="71">
        <v>563025.21008403366</v>
      </c>
      <c r="D39" s="71">
        <f t="shared" si="3"/>
        <v>106974.78991596639</v>
      </c>
      <c r="E39" s="69">
        <f t="shared" si="0"/>
        <v>670000</v>
      </c>
      <c r="F39" s="62">
        <v>150.30000000000001</v>
      </c>
      <c r="G39" s="64">
        <v>137.72</v>
      </c>
      <c r="H39" s="64">
        <f t="shared" si="1"/>
        <v>1.0913447574789428</v>
      </c>
      <c r="I39" s="70">
        <f t="shared" si="2"/>
        <v>731201</v>
      </c>
    </row>
    <row r="40" spans="1:9" ht="24">
      <c r="A40" s="66">
        <v>36</v>
      </c>
      <c r="B40" s="9" t="s">
        <v>64</v>
      </c>
      <c r="C40" s="71">
        <v>588235.29411764711</v>
      </c>
      <c r="D40" s="71">
        <f t="shared" si="3"/>
        <v>111764.70588235295</v>
      </c>
      <c r="E40" s="69">
        <f t="shared" si="0"/>
        <v>700000</v>
      </c>
      <c r="F40" s="62">
        <v>150.30000000000001</v>
      </c>
      <c r="G40" s="64">
        <v>137.72</v>
      </c>
      <c r="H40" s="64">
        <f t="shared" si="1"/>
        <v>1.0913447574789428</v>
      </c>
      <c r="I40" s="70">
        <f t="shared" si="2"/>
        <v>763941</v>
      </c>
    </row>
    <row r="41" spans="1:9">
      <c r="A41" s="66">
        <v>37</v>
      </c>
      <c r="B41" s="9" t="s">
        <v>65</v>
      </c>
      <c r="C41" s="72">
        <v>180000</v>
      </c>
      <c r="D41" s="73">
        <v>0</v>
      </c>
      <c r="E41" s="69">
        <f t="shared" si="0"/>
        <v>180000</v>
      </c>
      <c r="F41" s="62">
        <v>150.30000000000001</v>
      </c>
      <c r="G41" s="64">
        <v>137.72</v>
      </c>
      <c r="H41" s="64">
        <f t="shared" si="1"/>
        <v>1.0913447574789428</v>
      </c>
      <c r="I41" s="70">
        <f t="shared" si="2"/>
        <v>196442</v>
      </c>
    </row>
    <row r="42" spans="1:9" ht="36">
      <c r="A42" s="66">
        <v>38</v>
      </c>
      <c r="B42" s="9" t="s">
        <v>66</v>
      </c>
      <c r="C42" s="71">
        <v>1470588.2352941178</v>
      </c>
      <c r="D42" s="71">
        <f t="shared" ref="D42:D43" si="4">+C42*19%</f>
        <v>279411.76470588241</v>
      </c>
      <c r="E42" s="69">
        <f t="shared" si="0"/>
        <v>1750000.0000000002</v>
      </c>
      <c r="F42" s="62">
        <v>150.30000000000001</v>
      </c>
      <c r="G42" s="64">
        <v>137.72</v>
      </c>
      <c r="H42" s="64">
        <f t="shared" si="1"/>
        <v>1.0913447574789428</v>
      </c>
      <c r="I42" s="70">
        <f t="shared" si="2"/>
        <v>1909853</v>
      </c>
    </row>
    <row r="43" spans="1:9">
      <c r="A43" s="66">
        <v>39</v>
      </c>
      <c r="B43" s="9" t="s">
        <v>67</v>
      </c>
      <c r="C43" s="71">
        <v>3529411.7647058824</v>
      </c>
      <c r="D43" s="71">
        <f t="shared" si="4"/>
        <v>670588.23529411771</v>
      </c>
      <c r="E43" s="69">
        <f t="shared" si="0"/>
        <v>4200000</v>
      </c>
      <c r="F43" s="62">
        <v>150.30000000000001</v>
      </c>
      <c r="G43" s="64">
        <v>137.72</v>
      </c>
      <c r="H43" s="64">
        <f t="shared" si="1"/>
        <v>1.0913447574789428</v>
      </c>
      <c r="I43" s="70">
        <f t="shared" si="2"/>
        <v>4583648</v>
      </c>
    </row>
    <row r="44" spans="1:9" ht="36">
      <c r="A44" s="66">
        <v>40</v>
      </c>
      <c r="B44" s="9" t="s">
        <v>68</v>
      </c>
      <c r="C44" s="72">
        <v>1700000</v>
      </c>
      <c r="D44" s="73">
        <v>0</v>
      </c>
      <c r="E44" s="69">
        <f t="shared" si="0"/>
        <v>1700000</v>
      </c>
      <c r="F44" s="62">
        <v>150.30000000000001</v>
      </c>
      <c r="G44" s="64">
        <v>137.72</v>
      </c>
      <c r="H44" s="64">
        <f t="shared" si="1"/>
        <v>1.0913447574789428</v>
      </c>
      <c r="I44" s="70">
        <f t="shared" si="2"/>
        <v>1855286</v>
      </c>
    </row>
    <row r="45" spans="1:9" ht="36">
      <c r="A45" s="66">
        <v>41</v>
      </c>
      <c r="B45" s="9" t="s">
        <v>69</v>
      </c>
      <c r="C45" s="72">
        <v>1850000</v>
      </c>
      <c r="D45" s="73">
        <v>0</v>
      </c>
      <c r="E45" s="69">
        <f t="shared" si="0"/>
        <v>1850000</v>
      </c>
      <c r="F45" s="62">
        <v>150.30000000000001</v>
      </c>
      <c r="G45" s="64">
        <v>137.72</v>
      </c>
      <c r="H45" s="64">
        <f t="shared" si="1"/>
        <v>1.0913447574789428</v>
      </c>
      <c r="I45" s="70">
        <f t="shared" si="2"/>
        <v>2018988</v>
      </c>
    </row>
    <row r="46" spans="1:9" ht="36">
      <c r="A46" s="66">
        <v>42</v>
      </c>
      <c r="B46" s="9" t="s">
        <v>70</v>
      </c>
      <c r="C46" s="72">
        <v>1600000</v>
      </c>
      <c r="D46" s="73">
        <v>0</v>
      </c>
      <c r="E46" s="69">
        <f t="shared" si="0"/>
        <v>1600000</v>
      </c>
      <c r="F46" s="62">
        <v>150.30000000000001</v>
      </c>
      <c r="G46" s="64">
        <v>137.72</v>
      </c>
      <c r="H46" s="64">
        <f t="shared" si="1"/>
        <v>1.0913447574789428</v>
      </c>
      <c r="I46" s="70">
        <f t="shared" si="2"/>
        <v>1746152</v>
      </c>
    </row>
    <row r="47" spans="1:9" ht="36">
      <c r="A47" s="66">
        <v>43</v>
      </c>
      <c r="B47" s="9" t="s">
        <v>71</v>
      </c>
      <c r="C47" s="72">
        <v>1590000</v>
      </c>
      <c r="D47" s="73">
        <v>0</v>
      </c>
      <c r="E47" s="69">
        <f t="shared" si="0"/>
        <v>1590000</v>
      </c>
      <c r="F47" s="62">
        <v>150.30000000000001</v>
      </c>
      <c r="G47" s="64">
        <v>137.72</v>
      </c>
      <c r="H47" s="64">
        <f t="shared" si="1"/>
        <v>1.0913447574789428</v>
      </c>
      <c r="I47" s="70">
        <f t="shared" si="2"/>
        <v>1735238</v>
      </c>
    </row>
    <row r="48" spans="1:9">
      <c r="A48" s="66">
        <v>44</v>
      </c>
      <c r="B48" s="9" t="s">
        <v>72</v>
      </c>
      <c r="C48" s="72">
        <v>850000</v>
      </c>
      <c r="D48" s="73">
        <v>0</v>
      </c>
      <c r="E48" s="69">
        <f t="shared" si="0"/>
        <v>850000</v>
      </c>
      <c r="F48" s="62">
        <v>150.30000000000001</v>
      </c>
      <c r="G48" s="64">
        <v>137.72</v>
      </c>
      <c r="H48" s="64">
        <f t="shared" si="1"/>
        <v>1.0913447574789428</v>
      </c>
      <c r="I48" s="70">
        <f t="shared" si="2"/>
        <v>927643</v>
      </c>
    </row>
    <row r="49" spans="1:9">
      <c r="A49" s="66">
        <v>45</v>
      </c>
      <c r="B49" s="9" t="s">
        <v>73</v>
      </c>
      <c r="C49" s="71">
        <v>613445.37815126055</v>
      </c>
      <c r="D49" s="71">
        <f t="shared" ref="D49:D54" si="5">+C49*19%</f>
        <v>116554.62184873951</v>
      </c>
      <c r="E49" s="69">
        <f t="shared" si="0"/>
        <v>730000</v>
      </c>
      <c r="F49" s="62">
        <v>150.30000000000001</v>
      </c>
      <c r="G49" s="64">
        <v>137.72</v>
      </c>
      <c r="H49" s="64">
        <f t="shared" si="1"/>
        <v>1.0913447574789428</v>
      </c>
      <c r="I49" s="70">
        <f t="shared" si="2"/>
        <v>796682</v>
      </c>
    </row>
    <row r="50" spans="1:9">
      <c r="A50" s="66">
        <v>46</v>
      </c>
      <c r="B50" s="9" t="s">
        <v>74</v>
      </c>
      <c r="C50" s="71">
        <v>714285.71428571432</v>
      </c>
      <c r="D50" s="71">
        <f t="shared" si="5"/>
        <v>135714.28571428571</v>
      </c>
      <c r="E50" s="69">
        <f t="shared" si="0"/>
        <v>850000</v>
      </c>
      <c r="F50" s="62">
        <v>150.30000000000001</v>
      </c>
      <c r="G50" s="64">
        <v>137.72</v>
      </c>
      <c r="H50" s="64">
        <f t="shared" si="1"/>
        <v>1.0913447574789428</v>
      </c>
      <c r="I50" s="70">
        <f t="shared" si="2"/>
        <v>927643</v>
      </c>
    </row>
    <row r="51" spans="1:9">
      <c r="A51" s="66">
        <v>47</v>
      </c>
      <c r="B51" s="9" t="s">
        <v>75</v>
      </c>
      <c r="C51" s="71">
        <v>7142857.1428571427</v>
      </c>
      <c r="D51" s="71">
        <f t="shared" si="5"/>
        <v>1357142.857142857</v>
      </c>
      <c r="E51" s="69">
        <f t="shared" si="0"/>
        <v>8500000</v>
      </c>
      <c r="F51" s="62">
        <v>150.30000000000001</v>
      </c>
      <c r="G51" s="64">
        <v>137.72</v>
      </c>
      <c r="H51" s="64">
        <f t="shared" si="1"/>
        <v>1.0913447574789428</v>
      </c>
      <c r="I51" s="70">
        <f t="shared" si="2"/>
        <v>9276430</v>
      </c>
    </row>
    <row r="52" spans="1:9">
      <c r="A52" s="66">
        <v>48</v>
      </c>
      <c r="B52" s="9" t="s">
        <v>76</v>
      </c>
      <c r="C52" s="71">
        <v>7563025.2100840341</v>
      </c>
      <c r="D52" s="71">
        <f t="shared" si="5"/>
        <v>1436974.7899159666</v>
      </c>
      <c r="E52" s="69">
        <f t="shared" si="0"/>
        <v>9000000</v>
      </c>
      <c r="F52" s="62">
        <v>150.30000000000001</v>
      </c>
      <c r="G52" s="64">
        <v>137.72</v>
      </c>
      <c r="H52" s="64">
        <f t="shared" si="1"/>
        <v>1.0913447574789428</v>
      </c>
      <c r="I52" s="70">
        <f t="shared" si="2"/>
        <v>9822103</v>
      </c>
    </row>
    <row r="53" spans="1:9">
      <c r="A53" s="66">
        <v>49</v>
      </c>
      <c r="B53" s="9" t="s">
        <v>77</v>
      </c>
      <c r="C53" s="71">
        <v>7563025.2100840341</v>
      </c>
      <c r="D53" s="71">
        <f t="shared" si="5"/>
        <v>1436974.7899159666</v>
      </c>
      <c r="E53" s="69">
        <f t="shared" si="0"/>
        <v>9000000</v>
      </c>
      <c r="F53" s="62">
        <v>150.30000000000001</v>
      </c>
      <c r="G53" s="64">
        <v>137.72</v>
      </c>
      <c r="H53" s="64">
        <f t="shared" si="1"/>
        <v>1.0913447574789428</v>
      </c>
      <c r="I53" s="70">
        <f t="shared" si="2"/>
        <v>9822103</v>
      </c>
    </row>
    <row r="54" spans="1:9">
      <c r="A54" s="66">
        <v>50</v>
      </c>
      <c r="B54" s="9" t="s">
        <v>78</v>
      </c>
      <c r="C54" s="71">
        <v>6302521.0084033618</v>
      </c>
      <c r="D54" s="71">
        <f t="shared" si="5"/>
        <v>1197478.9915966387</v>
      </c>
      <c r="E54" s="69">
        <f t="shared" si="0"/>
        <v>7500000</v>
      </c>
      <c r="F54" s="62">
        <v>150.30000000000001</v>
      </c>
      <c r="G54" s="64">
        <v>137.72</v>
      </c>
      <c r="H54" s="64">
        <f t="shared" si="1"/>
        <v>1.0913447574789428</v>
      </c>
      <c r="I54" s="70">
        <f t="shared" si="2"/>
        <v>8185086</v>
      </c>
    </row>
    <row r="55" spans="1:9">
      <c r="A55" s="66">
        <v>51</v>
      </c>
      <c r="B55" s="9" t="s">
        <v>79</v>
      </c>
      <c r="C55" s="72">
        <v>180000</v>
      </c>
      <c r="D55" s="73">
        <v>0</v>
      </c>
      <c r="E55" s="69">
        <f t="shared" si="0"/>
        <v>180000</v>
      </c>
      <c r="F55" s="62">
        <v>150.30000000000001</v>
      </c>
      <c r="G55" s="64">
        <v>137.72</v>
      </c>
      <c r="H55" s="64">
        <f t="shared" si="1"/>
        <v>1.0913447574789428</v>
      </c>
      <c r="I55" s="70">
        <f t="shared" si="2"/>
        <v>196442</v>
      </c>
    </row>
    <row r="56" spans="1:9">
      <c r="A56" s="66">
        <v>52</v>
      </c>
      <c r="B56" s="9" t="s">
        <v>80</v>
      </c>
      <c r="C56" s="71">
        <v>268907.56302521011</v>
      </c>
      <c r="D56" s="71">
        <f>+C56*19%</f>
        <v>51092.436974789918</v>
      </c>
      <c r="E56" s="69">
        <f t="shared" si="0"/>
        <v>320000</v>
      </c>
      <c r="F56" s="62">
        <v>150.30000000000001</v>
      </c>
      <c r="G56" s="64">
        <v>137.72</v>
      </c>
      <c r="H56" s="64">
        <f t="shared" si="1"/>
        <v>1.0913447574789428</v>
      </c>
      <c r="I56" s="70">
        <f t="shared" si="2"/>
        <v>349230</v>
      </c>
    </row>
    <row r="57" spans="1:9">
      <c r="A57" s="66">
        <v>53</v>
      </c>
      <c r="B57" s="9" t="s">
        <v>81</v>
      </c>
      <c r="C57" s="72">
        <v>820000</v>
      </c>
      <c r="D57" s="73">
        <v>0</v>
      </c>
      <c r="E57" s="69">
        <f t="shared" si="0"/>
        <v>820000</v>
      </c>
      <c r="F57" s="62">
        <v>150.30000000000001</v>
      </c>
      <c r="G57" s="64">
        <v>137.72</v>
      </c>
      <c r="H57" s="64">
        <f t="shared" si="1"/>
        <v>1.0913447574789428</v>
      </c>
      <c r="I57" s="70">
        <f t="shared" si="2"/>
        <v>894903</v>
      </c>
    </row>
    <row r="58" spans="1:9" ht="24">
      <c r="A58" s="66">
        <v>54</v>
      </c>
      <c r="B58" s="9" t="s">
        <v>82</v>
      </c>
      <c r="C58" s="72">
        <v>810000</v>
      </c>
      <c r="D58" s="73">
        <v>0</v>
      </c>
      <c r="E58" s="69">
        <f t="shared" si="0"/>
        <v>810000</v>
      </c>
      <c r="F58" s="62">
        <v>150.30000000000001</v>
      </c>
      <c r="G58" s="64">
        <v>137.72</v>
      </c>
      <c r="H58" s="64">
        <f t="shared" si="1"/>
        <v>1.0913447574789428</v>
      </c>
      <c r="I58" s="70">
        <f t="shared" si="2"/>
        <v>883989</v>
      </c>
    </row>
    <row r="59" spans="1:9">
      <c r="A59" s="66">
        <v>55</v>
      </c>
      <c r="B59" s="9" t="s">
        <v>83</v>
      </c>
      <c r="C59" s="71">
        <v>655462.18487394962</v>
      </c>
      <c r="D59" s="71">
        <f>+C59*19%</f>
        <v>124537.81512605042</v>
      </c>
      <c r="E59" s="69">
        <f t="shared" si="0"/>
        <v>780000</v>
      </c>
      <c r="F59" s="62">
        <v>150.30000000000001</v>
      </c>
      <c r="G59" s="64">
        <v>137.72</v>
      </c>
      <c r="H59" s="64">
        <f t="shared" si="1"/>
        <v>1.0913447574789428</v>
      </c>
      <c r="I59" s="70">
        <f t="shared" si="2"/>
        <v>851249</v>
      </c>
    </row>
    <row r="60" spans="1:9">
      <c r="A60" s="66">
        <v>56</v>
      </c>
      <c r="B60" s="9" t="s">
        <v>84</v>
      </c>
      <c r="C60" s="72">
        <v>10500000</v>
      </c>
      <c r="D60" s="73">
        <v>0</v>
      </c>
      <c r="E60" s="69">
        <f t="shared" si="0"/>
        <v>10500000</v>
      </c>
      <c r="F60" s="62">
        <v>150.30000000000001</v>
      </c>
      <c r="G60" s="64">
        <v>137.72</v>
      </c>
      <c r="H60" s="64">
        <f t="shared" si="1"/>
        <v>1.0913447574789428</v>
      </c>
      <c r="I60" s="70">
        <f t="shared" si="2"/>
        <v>11459120</v>
      </c>
    </row>
    <row r="61" spans="1:9">
      <c r="A61" s="66">
        <v>57</v>
      </c>
      <c r="B61" s="9" t="s">
        <v>85</v>
      </c>
      <c r="C61" s="71">
        <v>2941176.4705882357</v>
      </c>
      <c r="D61" s="71">
        <f>+C61*19%</f>
        <v>558823.52941176482</v>
      </c>
      <c r="E61" s="69">
        <f t="shared" si="0"/>
        <v>3500000.0000000005</v>
      </c>
      <c r="F61" s="62">
        <v>150.30000000000001</v>
      </c>
      <c r="G61" s="64">
        <v>137.72</v>
      </c>
      <c r="H61" s="64">
        <f t="shared" si="1"/>
        <v>1.0913447574789428</v>
      </c>
      <c r="I61" s="70">
        <f t="shared" si="2"/>
        <v>3819707</v>
      </c>
    </row>
    <row r="62" spans="1:9">
      <c r="A62" s="66">
        <v>58</v>
      </c>
      <c r="B62" s="9" t="s">
        <v>86</v>
      </c>
      <c r="C62" s="72">
        <v>250000</v>
      </c>
      <c r="D62" s="73">
        <v>0</v>
      </c>
      <c r="E62" s="69">
        <f t="shared" si="0"/>
        <v>250000</v>
      </c>
      <c r="F62" s="62">
        <v>150.30000000000001</v>
      </c>
      <c r="G62" s="64">
        <v>137.72</v>
      </c>
      <c r="H62" s="64">
        <f t="shared" si="1"/>
        <v>1.0913447574789428</v>
      </c>
      <c r="I62" s="70">
        <f t="shared" si="2"/>
        <v>272836</v>
      </c>
    </row>
    <row r="63" spans="1:9">
      <c r="A63" s="66">
        <v>59</v>
      </c>
      <c r="B63" s="9" t="s">
        <v>87</v>
      </c>
      <c r="C63" s="72">
        <v>210000</v>
      </c>
      <c r="D63" s="73">
        <v>0</v>
      </c>
      <c r="E63" s="69">
        <f t="shared" si="0"/>
        <v>210000</v>
      </c>
      <c r="F63" s="62">
        <v>150.30000000000001</v>
      </c>
      <c r="G63" s="64">
        <v>137.72</v>
      </c>
      <c r="H63" s="64">
        <f t="shared" si="1"/>
        <v>1.0913447574789428</v>
      </c>
      <c r="I63" s="70">
        <f t="shared" si="2"/>
        <v>229182</v>
      </c>
    </row>
    <row r="64" spans="1:9">
      <c r="A64" s="66">
        <v>60</v>
      </c>
      <c r="B64" s="9" t="s">
        <v>88</v>
      </c>
      <c r="C64" s="72">
        <v>190000</v>
      </c>
      <c r="D64" s="73">
        <v>0</v>
      </c>
      <c r="E64" s="69">
        <f t="shared" si="0"/>
        <v>190000</v>
      </c>
      <c r="F64" s="62">
        <v>150.30000000000001</v>
      </c>
      <c r="G64" s="64">
        <v>137.72</v>
      </c>
      <c r="H64" s="64">
        <f t="shared" si="1"/>
        <v>1.0913447574789428</v>
      </c>
      <c r="I64" s="70">
        <f t="shared" si="2"/>
        <v>207356</v>
      </c>
    </row>
    <row r="65" spans="1:9">
      <c r="A65" s="66">
        <v>61</v>
      </c>
      <c r="B65" s="9" t="s">
        <v>89</v>
      </c>
      <c r="C65" s="72">
        <v>230000</v>
      </c>
      <c r="D65" s="73">
        <v>0</v>
      </c>
      <c r="E65" s="69">
        <f t="shared" si="0"/>
        <v>230000</v>
      </c>
      <c r="F65" s="62">
        <v>150.30000000000001</v>
      </c>
      <c r="G65" s="64">
        <v>137.72</v>
      </c>
      <c r="H65" s="64">
        <f t="shared" si="1"/>
        <v>1.0913447574789428</v>
      </c>
      <c r="I65" s="70">
        <f t="shared" si="2"/>
        <v>251009</v>
      </c>
    </row>
    <row r="66" spans="1:9">
      <c r="A66" s="66">
        <v>62</v>
      </c>
      <c r="B66" s="9" t="s">
        <v>90</v>
      </c>
      <c r="C66" s="72">
        <v>250000</v>
      </c>
      <c r="D66" s="73">
        <v>0</v>
      </c>
      <c r="E66" s="69">
        <f t="shared" si="0"/>
        <v>250000</v>
      </c>
      <c r="F66" s="62">
        <v>150.30000000000001</v>
      </c>
      <c r="G66" s="64">
        <v>137.72</v>
      </c>
      <c r="H66" s="64">
        <f t="shared" si="1"/>
        <v>1.0913447574789428</v>
      </c>
      <c r="I66" s="70">
        <f t="shared" si="2"/>
        <v>272836</v>
      </c>
    </row>
    <row r="67" spans="1:9">
      <c r="A67" s="66">
        <v>63</v>
      </c>
      <c r="B67" s="9" t="s">
        <v>91</v>
      </c>
      <c r="C67" s="72">
        <v>245000</v>
      </c>
      <c r="D67" s="73">
        <v>0</v>
      </c>
      <c r="E67" s="69">
        <f t="shared" si="0"/>
        <v>245000</v>
      </c>
      <c r="F67" s="62">
        <v>150.30000000000001</v>
      </c>
      <c r="G67" s="64">
        <v>137.72</v>
      </c>
      <c r="H67" s="64">
        <f t="shared" si="1"/>
        <v>1.0913447574789428</v>
      </c>
      <c r="I67" s="70">
        <f t="shared" si="2"/>
        <v>267379</v>
      </c>
    </row>
    <row r="68" spans="1:9">
      <c r="A68" s="66">
        <v>64</v>
      </c>
      <c r="B68" s="9" t="s">
        <v>92</v>
      </c>
      <c r="C68" s="72">
        <v>240000</v>
      </c>
      <c r="D68" s="73">
        <v>0</v>
      </c>
      <c r="E68" s="69">
        <f t="shared" si="0"/>
        <v>240000</v>
      </c>
      <c r="F68" s="62">
        <v>150.30000000000001</v>
      </c>
      <c r="G68" s="64">
        <v>137.72</v>
      </c>
      <c r="H68" s="64">
        <f t="shared" si="1"/>
        <v>1.0913447574789428</v>
      </c>
      <c r="I68" s="70">
        <f t="shared" si="2"/>
        <v>261923</v>
      </c>
    </row>
    <row r="69" spans="1:9">
      <c r="A69" s="66">
        <v>65</v>
      </c>
      <c r="B69" s="9" t="s">
        <v>93</v>
      </c>
      <c r="C69" s="72">
        <v>185000</v>
      </c>
      <c r="D69" s="73">
        <v>0</v>
      </c>
      <c r="E69" s="69">
        <f t="shared" si="0"/>
        <v>185000</v>
      </c>
      <c r="F69" s="62">
        <v>150.30000000000001</v>
      </c>
      <c r="G69" s="64">
        <v>137.72</v>
      </c>
      <c r="H69" s="64">
        <f t="shared" si="1"/>
        <v>1.0913447574789428</v>
      </c>
      <c r="I69" s="70">
        <f t="shared" si="2"/>
        <v>201899</v>
      </c>
    </row>
    <row r="70" spans="1:9">
      <c r="A70" s="66">
        <v>66</v>
      </c>
      <c r="B70" s="9" t="s">
        <v>94</v>
      </c>
      <c r="C70" s="72">
        <v>515000</v>
      </c>
      <c r="D70" s="73">
        <v>0</v>
      </c>
      <c r="E70" s="69">
        <f t="shared" ref="E70:E133" si="6">+C70+D70</f>
        <v>515000</v>
      </c>
      <c r="F70" s="62">
        <v>150.30000000000001</v>
      </c>
      <c r="G70" s="64">
        <v>137.72</v>
      </c>
      <c r="H70" s="64">
        <f t="shared" ref="H70:H133" si="7">F70/G70</f>
        <v>1.0913447574789428</v>
      </c>
      <c r="I70" s="70">
        <f t="shared" ref="I70:I133" si="8">ROUND((H70*E70),0)</f>
        <v>562043</v>
      </c>
    </row>
    <row r="71" spans="1:9">
      <c r="A71" s="66">
        <v>67</v>
      </c>
      <c r="B71" s="9" t="s">
        <v>95</v>
      </c>
      <c r="C71" s="72">
        <v>480000</v>
      </c>
      <c r="D71" s="73">
        <v>0</v>
      </c>
      <c r="E71" s="69">
        <f t="shared" si="6"/>
        <v>480000</v>
      </c>
      <c r="F71" s="62">
        <v>150.30000000000001</v>
      </c>
      <c r="G71" s="64">
        <v>137.72</v>
      </c>
      <c r="H71" s="64">
        <f t="shared" si="7"/>
        <v>1.0913447574789428</v>
      </c>
      <c r="I71" s="70">
        <f t="shared" si="8"/>
        <v>523845</v>
      </c>
    </row>
    <row r="72" spans="1:9">
      <c r="A72" s="66">
        <v>68</v>
      </c>
      <c r="B72" s="9" t="s">
        <v>96</v>
      </c>
      <c r="C72" s="72">
        <v>450000</v>
      </c>
      <c r="D72" s="73">
        <v>0</v>
      </c>
      <c r="E72" s="69">
        <f t="shared" si="6"/>
        <v>450000</v>
      </c>
      <c r="F72" s="62">
        <v>150.30000000000001</v>
      </c>
      <c r="G72" s="64">
        <v>137.72</v>
      </c>
      <c r="H72" s="64">
        <f t="shared" si="7"/>
        <v>1.0913447574789428</v>
      </c>
      <c r="I72" s="70">
        <f t="shared" si="8"/>
        <v>491105</v>
      </c>
    </row>
    <row r="73" spans="1:9">
      <c r="A73" s="66">
        <v>69</v>
      </c>
      <c r="B73" s="9" t="s">
        <v>97</v>
      </c>
      <c r="C73" s="72">
        <v>750000</v>
      </c>
      <c r="D73" s="73">
        <v>0</v>
      </c>
      <c r="E73" s="69">
        <f t="shared" si="6"/>
        <v>750000</v>
      </c>
      <c r="F73" s="62">
        <v>150.30000000000001</v>
      </c>
      <c r="G73" s="64">
        <v>137.72</v>
      </c>
      <c r="H73" s="64">
        <f t="shared" si="7"/>
        <v>1.0913447574789428</v>
      </c>
      <c r="I73" s="70">
        <f t="shared" si="8"/>
        <v>818509</v>
      </c>
    </row>
    <row r="74" spans="1:9">
      <c r="A74" s="66">
        <v>70</v>
      </c>
      <c r="B74" s="9" t="s">
        <v>97</v>
      </c>
      <c r="C74" s="72">
        <v>900000</v>
      </c>
      <c r="D74" s="73">
        <v>0</v>
      </c>
      <c r="E74" s="69">
        <f t="shared" si="6"/>
        <v>900000</v>
      </c>
      <c r="F74" s="62">
        <v>150.30000000000001</v>
      </c>
      <c r="G74" s="64">
        <v>137.72</v>
      </c>
      <c r="H74" s="64">
        <f t="shared" si="7"/>
        <v>1.0913447574789428</v>
      </c>
      <c r="I74" s="70">
        <f t="shared" si="8"/>
        <v>982210</v>
      </c>
    </row>
    <row r="75" spans="1:9">
      <c r="A75" s="66">
        <v>71</v>
      </c>
      <c r="B75" s="9" t="s">
        <v>98</v>
      </c>
      <c r="C75" s="72">
        <v>390000</v>
      </c>
      <c r="D75" s="73">
        <v>0</v>
      </c>
      <c r="E75" s="69">
        <f t="shared" si="6"/>
        <v>390000</v>
      </c>
      <c r="F75" s="62">
        <v>150.30000000000001</v>
      </c>
      <c r="G75" s="64">
        <v>137.72</v>
      </c>
      <c r="H75" s="64">
        <f t="shared" si="7"/>
        <v>1.0913447574789428</v>
      </c>
      <c r="I75" s="70">
        <f t="shared" si="8"/>
        <v>425624</v>
      </c>
    </row>
    <row r="76" spans="1:9">
      <c r="A76" s="66">
        <v>72</v>
      </c>
      <c r="B76" s="9" t="s">
        <v>99</v>
      </c>
      <c r="C76" s="72">
        <v>687000</v>
      </c>
      <c r="D76" s="73">
        <v>0</v>
      </c>
      <c r="E76" s="69">
        <f t="shared" si="6"/>
        <v>687000</v>
      </c>
      <c r="F76" s="62">
        <v>150.30000000000001</v>
      </c>
      <c r="G76" s="64">
        <v>137.72</v>
      </c>
      <c r="H76" s="64">
        <f t="shared" si="7"/>
        <v>1.0913447574789428</v>
      </c>
      <c r="I76" s="70">
        <f t="shared" si="8"/>
        <v>749754</v>
      </c>
    </row>
    <row r="77" spans="1:9">
      <c r="A77" s="66">
        <v>73</v>
      </c>
      <c r="B77" s="9" t="s">
        <v>100</v>
      </c>
      <c r="C77" s="72">
        <v>1350000</v>
      </c>
      <c r="D77" s="73">
        <v>0</v>
      </c>
      <c r="E77" s="69">
        <f t="shared" si="6"/>
        <v>1350000</v>
      </c>
      <c r="F77" s="62">
        <v>150.30000000000001</v>
      </c>
      <c r="G77" s="64">
        <v>137.72</v>
      </c>
      <c r="H77" s="64">
        <f t="shared" si="7"/>
        <v>1.0913447574789428</v>
      </c>
      <c r="I77" s="70">
        <f t="shared" si="8"/>
        <v>1473315</v>
      </c>
    </row>
    <row r="78" spans="1:9">
      <c r="A78" s="66">
        <v>74</v>
      </c>
      <c r="B78" s="9" t="s">
        <v>101</v>
      </c>
      <c r="C78" s="72">
        <v>1350000</v>
      </c>
      <c r="D78" s="73">
        <v>0</v>
      </c>
      <c r="E78" s="69">
        <f t="shared" si="6"/>
        <v>1350000</v>
      </c>
      <c r="F78" s="62">
        <v>150.30000000000001</v>
      </c>
      <c r="G78" s="64">
        <v>137.72</v>
      </c>
      <c r="H78" s="64">
        <f t="shared" si="7"/>
        <v>1.0913447574789428</v>
      </c>
      <c r="I78" s="70">
        <f t="shared" si="8"/>
        <v>1473315</v>
      </c>
    </row>
    <row r="79" spans="1:9">
      <c r="A79" s="66">
        <v>75</v>
      </c>
      <c r="B79" s="9" t="s">
        <v>102</v>
      </c>
      <c r="C79" s="72">
        <v>577000</v>
      </c>
      <c r="D79" s="73">
        <v>0</v>
      </c>
      <c r="E79" s="69">
        <f t="shared" si="6"/>
        <v>577000</v>
      </c>
      <c r="F79" s="62">
        <v>150.30000000000001</v>
      </c>
      <c r="G79" s="64">
        <v>137.72</v>
      </c>
      <c r="H79" s="64">
        <f t="shared" si="7"/>
        <v>1.0913447574789428</v>
      </c>
      <c r="I79" s="70">
        <f t="shared" si="8"/>
        <v>629706</v>
      </c>
    </row>
    <row r="80" spans="1:9">
      <c r="A80" s="66">
        <v>76</v>
      </c>
      <c r="B80" s="9" t="s">
        <v>103</v>
      </c>
      <c r="C80" s="72">
        <v>390000</v>
      </c>
      <c r="D80" s="73">
        <v>0</v>
      </c>
      <c r="E80" s="69">
        <f t="shared" si="6"/>
        <v>390000</v>
      </c>
      <c r="F80" s="62">
        <v>150.30000000000001</v>
      </c>
      <c r="G80" s="64">
        <v>137.72</v>
      </c>
      <c r="H80" s="64">
        <f t="shared" si="7"/>
        <v>1.0913447574789428</v>
      </c>
      <c r="I80" s="70">
        <f t="shared" si="8"/>
        <v>425624</v>
      </c>
    </row>
    <row r="81" spans="1:9">
      <c r="A81" s="66">
        <v>77</v>
      </c>
      <c r="B81" s="9" t="s">
        <v>104</v>
      </c>
      <c r="C81" s="72">
        <v>2500000</v>
      </c>
      <c r="D81" s="73">
        <v>0</v>
      </c>
      <c r="E81" s="69">
        <f t="shared" si="6"/>
        <v>2500000</v>
      </c>
      <c r="F81" s="62">
        <v>150.30000000000001</v>
      </c>
      <c r="G81" s="64">
        <v>137.72</v>
      </c>
      <c r="H81" s="64">
        <f t="shared" si="7"/>
        <v>1.0913447574789428</v>
      </c>
      <c r="I81" s="70">
        <f t="shared" si="8"/>
        <v>2728362</v>
      </c>
    </row>
    <row r="82" spans="1:9">
      <c r="A82" s="66">
        <v>78</v>
      </c>
      <c r="B82" s="9" t="s">
        <v>105</v>
      </c>
      <c r="C82" s="72">
        <v>1400000</v>
      </c>
      <c r="D82" s="73">
        <v>0</v>
      </c>
      <c r="E82" s="69">
        <f t="shared" si="6"/>
        <v>1400000</v>
      </c>
      <c r="F82" s="62">
        <v>150.30000000000001</v>
      </c>
      <c r="G82" s="64">
        <v>137.72</v>
      </c>
      <c r="H82" s="64">
        <f t="shared" si="7"/>
        <v>1.0913447574789428</v>
      </c>
      <c r="I82" s="70">
        <f t="shared" si="8"/>
        <v>1527883</v>
      </c>
    </row>
    <row r="83" spans="1:9">
      <c r="A83" s="66">
        <v>79</v>
      </c>
      <c r="B83" s="9" t="s">
        <v>106</v>
      </c>
      <c r="C83" s="72">
        <v>130000</v>
      </c>
      <c r="D83" s="73">
        <v>0</v>
      </c>
      <c r="E83" s="69">
        <f t="shared" si="6"/>
        <v>130000</v>
      </c>
      <c r="F83" s="62">
        <v>150.30000000000001</v>
      </c>
      <c r="G83" s="64">
        <v>137.72</v>
      </c>
      <c r="H83" s="64">
        <f t="shared" si="7"/>
        <v>1.0913447574789428</v>
      </c>
      <c r="I83" s="70">
        <f t="shared" si="8"/>
        <v>141875</v>
      </c>
    </row>
    <row r="84" spans="1:9">
      <c r="A84" s="66">
        <v>80</v>
      </c>
      <c r="B84" s="9" t="s">
        <v>107</v>
      </c>
      <c r="C84" s="72">
        <v>130000</v>
      </c>
      <c r="D84" s="73">
        <v>0</v>
      </c>
      <c r="E84" s="69">
        <f t="shared" si="6"/>
        <v>130000</v>
      </c>
      <c r="F84" s="62">
        <v>150.30000000000001</v>
      </c>
      <c r="G84" s="64">
        <v>137.72</v>
      </c>
      <c r="H84" s="64">
        <f t="shared" si="7"/>
        <v>1.0913447574789428</v>
      </c>
      <c r="I84" s="70">
        <f t="shared" si="8"/>
        <v>141875</v>
      </c>
    </row>
    <row r="85" spans="1:9" ht="36">
      <c r="A85" s="66">
        <v>81</v>
      </c>
      <c r="B85" s="9" t="s">
        <v>108</v>
      </c>
      <c r="C85" s="72">
        <v>160000</v>
      </c>
      <c r="D85" s="73">
        <v>0</v>
      </c>
      <c r="E85" s="69">
        <f t="shared" si="6"/>
        <v>160000</v>
      </c>
      <c r="F85" s="62">
        <v>150.30000000000001</v>
      </c>
      <c r="G85" s="64">
        <v>137.72</v>
      </c>
      <c r="H85" s="64">
        <f t="shared" si="7"/>
        <v>1.0913447574789428</v>
      </c>
      <c r="I85" s="70">
        <f t="shared" si="8"/>
        <v>174615</v>
      </c>
    </row>
    <row r="86" spans="1:9" ht="36">
      <c r="A86" s="66">
        <v>82</v>
      </c>
      <c r="B86" s="9" t="s">
        <v>109</v>
      </c>
      <c r="C86" s="72">
        <v>240000</v>
      </c>
      <c r="D86" s="73">
        <v>0</v>
      </c>
      <c r="E86" s="69">
        <f t="shared" si="6"/>
        <v>240000</v>
      </c>
      <c r="F86" s="62">
        <v>150.30000000000001</v>
      </c>
      <c r="G86" s="64">
        <v>137.72</v>
      </c>
      <c r="H86" s="64">
        <f t="shared" si="7"/>
        <v>1.0913447574789428</v>
      </c>
      <c r="I86" s="70">
        <f t="shared" si="8"/>
        <v>261923</v>
      </c>
    </row>
    <row r="87" spans="1:9">
      <c r="A87" s="66">
        <v>83</v>
      </c>
      <c r="B87" s="9" t="s">
        <v>110</v>
      </c>
      <c r="C87" s="72">
        <v>225000</v>
      </c>
      <c r="D87" s="73">
        <v>0</v>
      </c>
      <c r="E87" s="69">
        <f t="shared" si="6"/>
        <v>225000</v>
      </c>
      <c r="F87" s="62">
        <v>150.30000000000001</v>
      </c>
      <c r="G87" s="64">
        <v>137.72</v>
      </c>
      <c r="H87" s="64">
        <f t="shared" si="7"/>
        <v>1.0913447574789428</v>
      </c>
      <c r="I87" s="70">
        <f t="shared" si="8"/>
        <v>245553</v>
      </c>
    </row>
    <row r="88" spans="1:9">
      <c r="A88" s="66">
        <v>84</v>
      </c>
      <c r="B88" s="9" t="s">
        <v>111</v>
      </c>
      <c r="C88" s="72">
        <v>85000</v>
      </c>
      <c r="D88" s="73">
        <v>0</v>
      </c>
      <c r="E88" s="69">
        <f t="shared" si="6"/>
        <v>85000</v>
      </c>
      <c r="F88" s="62">
        <v>150.30000000000001</v>
      </c>
      <c r="G88" s="64">
        <v>137.72</v>
      </c>
      <c r="H88" s="64">
        <f t="shared" si="7"/>
        <v>1.0913447574789428</v>
      </c>
      <c r="I88" s="70">
        <f t="shared" si="8"/>
        <v>92764</v>
      </c>
    </row>
    <row r="89" spans="1:9">
      <c r="A89" s="66">
        <v>85</v>
      </c>
      <c r="B89" s="9" t="s">
        <v>112</v>
      </c>
      <c r="C89" s="72">
        <v>375000</v>
      </c>
      <c r="D89" s="73">
        <v>0</v>
      </c>
      <c r="E89" s="69">
        <f t="shared" si="6"/>
        <v>375000</v>
      </c>
      <c r="F89" s="62">
        <v>150.30000000000001</v>
      </c>
      <c r="G89" s="64">
        <v>137.72</v>
      </c>
      <c r="H89" s="64">
        <f t="shared" si="7"/>
        <v>1.0913447574789428</v>
      </c>
      <c r="I89" s="70">
        <f t="shared" si="8"/>
        <v>409254</v>
      </c>
    </row>
    <row r="90" spans="1:9">
      <c r="A90" s="66">
        <v>86</v>
      </c>
      <c r="B90" s="9" t="s">
        <v>112</v>
      </c>
      <c r="C90" s="72">
        <v>375000</v>
      </c>
      <c r="D90" s="73">
        <v>0</v>
      </c>
      <c r="E90" s="69">
        <f t="shared" si="6"/>
        <v>375000</v>
      </c>
      <c r="F90" s="62">
        <v>150.30000000000001</v>
      </c>
      <c r="G90" s="64">
        <v>137.72</v>
      </c>
      <c r="H90" s="64">
        <f t="shared" si="7"/>
        <v>1.0913447574789428</v>
      </c>
      <c r="I90" s="70">
        <f t="shared" si="8"/>
        <v>409254</v>
      </c>
    </row>
    <row r="91" spans="1:9">
      <c r="A91" s="66">
        <v>87</v>
      </c>
      <c r="B91" s="9" t="s">
        <v>113</v>
      </c>
      <c r="C91" s="72">
        <v>150000</v>
      </c>
      <c r="D91" s="73">
        <v>0</v>
      </c>
      <c r="E91" s="69">
        <f t="shared" si="6"/>
        <v>150000</v>
      </c>
      <c r="F91" s="62">
        <v>150.30000000000001</v>
      </c>
      <c r="G91" s="64">
        <v>137.72</v>
      </c>
      <c r="H91" s="64">
        <f t="shared" si="7"/>
        <v>1.0913447574789428</v>
      </c>
      <c r="I91" s="70">
        <f t="shared" si="8"/>
        <v>163702</v>
      </c>
    </row>
    <row r="92" spans="1:9">
      <c r="A92" s="66">
        <v>88</v>
      </c>
      <c r="B92" s="9" t="s">
        <v>113</v>
      </c>
      <c r="C92" s="72">
        <v>150000</v>
      </c>
      <c r="D92" s="73">
        <v>0</v>
      </c>
      <c r="E92" s="69">
        <f t="shared" si="6"/>
        <v>150000</v>
      </c>
      <c r="F92" s="62">
        <v>150.30000000000001</v>
      </c>
      <c r="G92" s="64">
        <v>137.72</v>
      </c>
      <c r="H92" s="64">
        <f t="shared" si="7"/>
        <v>1.0913447574789428</v>
      </c>
      <c r="I92" s="70">
        <f t="shared" si="8"/>
        <v>163702</v>
      </c>
    </row>
    <row r="93" spans="1:9">
      <c r="A93" s="66">
        <v>89</v>
      </c>
      <c r="B93" s="9" t="s">
        <v>114</v>
      </c>
      <c r="C93" s="72">
        <v>115000</v>
      </c>
      <c r="D93" s="73">
        <v>0</v>
      </c>
      <c r="E93" s="69">
        <f t="shared" si="6"/>
        <v>115000</v>
      </c>
      <c r="F93" s="62">
        <v>150.30000000000001</v>
      </c>
      <c r="G93" s="64">
        <v>137.72</v>
      </c>
      <c r="H93" s="64">
        <f t="shared" si="7"/>
        <v>1.0913447574789428</v>
      </c>
      <c r="I93" s="70">
        <f t="shared" si="8"/>
        <v>125505</v>
      </c>
    </row>
    <row r="94" spans="1:9">
      <c r="A94" s="66">
        <v>90</v>
      </c>
      <c r="B94" s="9" t="s">
        <v>115</v>
      </c>
      <c r="C94" s="72">
        <v>185000</v>
      </c>
      <c r="D94" s="73">
        <v>0</v>
      </c>
      <c r="E94" s="69">
        <f t="shared" si="6"/>
        <v>185000</v>
      </c>
      <c r="F94" s="62">
        <v>150.30000000000001</v>
      </c>
      <c r="G94" s="64">
        <v>137.72</v>
      </c>
      <c r="H94" s="64">
        <f t="shared" si="7"/>
        <v>1.0913447574789428</v>
      </c>
      <c r="I94" s="70">
        <f t="shared" si="8"/>
        <v>201899</v>
      </c>
    </row>
    <row r="95" spans="1:9">
      <c r="A95" s="66">
        <v>91</v>
      </c>
      <c r="B95" s="9" t="s">
        <v>116</v>
      </c>
      <c r="C95" s="72">
        <v>410000</v>
      </c>
      <c r="D95" s="73">
        <v>0</v>
      </c>
      <c r="E95" s="69">
        <f t="shared" si="6"/>
        <v>410000</v>
      </c>
      <c r="F95" s="62">
        <v>150.30000000000001</v>
      </c>
      <c r="G95" s="64">
        <v>137.72</v>
      </c>
      <c r="H95" s="64">
        <f t="shared" si="7"/>
        <v>1.0913447574789428</v>
      </c>
      <c r="I95" s="70">
        <f t="shared" si="8"/>
        <v>447451</v>
      </c>
    </row>
    <row r="96" spans="1:9">
      <c r="A96" s="66">
        <v>92</v>
      </c>
      <c r="B96" s="74" t="s">
        <v>117</v>
      </c>
      <c r="C96" s="72">
        <v>485000</v>
      </c>
      <c r="D96" s="73">
        <v>0</v>
      </c>
      <c r="E96" s="69">
        <f t="shared" si="6"/>
        <v>485000</v>
      </c>
      <c r="F96" s="62">
        <v>150.30000000000001</v>
      </c>
      <c r="G96" s="64">
        <v>137.72</v>
      </c>
      <c r="H96" s="64">
        <f t="shared" si="7"/>
        <v>1.0913447574789428</v>
      </c>
      <c r="I96" s="70">
        <f t="shared" si="8"/>
        <v>529302</v>
      </c>
    </row>
    <row r="97" spans="1:9">
      <c r="A97" s="66">
        <v>93</v>
      </c>
      <c r="B97" s="9" t="s">
        <v>118</v>
      </c>
      <c r="C97" s="72">
        <v>4100000</v>
      </c>
      <c r="D97" s="73">
        <v>0</v>
      </c>
      <c r="E97" s="69">
        <f t="shared" si="6"/>
        <v>4100000</v>
      </c>
      <c r="F97" s="62">
        <v>150.30000000000001</v>
      </c>
      <c r="G97" s="64">
        <v>137.72</v>
      </c>
      <c r="H97" s="64">
        <f t="shared" si="7"/>
        <v>1.0913447574789428</v>
      </c>
      <c r="I97" s="70">
        <f t="shared" si="8"/>
        <v>4474514</v>
      </c>
    </row>
    <row r="98" spans="1:9">
      <c r="A98" s="66">
        <v>94</v>
      </c>
      <c r="B98" s="9" t="s">
        <v>119</v>
      </c>
      <c r="C98" s="72">
        <v>230000</v>
      </c>
      <c r="D98" s="73">
        <v>0</v>
      </c>
      <c r="E98" s="69">
        <f t="shared" si="6"/>
        <v>230000</v>
      </c>
      <c r="F98" s="62">
        <v>150.30000000000001</v>
      </c>
      <c r="G98" s="64">
        <v>137.72</v>
      </c>
      <c r="H98" s="64">
        <f t="shared" si="7"/>
        <v>1.0913447574789428</v>
      </c>
      <c r="I98" s="70">
        <f t="shared" si="8"/>
        <v>251009</v>
      </c>
    </row>
    <row r="99" spans="1:9">
      <c r="A99" s="66">
        <v>95</v>
      </c>
      <c r="B99" s="9" t="s">
        <v>120</v>
      </c>
      <c r="C99" s="72">
        <v>480000</v>
      </c>
      <c r="D99" s="73">
        <v>0</v>
      </c>
      <c r="E99" s="69">
        <f t="shared" si="6"/>
        <v>480000</v>
      </c>
      <c r="F99" s="62">
        <v>150.30000000000001</v>
      </c>
      <c r="G99" s="64">
        <v>137.72</v>
      </c>
      <c r="H99" s="64">
        <f t="shared" si="7"/>
        <v>1.0913447574789428</v>
      </c>
      <c r="I99" s="70">
        <f t="shared" si="8"/>
        <v>523845</v>
      </c>
    </row>
    <row r="100" spans="1:9">
      <c r="A100" s="66">
        <v>96</v>
      </c>
      <c r="B100" s="9" t="s">
        <v>121</v>
      </c>
      <c r="C100" s="72">
        <v>140000</v>
      </c>
      <c r="D100" s="73">
        <v>0</v>
      </c>
      <c r="E100" s="69">
        <f t="shared" si="6"/>
        <v>140000</v>
      </c>
      <c r="F100" s="62">
        <v>150.30000000000001</v>
      </c>
      <c r="G100" s="64">
        <v>137.72</v>
      </c>
      <c r="H100" s="64">
        <f t="shared" si="7"/>
        <v>1.0913447574789428</v>
      </c>
      <c r="I100" s="70">
        <f t="shared" si="8"/>
        <v>152788</v>
      </c>
    </row>
    <row r="101" spans="1:9">
      <c r="A101" s="66">
        <v>97</v>
      </c>
      <c r="B101" s="9" t="s">
        <v>122</v>
      </c>
      <c r="C101" s="72">
        <v>398000</v>
      </c>
      <c r="D101" s="73">
        <v>0</v>
      </c>
      <c r="E101" s="69">
        <f t="shared" si="6"/>
        <v>398000</v>
      </c>
      <c r="F101" s="62">
        <v>150.30000000000001</v>
      </c>
      <c r="G101" s="64">
        <v>137.72</v>
      </c>
      <c r="H101" s="64">
        <f t="shared" si="7"/>
        <v>1.0913447574789428</v>
      </c>
      <c r="I101" s="70">
        <f t="shared" si="8"/>
        <v>434355</v>
      </c>
    </row>
    <row r="102" spans="1:9">
      <c r="A102" s="66">
        <v>98</v>
      </c>
      <c r="B102" s="9" t="s">
        <v>123</v>
      </c>
      <c r="C102" s="72">
        <v>189500</v>
      </c>
      <c r="D102" s="73">
        <v>0</v>
      </c>
      <c r="E102" s="69">
        <f t="shared" si="6"/>
        <v>189500</v>
      </c>
      <c r="F102" s="62">
        <v>150.30000000000001</v>
      </c>
      <c r="G102" s="64">
        <v>137.72</v>
      </c>
      <c r="H102" s="64">
        <f t="shared" si="7"/>
        <v>1.0913447574789428</v>
      </c>
      <c r="I102" s="70">
        <f t="shared" si="8"/>
        <v>206810</v>
      </c>
    </row>
    <row r="103" spans="1:9">
      <c r="A103" s="66">
        <v>99</v>
      </c>
      <c r="B103" s="9" t="s">
        <v>124</v>
      </c>
      <c r="C103" s="72">
        <v>190000</v>
      </c>
      <c r="D103" s="73">
        <v>0</v>
      </c>
      <c r="E103" s="69">
        <f t="shared" si="6"/>
        <v>190000</v>
      </c>
      <c r="F103" s="62">
        <v>150.30000000000001</v>
      </c>
      <c r="G103" s="64">
        <v>137.72</v>
      </c>
      <c r="H103" s="64">
        <f t="shared" si="7"/>
        <v>1.0913447574789428</v>
      </c>
      <c r="I103" s="70">
        <f t="shared" si="8"/>
        <v>207356</v>
      </c>
    </row>
    <row r="104" spans="1:9">
      <c r="A104" s="66">
        <v>100</v>
      </c>
      <c r="B104" s="9" t="s">
        <v>125</v>
      </c>
      <c r="C104" s="71">
        <v>924369.74789915967</v>
      </c>
      <c r="D104" s="71">
        <f t="shared" ref="D104:D105" si="9">+C104*19%</f>
        <v>175630.25210084033</v>
      </c>
      <c r="E104" s="69">
        <f t="shared" si="6"/>
        <v>1100000</v>
      </c>
      <c r="F104" s="62">
        <v>150.30000000000001</v>
      </c>
      <c r="G104" s="64">
        <v>137.72</v>
      </c>
      <c r="H104" s="64">
        <f t="shared" si="7"/>
        <v>1.0913447574789428</v>
      </c>
      <c r="I104" s="70">
        <f t="shared" si="8"/>
        <v>1200479</v>
      </c>
    </row>
    <row r="105" spans="1:9">
      <c r="A105" s="66">
        <v>101</v>
      </c>
      <c r="B105" s="9" t="s">
        <v>126</v>
      </c>
      <c r="C105" s="71">
        <v>249579.83193277312</v>
      </c>
      <c r="D105" s="71">
        <f t="shared" si="9"/>
        <v>47420.168067226892</v>
      </c>
      <c r="E105" s="69">
        <f t="shared" si="6"/>
        <v>297000</v>
      </c>
      <c r="F105" s="62">
        <v>150.30000000000001</v>
      </c>
      <c r="G105" s="64">
        <v>137.72</v>
      </c>
      <c r="H105" s="64">
        <f t="shared" si="7"/>
        <v>1.0913447574789428</v>
      </c>
      <c r="I105" s="70">
        <f t="shared" si="8"/>
        <v>324129</v>
      </c>
    </row>
    <row r="106" spans="1:9">
      <c r="A106" s="66">
        <v>102</v>
      </c>
      <c r="B106" s="9" t="s">
        <v>127</v>
      </c>
      <c r="C106" s="72">
        <v>394000</v>
      </c>
      <c r="D106" s="73">
        <v>0</v>
      </c>
      <c r="E106" s="69">
        <f t="shared" si="6"/>
        <v>394000</v>
      </c>
      <c r="F106" s="62">
        <v>150.30000000000001</v>
      </c>
      <c r="G106" s="64">
        <v>137.72</v>
      </c>
      <c r="H106" s="64">
        <f t="shared" si="7"/>
        <v>1.0913447574789428</v>
      </c>
      <c r="I106" s="70">
        <f t="shared" si="8"/>
        <v>429990</v>
      </c>
    </row>
    <row r="107" spans="1:9">
      <c r="A107" s="66">
        <v>103</v>
      </c>
      <c r="B107" s="9" t="s">
        <v>128</v>
      </c>
      <c r="C107" s="72">
        <v>159000</v>
      </c>
      <c r="D107" s="73">
        <v>0</v>
      </c>
      <c r="E107" s="69">
        <f t="shared" si="6"/>
        <v>159000</v>
      </c>
      <c r="F107" s="62">
        <v>150.30000000000001</v>
      </c>
      <c r="G107" s="64">
        <v>137.72</v>
      </c>
      <c r="H107" s="64">
        <f t="shared" si="7"/>
        <v>1.0913447574789428</v>
      </c>
      <c r="I107" s="70">
        <f t="shared" si="8"/>
        <v>173524</v>
      </c>
    </row>
    <row r="108" spans="1:9">
      <c r="A108" s="66">
        <v>104</v>
      </c>
      <c r="B108" s="9" t="s">
        <v>129</v>
      </c>
      <c r="C108" s="72">
        <v>390000</v>
      </c>
      <c r="D108" s="73">
        <v>0</v>
      </c>
      <c r="E108" s="69">
        <f t="shared" si="6"/>
        <v>390000</v>
      </c>
      <c r="F108" s="62">
        <v>150.30000000000001</v>
      </c>
      <c r="G108" s="64">
        <v>137.72</v>
      </c>
      <c r="H108" s="64">
        <f t="shared" si="7"/>
        <v>1.0913447574789428</v>
      </c>
      <c r="I108" s="70">
        <f t="shared" si="8"/>
        <v>425624</v>
      </c>
    </row>
    <row r="109" spans="1:9">
      <c r="A109" s="66">
        <v>105</v>
      </c>
      <c r="B109" s="9" t="s">
        <v>130</v>
      </c>
      <c r="C109" s="72">
        <v>795000</v>
      </c>
      <c r="D109" s="73">
        <v>0</v>
      </c>
      <c r="E109" s="69">
        <f t="shared" si="6"/>
        <v>795000</v>
      </c>
      <c r="F109" s="62">
        <v>150.30000000000001</v>
      </c>
      <c r="G109" s="64">
        <v>137.72</v>
      </c>
      <c r="H109" s="64">
        <f t="shared" si="7"/>
        <v>1.0913447574789428</v>
      </c>
      <c r="I109" s="70">
        <f t="shared" si="8"/>
        <v>867619</v>
      </c>
    </row>
    <row r="110" spans="1:9">
      <c r="A110" s="66">
        <v>106</v>
      </c>
      <c r="B110" s="9" t="s">
        <v>131</v>
      </c>
      <c r="C110" s="72">
        <v>530000</v>
      </c>
      <c r="D110" s="73">
        <v>0</v>
      </c>
      <c r="E110" s="69">
        <f t="shared" si="6"/>
        <v>530000</v>
      </c>
      <c r="F110" s="62">
        <v>150.30000000000001</v>
      </c>
      <c r="G110" s="64">
        <v>137.72</v>
      </c>
      <c r="H110" s="64">
        <f t="shared" si="7"/>
        <v>1.0913447574789428</v>
      </c>
      <c r="I110" s="70">
        <f t="shared" si="8"/>
        <v>578413</v>
      </c>
    </row>
    <row r="111" spans="1:9">
      <c r="A111" s="66">
        <v>107</v>
      </c>
      <c r="B111" s="9" t="s">
        <v>132</v>
      </c>
      <c r="C111" s="72">
        <v>3900000</v>
      </c>
      <c r="D111" s="73">
        <v>0</v>
      </c>
      <c r="E111" s="69">
        <f t="shared" si="6"/>
        <v>3900000</v>
      </c>
      <c r="F111" s="62">
        <v>150.30000000000001</v>
      </c>
      <c r="G111" s="64">
        <v>137.72</v>
      </c>
      <c r="H111" s="64">
        <f t="shared" si="7"/>
        <v>1.0913447574789428</v>
      </c>
      <c r="I111" s="70">
        <f t="shared" si="8"/>
        <v>4256245</v>
      </c>
    </row>
    <row r="112" spans="1:9">
      <c r="A112" s="66">
        <v>108</v>
      </c>
      <c r="B112" s="9" t="s">
        <v>133</v>
      </c>
      <c r="C112" s="71">
        <v>571428.57142857148</v>
      </c>
      <c r="D112" s="71">
        <f t="shared" ref="D112:D148" si="10">+C112*19%</f>
        <v>108571.42857142858</v>
      </c>
      <c r="E112" s="69">
        <f t="shared" si="6"/>
        <v>680000</v>
      </c>
      <c r="F112" s="62">
        <v>150.30000000000001</v>
      </c>
      <c r="G112" s="64">
        <v>137.72</v>
      </c>
      <c r="H112" s="64">
        <f t="shared" si="7"/>
        <v>1.0913447574789428</v>
      </c>
      <c r="I112" s="70">
        <f t="shared" si="8"/>
        <v>742114</v>
      </c>
    </row>
    <row r="113" spans="1:9">
      <c r="A113" s="66">
        <v>109</v>
      </c>
      <c r="B113" s="9" t="s">
        <v>134</v>
      </c>
      <c r="C113" s="71">
        <v>126050.42016806723</v>
      </c>
      <c r="D113" s="71">
        <f t="shared" si="10"/>
        <v>23949.579831932773</v>
      </c>
      <c r="E113" s="69">
        <f t="shared" si="6"/>
        <v>150000</v>
      </c>
      <c r="F113" s="62">
        <v>150.30000000000001</v>
      </c>
      <c r="G113" s="64">
        <v>137.72</v>
      </c>
      <c r="H113" s="64">
        <f t="shared" si="7"/>
        <v>1.0913447574789428</v>
      </c>
      <c r="I113" s="70">
        <f t="shared" si="8"/>
        <v>163702</v>
      </c>
    </row>
    <row r="114" spans="1:9">
      <c r="A114" s="66">
        <v>110</v>
      </c>
      <c r="B114" s="9" t="s">
        <v>135</v>
      </c>
      <c r="C114" s="71">
        <v>26890.756302521011</v>
      </c>
      <c r="D114" s="71">
        <f t="shared" si="10"/>
        <v>5109.2436974789925</v>
      </c>
      <c r="E114" s="69">
        <f t="shared" si="6"/>
        <v>32000.000000000004</v>
      </c>
      <c r="F114" s="62">
        <v>150.30000000000001</v>
      </c>
      <c r="G114" s="64">
        <v>137.72</v>
      </c>
      <c r="H114" s="64">
        <f t="shared" si="7"/>
        <v>1.0913447574789428</v>
      </c>
      <c r="I114" s="70">
        <f t="shared" si="8"/>
        <v>34923</v>
      </c>
    </row>
    <row r="115" spans="1:9">
      <c r="A115" s="66">
        <v>111</v>
      </c>
      <c r="B115" s="9" t="s">
        <v>136</v>
      </c>
      <c r="C115" s="71">
        <v>110924.36974789917</v>
      </c>
      <c r="D115" s="71">
        <f t="shared" si="10"/>
        <v>21075.630252100844</v>
      </c>
      <c r="E115" s="69">
        <f t="shared" si="6"/>
        <v>132000</v>
      </c>
      <c r="F115" s="62">
        <v>150.30000000000001</v>
      </c>
      <c r="G115" s="64">
        <v>137.72</v>
      </c>
      <c r="H115" s="64">
        <f t="shared" si="7"/>
        <v>1.0913447574789428</v>
      </c>
      <c r="I115" s="70">
        <f t="shared" si="8"/>
        <v>144058</v>
      </c>
    </row>
    <row r="116" spans="1:9">
      <c r="A116" s="66">
        <v>112</v>
      </c>
      <c r="B116" s="9" t="s">
        <v>137</v>
      </c>
      <c r="C116" s="71">
        <v>109243.6974789916</v>
      </c>
      <c r="D116" s="71">
        <f t="shared" si="10"/>
        <v>20756.302521008405</v>
      </c>
      <c r="E116" s="69">
        <f t="shared" si="6"/>
        <v>130000</v>
      </c>
      <c r="F116" s="62">
        <v>150.30000000000001</v>
      </c>
      <c r="G116" s="64">
        <v>137.72</v>
      </c>
      <c r="H116" s="64">
        <f t="shared" si="7"/>
        <v>1.0913447574789428</v>
      </c>
      <c r="I116" s="70">
        <f t="shared" si="8"/>
        <v>141875</v>
      </c>
    </row>
    <row r="117" spans="1:9">
      <c r="A117" s="66">
        <v>113</v>
      </c>
      <c r="B117" s="9" t="s">
        <v>138</v>
      </c>
      <c r="C117" s="71">
        <v>80420.168067226899</v>
      </c>
      <c r="D117" s="71">
        <f t="shared" si="10"/>
        <v>15279.831932773111</v>
      </c>
      <c r="E117" s="69">
        <f t="shared" si="6"/>
        <v>95700.000000000015</v>
      </c>
      <c r="F117" s="62">
        <v>150.30000000000001</v>
      </c>
      <c r="G117" s="64">
        <v>137.72</v>
      </c>
      <c r="H117" s="64">
        <f t="shared" si="7"/>
        <v>1.0913447574789428</v>
      </c>
      <c r="I117" s="70">
        <f t="shared" si="8"/>
        <v>104442</v>
      </c>
    </row>
    <row r="118" spans="1:9">
      <c r="A118" s="66">
        <v>114</v>
      </c>
      <c r="B118" s="9" t="s">
        <v>139</v>
      </c>
      <c r="C118" s="71">
        <v>61764.705882352944</v>
      </c>
      <c r="D118" s="71">
        <f t="shared" si="10"/>
        <v>11735.294117647059</v>
      </c>
      <c r="E118" s="69">
        <f t="shared" si="6"/>
        <v>73500</v>
      </c>
      <c r="F118" s="62">
        <v>150.30000000000001</v>
      </c>
      <c r="G118" s="64">
        <v>137.72</v>
      </c>
      <c r="H118" s="64">
        <f t="shared" si="7"/>
        <v>1.0913447574789428</v>
      </c>
      <c r="I118" s="70">
        <f t="shared" si="8"/>
        <v>80214</v>
      </c>
    </row>
    <row r="119" spans="1:9">
      <c r="A119" s="66">
        <v>115</v>
      </c>
      <c r="B119" s="9" t="s">
        <v>140</v>
      </c>
      <c r="C119" s="71">
        <v>61764.705882352944</v>
      </c>
      <c r="D119" s="71">
        <f t="shared" si="10"/>
        <v>11735.294117647059</v>
      </c>
      <c r="E119" s="69">
        <f t="shared" si="6"/>
        <v>73500</v>
      </c>
      <c r="F119" s="62">
        <v>150.30000000000001</v>
      </c>
      <c r="G119" s="64">
        <v>137.72</v>
      </c>
      <c r="H119" s="64">
        <f t="shared" si="7"/>
        <v>1.0913447574789428</v>
      </c>
      <c r="I119" s="70">
        <f t="shared" si="8"/>
        <v>80214</v>
      </c>
    </row>
    <row r="120" spans="1:9">
      <c r="A120" s="66">
        <v>116</v>
      </c>
      <c r="B120" s="9" t="s">
        <v>141</v>
      </c>
      <c r="C120" s="71">
        <v>62184.873949579836</v>
      </c>
      <c r="D120" s="71">
        <f t="shared" si="10"/>
        <v>11815.126050420169</v>
      </c>
      <c r="E120" s="69">
        <f t="shared" si="6"/>
        <v>74000</v>
      </c>
      <c r="F120" s="62">
        <v>150.30000000000001</v>
      </c>
      <c r="G120" s="64">
        <v>137.72</v>
      </c>
      <c r="H120" s="64">
        <f t="shared" si="7"/>
        <v>1.0913447574789428</v>
      </c>
      <c r="I120" s="70">
        <f t="shared" si="8"/>
        <v>80760</v>
      </c>
    </row>
    <row r="121" spans="1:9">
      <c r="A121" s="66">
        <v>117</v>
      </c>
      <c r="B121" s="9" t="s">
        <v>142</v>
      </c>
      <c r="C121" s="71">
        <v>63025.210084033613</v>
      </c>
      <c r="D121" s="71">
        <f t="shared" si="10"/>
        <v>11974.789915966387</v>
      </c>
      <c r="E121" s="69">
        <f t="shared" si="6"/>
        <v>75000</v>
      </c>
      <c r="F121" s="62">
        <v>150.30000000000001</v>
      </c>
      <c r="G121" s="64">
        <v>137.72</v>
      </c>
      <c r="H121" s="64">
        <f t="shared" si="7"/>
        <v>1.0913447574789428</v>
      </c>
      <c r="I121" s="70">
        <f t="shared" si="8"/>
        <v>81851</v>
      </c>
    </row>
    <row r="122" spans="1:9">
      <c r="A122" s="66">
        <v>118</v>
      </c>
      <c r="B122" s="9" t="s">
        <v>143</v>
      </c>
      <c r="C122" s="71">
        <v>57142.857142857145</v>
      </c>
      <c r="D122" s="71">
        <f t="shared" si="10"/>
        <v>10857.142857142857</v>
      </c>
      <c r="E122" s="69">
        <f t="shared" si="6"/>
        <v>68000</v>
      </c>
      <c r="F122" s="62">
        <v>150.30000000000001</v>
      </c>
      <c r="G122" s="64">
        <v>137.72</v>
      </c>
      <c r="H122" s="64">
        <f t="shared" si="7"/>
        <v>1.0913447574789428</v>
      </c>
      <c r="I122" s="70">
        <f t="shared" si="8"/>
        <v>74211</v>
      </c>
    </row>
    <row r="123" spans="1:9">
      <c r="A123" s="66">
        <v>119</v>
      </c>
      <c r="B123" s="9" t="s">
        <v>144</v>
      </c>
      <c r="C123" s="71">
        <v>57983.193277310929</v>
      </c>
      <c r="D123" s="71">
        <f t="shared" si="10"/>
        <v>11016.806722689076</v>
      </c>
      <c r="E123" s="69">
        <f t="shared" si="6"/>
        <v>69000</v>
      </c>
      <c r="F123" s="62">
        <v>150.30000000000001</v>
      </c>
      <c r="G123" s="64">
        <v>137.72</v>
      </c>
      <c r="H123" s="64">
        <f t="shared" si="7"/>
        <v>1.0913447574789428</v>
      </c>
      <c r="I123" s="70">
        <f t="shared" si="8"/>
        <v>75303</v>
      </c>
    </row>
    <row r="124" spans="1:9">
      <c r="A124" s="66">
        <v>120</v>
      </c>
      <c r="B124" s="9" t="s">
        <v>145</v>
      </c>
      <c r="C124" s="71">
        <v>56302.521008403361</v>
      </c>
      <c r="D124" s="71">
        <f t="shared" si="10"/>
        <v>10697.478991596639</v>
      </c>
      <c r="E124" s="69">
        <f t="shared" si="6"/>
        <v>67000</v>
      </c>
      <c r="F124" s="62">
        <v>150.30000000000001</v>
      </c>
      <c r="G124" s="64">
        <v>137.72</v>
      </c>
      <c r="H124" s="64">
        <f t="shared" si="7"/>
        <v>1.0913447574789428</v>
      </c>
      <c r="I124" s="70">
        <f t="shared" si="8"/>
        <v>73120</v>
      </c>
    </row>
    <row r="125" spans="1:9">
      <c r="A125" s="66">
        <v>121</v>
      </c>
      <c r="B125" s="9" t="s">
        <v>146</v>
      </c>
      <c r="C125" s="71">
        <v>48739.495798319331</v>
      </c>
      <c r="D125" s="71">
        <f t="shared" si="10"/>
        <v>9260.5042016806728</v>
      </c>
      <c r="E125" s="69">
        <f t="shared" si="6"/>
        <v>58000</v>
      </c>
      <c r="F125" s="62">
        <v>150.30000000000001</v>
      </c>
      <c r="G125" s="64">
        <v>137.72</v>
      </c>
      <c r="H125" s="64">
        <f t="shared" si="7"/>
        <v>1.0913447574789428</v>
      </c>
      <c r="I125" s="70">
        <f t="shared" si="8"/>
        <v>63298</v>
      </c>
    </row>
    <row r="126" spans="1:9">
      <c r="A126" s="66">
        <v>122</v>
      </c>
      <c r="B126" s="9" t="s">
        <v>147</v>
      </c>
      <c r="C126" s="71">
        <v>75546.218487394959</v>
      </c>
      <c r="D126" s="71">
        <f t="shared" si="10"/>
        <v>14353.781512605043</v>
      </c>
      <c r="E126" s="69">
        <f t="shared" si="6"/>
        <v>89900</v>
      </c>
      <c r="F126" s="62">
        <v>150.30000000000001</v>
      </c>
      <c r="G126" s="64">
        <v>137.72</v>
      </c>
      <c r="H126" s="64">
        <f t="shared" si="7"/>
        <v>1.0913447574789428</v>
      </c>
      <c r="I126" s="70">
        <f t="shared" si="8"/>
        <v>98112</v>
      </c>
    </row>
    <row r="127" spans="1:9">
      <c r="A127" s="66">
        <v>123</v>
      </c>
      <c r="B127" s="9" t="s">
        <v>148</v>
      </c>
      <c r="C127" s="71">
        <v>460504.2016806723</v>
      </c>
      <c r="D127" s="71">
        <f t="shared" si="10"/>
        <v>87495.798319327732</v>
      </c>
      <c r="E127" s="69">
        <f t="shared" si="6"/>
        <v>548000</v>
      </c>
      <c r="F127" s="62">
        <v>150.30000000000001</v>
      </c>
      <c r="G127" s="64">
        <v>137.72</v>
      </c>
      <c r="H127" s="64">
        <f t="shared" si="7"/>
        <v>1.0913447574789428</v>
      </c>
      <c r="I127" s="70">
        <f t="shared" si="8"/>
        <v>598057</v>
      </c>
    </row>
    <row r="128" spans="1:9">
      <c r="A128" s="66">
        <v>124</v>
      </c>
      <c r="B128" s="9" t="s">
        <v>149</v>
      </c>
      <c r="C128" s="71">
        <v>302521.00840336137</v>
      </c>
      <c r="D128" s="71">
        <f t="shared" si="10"/>
        <v>57478.991596638662</v>
      </c>
      <c r="E128" s="69">
        <f t="shared" si="6"/>
        <v>360000</v>
      </c>
      <c r="F128" s="62">
        <v>150.30000000000001</v>
      </c>
      <c r="G128" s="64">
        <v>137.72</v>
      </c>
      <c r="H128" s="64">
        <f t="shared" si="7"/>
        <v>1.0913447574789428</v>
      </c>
      <c r="I128" s="70">
        <f t="shared" si="8"/>
        <v>392884</v>
      </c>
    </row>
    <row r="129" spans="1:9" ht="24">
      <c r="A129" s="66">
        <v>125</v>
      </c>
      <c r="B129" s="9" t="s">
        <v>150</v>
      </c>
      <c r="C129" s="71">
        <v>157142.85714285716</v>
      </c>
      <c r="D129" s="71">
        <f t="shared" si="10"/>
        <v>29857.142857142862</v>
      </c>
      <c r="E129" s="69">
        <f t="shared" si="6"/>
        <v>187000.00000000003</v>
      </c>
      <c r="F129" s="62">
        <v>150.30000000000001</v>
      </c>
      <c r="G129" s="64">
        <v>137.72</v>
      </c>
      <c r="H129" s="64">
        <f t="shared" si="7"/>
        <v>1.0913447574789428</v>
      </c>
      <c r="I129" s="70">
        <f t="shared" si="8"/>
        <v>204081</v>
      </c>
    </row>
    <row r="130" spans="1:9">
      <c r="A130" s="66">
        <v>126</v>
      </c>
      <c r="B130" s="9" t="s">
        <v>151</v>
      </c>
      <c r="C130" s="71">
        <v>141176.4705882353</v>
      </c>
      <c r="D130" s="71">
        <f t="shared" si="10"/>
        <v>26823.529411764706</v>
      </c>
      <c r="E130" s="69">
        <f t="shared" si="6"/>
        <v>168000</v>
      </c>
      <c r="F130" s="62">
        <v>150.30000000000001</v>
      </c>
      <c r="G130" s="64">
        <v>137.72</v>
      </c>
      <c r="H130" s="64">
        <f t="shared" si="7"/>
        <v>1.0913447574789428</v>
      </c>
      <c r="I130" s="70">
        <f t="shared" si="8"/>
        <v>183346</v>
      </c>
    </row>
    <row r="131" spans="1:9">
      <c r="A131" s="66">
        <v>127</v>
      </c>
      <c r="B131" s="9" t="s">
        <v>152</v>
      </c>
      <c r="C131" s="71">
        <v>57142.857142857145</v>
      </c>
      <c r="D131" s="71">
        <f t="shared" si="10"/>
        <v>10857.142857142857</v>
      </c>
      <c r="E131" s="69">
        <f t="shared" si="6"/>
        <v>68000</v>
      </c>
      <c r="F131" s="62">
        <v>150.30000000000001</v>
      </c>
      <c r="G131" s="64">
        <v>137.72</v>
      </c>
      <c r="H131" s="64">
        <f t="shared" si="7"/>
        <v>1.0913447574789428</v>
      </c>
      <c r="I131" s="70">
        <f t="shared" si="8"/>
        <v>74211</v>
      </c>
    </row>
    <row r="132" spans="1:9">
      <c r="A132" s="66">
        <v>128</v>
      </c>
      <c r="B132" s="9" t="s">
        <v>153</v>
      </c>
      <c r="C132" s="71">
        <v>105042.01680672269</v>
      </c>
      <c r="D132" s="71">
        <f t="shared" si="10"/>
        <v>19957.983193277312</v>
      </c>
      <c r="E132" s="69">
        <f t="shared" si="6"/>
        <v>125000</v>
      </c>
      <c r="F132" s="62">
        <v>150.30000000000001</v>
      </c>
      <c r="G132" s="64">
        <v>137.72</v>
      </c>
      <c r="H132" s="64">
        <f t="shared" si="7"/>
        <v>1.0913447574789428</v>
      </c>
      <c r="I132" s="70">
        <f t="shared" si="8"/>
        <v>136418</v>
      </c>
    </row>
    <row r="133" spans="1:9">
      <c r="A133" s="66">
        <v>129</v>
      </c>
      <c r="B133" s="9" t="s">
        <v>154</v>
      </c>
      <c r="C133" s="71">
        <v>122689.0756302521</v>
      </c>
      <c r="D133" s="71">
        <f t="shared" si="10"/>
        <v>23310.9243697479</v>
      </c>
      <c r="E133" s="69">
        <f t="shared" si="6"/>
        <v>146000</v>
      </c>
      <c r="F133" s="62">
        <v>150.30000000000001</v>
      </c>
      <c r="G133" s="64">
        <v>137.72</v>
      </c>
      <c r="H133" s="64">
        <f t="shared" si="7"/>
        <v>1.0913447574789428</v>
      </c>
      <c r="I133" s="70">
        <f t="shared" si="8"/>
        <v>159336</v>
      </c>
    </row>
    <row r="134" spans="1:9">
      <c r="A134" s="66">
        <v>130</v>
      </c>
      <c r="B134" s="9" t="s">
        <v>155</v>
      </c>
      <c r="C134" s="71">
        <v>133613.44537815126</v>
      </c>
      <c r="D134" s="71">
        <f t="shared" si="10"/>
        <v>25386.55462184874</v>
      </c>
      <c r="E134" s="69">
        <f t="shared" ref="E134:E148" si="11">+C134+D134</f>
        <v>159000</v>
      </c>
      <c r="F134" s="62">
        <v>150.30000000000001</v>
      </c>
      <c r="G134" s="64">
        <v>137.72</v>
      </c>
      <c r="H134" s="64">
        <f t="shared" ref="H134:H149" si="12">F134/G134</f>
        <v>1.0913447574789428</v>
      </c>
      <c r="I134" s="70">
        <f t="shared" ref="I134:I149" si="13">ROUND((H134*E134),0)</f>
        <v>173524</v>
      </c>
    </row>
    <row r="135" spans="1:9">
      <c r="A135" s="66">
        <v>131</v>
      </c>
      <c r="B135" s="9" t="s">
        <v>156</v>
      </c>
      <c r="C135" s="71">
        <v>288235.29411764705</v>
      </c>
      <c r="D135" s="71">
        <f t="shared" si="10"/>
        <v>54764.705882352937</v>
      </c>
      <c r="E135" s="69">
        <f t="shared" si="11"/>
        <v>343000</v>
      </c>
      <c r="F135" s="62">
        <v>150.30000000000001</v>
      </c>
      <c r="G135" s="64">
        <v>137.72</v>
      </c>
      <c r="H135" s="64">
        <f t="shared" si="12"/>
        <v>1.0913447574789428</v>
      </c>
      <c r="I135" s="70">
        <f t="shared" si="13"/>
        <v>374331</v>
      </c>
    </row>
    <row r="136" spans="1:9">
      <c r="A136" s="66">
        <v>132</v>
      </c>
      <c r="B136" s="9" t="s">
        <v>157</v>
      </c>
      <c r="C136" s="71">
        <v>132773.10924369749</v>
      </c>
      <c r="D136" s="71">
        <f t="shared" si="10"/>
        <v>25226.890756302524</v>
      </c>
      <c r="E136" s="69">
        <f t="shared" si="11"/>
        <v>158000</v>
      </c>
      <c r="F136" s="62">
        <v>150.30000000000001</v>
      </c>
      <c r="G136" s="64">
        <v>137.72</v>
      </c>
      <c r="H136" s="64">
        <f t="shared" si="12"/>
        <v>1.0913447574789428</v>
      </c>
      <c r="I136" s="70">
        <f t="shared" si="13"/>
        <v>172432</v>
      </c>
    </row>
    <row r="137" spans="1:9">
      <c r="A137" s="66">
        <v>133</v>
      </c>
      <c r="B137" s="9" t="s">
        <v>158</v>
      </c>
      <c r="C137" s="71">
        <v>166386.55462184874</v>
      </c>
      <c r="D137" s="71">
        <f t="shared" si="10"/>
        <v>31613.44537815126</v>
      </c>
      <c r="E137" s="69">
        <f t="shared" si="11"/>
        <v>198000</v>
      </c>
      <c r="F137" s="62">
        <v>150.30000000000001</v>
      </c>
      <c r="G137" s="64">
        <v>137.72</v>
      </c>
      <c r="H137" s="64">
        <f t="shared" si="12"/>
        <v>1.0913447574789428</v>
      </c>
      <c r="I137" s="70">
        <f t="shared" si="13"/>
        <v>216086</v>
      </c>
    </row>
    <row r="138" spans="1:9">
      <c r="A138" s="66">
        <v>134</v>
      </c>
      <c r="B138" s="9" t="s">
        <v>159</v>
      </c>
      <c r="C138" s="71">
        <v>285714.28571428574</v>
      </c>
      <c r="D138" s="71">
        <f t="shared" si="10"/>
        <v>54285.71428571429</v>
      </c>
      <c r="E138" s="69">
        <f t="shared" si="11"/>
        <v>340000</v>
      </c>
      <c r="F138" s="62">
        <v>150.30000000000001</v>
      </c>
      <c r="G138" s="64">
        <v>137.72</v>
      </c>
      <c r="H138" s="64">
        <f t="shared" si="12"/>
        <v>1.0913447574789428</v>
      </c>
      <c r="I138" s="70">
        <f t="shared" si="13"/>
        <v>371057</v>
      </c>
    </row>
    <row r="139" spans="1:9">
      <c r="A139" s="66">
        <v>135</v>
      </c>
      <c r="B139" s="9" t="s">
        <v>160</v>
      </c>
      <c r="C139" s="71">
        <v>105042.01680672269</v>
      </c>
      <c r="D139" s="71">
        <f t="shared" si="10"/>
        <v>19957.983193277312</v>
      </c>
      <c r="E139" s="69">
        <f t="shared" si="11"/>
        <v>125000</v>
      </c>
      <c r="F139" s="62">
        <v>150.30000000000001</v>
      </c>
      <c r="G139" s="64">
        <v>137.72</v>
      </c>
      <c r="H139" s="64">
        <f t="shared" si="12"/>
        <v>1.0913447574789428</v>
      </c>
      <c r="I139" s="70">
        <f t="shared" si="13"/>
        <v>136418</v>
      </c>
    </row>
    <row r="140" spans="1:9">
      <c r="A140" s="66">
        <v>136</v>
      </c>
      <c r="B140" s="9" t="s">
        <v>161</v>
      </c>
      <c r="C140" s="71">
        <v>315126.05042016809</v>
      </c>
      <c r="D140" s="71">
        <f t="shared" si="10"/>
        <v>59873.94957983194</v>
      </c>
      <c r="E140" s="69">
        <f t="shared" si="11"/>
        <v>375000</v>
      </c>
      <c r="F140" s="62">
        <v>150.30000000000001</v>
      </c>
      <c r="G140" s="64">
        <v>137.72</v>
      </c>
      <c r="H140" s="64">
        <f t="shared" si="12"/>
        <v>1.0913447574789428</v>
      </c>
      <c r="I140" s="70">
        <f t="shared" si="13"/>
        <v>409254</v>
      </c>
    </row>
    <row r="141" spans="1:9">
      <c r="A141" s="66">
        <v>137</v>
      </c>
      <c r="B141" s="9" t="s">
        <v>162</v>
      </c>
      <c r="C141" s="71">
        <v>71428.571428571435</v>
      </c>
      <c r="D141" s="71">
        <f t="shared" si="10"/>
        <v>13571.428571428572</v>
      </c>
      <c r="E141" s="69">
        <f t="shared" si="11"/>
        <v>85000</v>
      </c>
      <c r="F141" s="62">
        <v>150.30000000000001</v>
      </c>
      <c r="G141" s="64">
        <v>137.72</v>
      </c>
      <c r="H141" s="64">
        <f t="shared" si="12"/>
        <v>1.0913447574789428</v>
      </c>
      <c r="I141" s="70">
        <f t="shared" si="13"/>
        <v>92764</v>
      </c>
    </row>
    <row r="142" spans="1:9">
      <c r="A142" s="66">
        <v>138</v>
      </c>
      <c r="B142" s="9" t="s">
        <v>163</v>
      </c>
      <c r="C142" s="71">
        <v>238655.46218487396</v>
      </c>
      <c r="D142" s="71">
        <f t="shared" si="10"/>
        <v>45344.537815126052</v>
      </c>
      <c r="E142" s="69">
        <f t="shared" si="11"/>
        <v>284000</v>
      </c>
      <c r="F142" s="62">
        <v>150.30000000000001</v>
      </c>
      <c r="G142" s="64">
        <v>137.72</v>
      </c>
      <c r="H142" s="64">
        <f t="shared" si="12"/>
        <v>1.0913447574789428</v>
      </c>
      <c r="I142" s="70">
        <f t="shared" si="13"/>
        <v>309942</v>
      </c>
    </row>
    <row r="143" spans="1:9">
      <c r="A143" s="66">
        <v>139</v>
      </c>
      <c r="B143" s="9" t="s">
        <v>164</v>
      </c>
      <c r="C143" s="71">
        <v>121848.73949579832</v>
      </c>
      <c r="D143" s="71">
        <f t="shared" si="10"/>
        <v>23151.26050420168</v>
      </c>
      <c r="E143" s="69">
        <f t="shared" si="11"/>
        <v>145000</v>
      </c>
      <c r="F143" s="62">
        <v>150.30000000000001</v>
      </c>
      <c r="G143" s="64">
        <v>137.72</v>
      </c>
      <c r="H143" s="64">
        <f t="shared" si="12"/>
        <v>1.0913447574789428</v>
      </c>
      <c r="I143" s="70">
        <f t="shared" si="13"/>
        <v>158245</v>
      </c>
    </row>
    <row r="144" spans="1:9">
      <c r="A144" s="66">
        <v>140</v>
      </c>
      <c r="B144" s="9" t="s">
        <v>165</v>
      </c>
      <c r="C144" s="71">
        <v>138655.46218487396</v>
      </c>
      <c r="D144" s="71">
        <f>+C144*19%</f>
        <v>26344.537815126052</v>
      </c>
      <c r="E144" s="69">
        <f t="shared" si="11"/>
        <v>165000</v>
      </c>
      <c r="F144" s="62">
        <v>150.30000000000001</v>
      </c>
      <c r="G144" s="64">
        <v>137.72</v>
      </c>
      <c r="H144" s="64">
        <f t="shared" si="12"/>
        <v>1.0913447574789428</v>
      </c>
      <c r="I144" s="70">
        <f t="shared" si="13"/>
        <v>180072</v>
      </c>
    </row>
    <row r="145" spans="1:9">
      <c r="A145" s="66">
        <v>141</v>
      </c>
      <c r="B145" s="9" t="s">
        <v>166</v>
      </c>
      <c r="C145" s="71">
        <v>147058.82352941178</v>
      </c>
      <c r="D145" s="71">
        <f t="shared" si="10"/>
        <v>27941.176470588238</v>
      </c>
      <c r="E145" s="69">
        <f t="shared" si="11"/>
        <v>175000</v>
      </c>
      <c r="F145" s="62">
        <v>150.30000000000001</v>
      </c>
      <c r="G145" s="64">
        <v>137.72</v>
      </c>
      <c r="H145" s="64">
        <f t="shared" si="12"/>
        <v>1.0913447574789428</v>
      </c>
      <c r="I145" s="70">
        <f t="shared" si="13"/>
        <v>190985</v>
      </c>
    </row>
    <row r="146" spans="1:9">
      <c r="A146" s="66">
        <v>142</v>
      </c>
      <c r="B146" s="9" t="s">
        <v>165</v>
      </c>
      <c r="C146" s="71">
        <v>68907.563025210082</v>
      </c>
      <c r="D146" s="71">
        <f t="shared" si="10"/>
        <v>13092.436974789916</v>
      </c>
      <c r="E146" s="69">
        <f t="shared" si="11"/>
        <v>82000</v>
      </c>
      <c r="F146" s="62">
        <v>150.30000000000001</v>
      </c>
      <c r="G146" s="64">
        <v>137.72</v>
      </c>
      <c r="H146" s="64">
        <f t="shared" si="12"/>
        <v>1.0913447574789428</v>
      </c>
      <c r="I146" s="70">
        <f t="shared" si="13"/>
        <v>89490</v>
      </c>
    </row>
    <row r="147" spans="1:9">
      <c r="A147" s="66">
        <v>143</v>
      </c>
      <c r="B147" s="9" t="s">
        <v>165</v>
      </c>
      <c r="C147" s="71">
        <v>54621.848739495799</v>
      </c>
      <c r="D147" s="71">
        <f t="shared" si="10"/>
        <v>10378.151260504203</v>
      </c>
      <c r="E147" s="69">
        <f t="shared" si="11"/>
        <v>65000</v>
      </c>
      <c r="F147" s="62">
        <v>150.30000000000001</v>
      </c>
      <c r="G147" s="64">
        <v>137.72</v>
      </c>
      <c r="H147" s="64">
        <f t="shared" si="12"/>
        <v>1.0913447574789428</v>
      </c>
      <c r="I147" s="70">
        <f t="shared" si="13"/>
        <v>70937</v>
      </c>
    </row>
    <row r="148" spans="1:9">
      <c r="A148" s="66">
        <v>144</v>
      </c>
      <c r="B148" s="9" t="s">
        <v>167</v>
      </c>
      <c r="C148" s="71">
        <v>151260.50420168068</v>
      </c>
      <c r="D148" s="71">
        <f t="shared" si="10"/>
        <v>28739.495798319331</v>
      </c>
      <c r="E148" s="69">
        <f t="shared" si="11"/>
        <v>180000</v>
      </c>
      <c r="F148" s="62">
        <v>150.30000000000001</v>
      </c>
      <c r="G148" s="64">
        <v>137.72</v>
      </c>
      <c r="H148" s="64">
        <f t="shared" si="12"/>
        <v>1.0913447574789428</v>
      </c>
      <c r="I148" s="70">
        <f t="shared" si="13"/>
        <v>196442</v>
      </c>
    </row>
    <row r="149" spans="1:9" ht="24">
      <c r="A149" s="66">
        <v>145</v>
      </c>
      <c r="B149" s="9" t="s">
        <v>168</v>
      </c>
      <c r="C149" s="71">
        <v>96638.655462184877</v>
      </c>
      <c r="D149" s="71">
        <f>+C149*19%</f>
        <v>18361.344537815126</v>
      </c>
      <c r="E149" s="69">
        <f>+C149+D149</f>
        <v>115000</v>
      </c>
      <c r="F149" s="62">
        <v>150.30000000000001</v>
      </c>
      <c r="G149" s="64">
        <v>137.72</v>
      </c>
      <c r="H149" s="64">
        <f t="shared" si="12"/>
        <v>1.0913447574789428</v>
      </c>
      <c r="I149" s="70">
        <f t="shared" si="13"/>
        <v>125505</v>
      </c>
    </row>
  </sheetData>
  <mergeCells count="1">
    <mergeCell ref="A3:I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2989AF-F185-4F1D-8F1B-526730587E49}">
  <dimension ref="A2:I149"/>
  <sheetViews>
    <sheetView workbookViewId="0">
      <selection activeCell="I5" sqref="I5"/>
    </sheetView>
  </sheetViews>
  <sheetFormatPr defaultColWidth="11.42578125" defaultRowHeight="15"/>
  <cols>
    <col min="2" max="2" width="44.85546875" customWidth="1"/>
    <col min="3" max="4" width="0" hidden="1" customWidth="1"/>
    <col min="5" max="5" width="14.140625" customWidth="1"/>
    <col min="8" max="8" width="13.42578125" customWidth="1"/>
    <col min="9" max="9" width="13.7109375" customWidth="1"/>
  </cols>
  <sheetData>
    <row r="2" spans="1:9" ht="15.75" thickBot="1"/>
    <row r="3" spans="1:9" ht="19.5" thickBot="1">
      <c r="A3" s="193" t="s">
        <v>172</v>
      </c>
      <c r="B3" s="194"/>
      <c r="C3" s="194"/>
      <c r="D3" s="194"/>
      <c r="E3" s="194"/>
      <c r="F3" s="194"/>
      <c r="G3" s="194"/>
      <c r="H3" s="194"/>
      <c r="I3" s="195"/>
    </row>
    <row r="4" spans="1:9" ht="36">
      <c r="A4" s="121" t="s">
        <v>20</v>
      </c>
      <c r="B4" s="122" t="s">
        <v>21</v>
      </c>
      <c r="C4" s="123" t="s">
        <v>22</v>
      </c>
      <c r="D4" s="124" t="s">
        <v>23</v>
      </c>
      <c r="E4" s="125" t="s">
        <v>24</v>
      </c>
      <c r="F4" s="126" t="s">
        <v>25</v>
      </c>
      <c r="G4" s="126" t="s">
        <v>26</v>
      </c>
      <c r="H4" s="126" t="s">
        <v>27</v>
      </c>
      <c r="I4" s="126" t="s">
        <v>28</v>
      </c>
    </row>
    <row r="5" spans="1:9">
      <c r="A5" s="66">
        <v>1</v>
      </c>
      <c r="B5" s="8" t="s">
        <v>29</v>
      </c>
      <c r="C5" s="67">
        <v>2100000</v>
      </c>
      <c r="D5" s="68">
        <v>0</v>
      </c>
      <c r="E5" s="69">
        <v>1957200</v>
      </c>
      <c r="F5" s="62">
        <v>150.30000000000001</v>
      </c>
      <c r="G5" s="64">
        <v>144.02000000000001</v>
      </c>
      <c r="H5" s="64">
        <f>F5/G5</f>
        <v>1.0436050548534925</v>
      </c>
      <c r="I5" s="70">
        <f>ROUND((H5*E5),0)</f>
        <v>2042544</v>
      </c>
    </row>
    <row r="6" spans="1:9">
      <c r="A6" s="66">
        <v>2</v>
      </c>
      <c r="B6" s="8" t="s">
        <v>30</v>
      </c>
      <c r="C6" s="67">
        <v>2850000</v>
      </c>
      <c r="D6" s="68">
        <v>0</v>
      </c>
      <c r="E6" s="69">
        <v>2656200</v>
      </c>
      <c r="F6" s="62">
        <v>150.30000000000001</v>
      </c>
      <c r="G6" s="64">
        <v>144.02000000000001</v>
      </c>
      <c r="H6" s="64">
        <f t="shared" ref="H6:H69" si="0">F6/G6</f>
        <v>1.0436050548534925</v>
      </c>
      <c r="I6" s="70">
        <f t="shared" ref="I6:I69" si="1">ROUND((H6*E6),0)</f>
        <v>2772024</v>
      </c>
    </row>
    <row r="7" spans="1:9" ht="24">
      <c r="A7" s="66">
        <v>3</v>
      </c>
      <c r="B7" s="9" t="s">
        <v>31</v>
      </c>
      <c r="C7" s="67">
        <v>2850000</v>
      </c>
      <c r="D7" s="68">
        <v>0</v>
      </c>
      <c r="E7" s="69">
        <v>2656200</v>
      </c>
      <c r="F7" s="62">
        <v>150.30000000000001</v>
      </c>
      <c r="G7" s="64">
        <v>144.02000000000001</v>
      </c>
      <c r="H7" s="64">
        <f t="shared" si="0"/>
        <v>1.0436050548534925</v>
      </c>
      <c r="I7" s="70">
        <f t="shared" si="1"/>
        <v>2772024</v>
      </c>
    </row>
    <row r="8" spans="1:9" ht="24">
      <c r="A8" s="66">
        <v>4</v>
      </c>
      <c r="B8" s="9" t="s">
        <v>32</v>
      </c>
      <c r="C8" s="67">
        <v>4200000</v>
      </c>
      <c r="D8" s="68">
        <v>0</v>
      </c>
      <c r="E8" s="69">
        <v>3914400</v>
      </c>
      <c r="F8" s="62">
        <v>150.30000000000001</v>
      </c>
      <c r="G8" s="64">
        <v>144.02000000000001</v>
      </c>
      <c r="H8" s="64">
        <f t="shared" si="0"/>
        <v>1.0436050548534925</v>
      </c>
      <c r="I8" s="70">
        <f t="shared" si="1"/>
        <v>4085088</v>
      </c>
    </row>
    <row r="9" spans="1:9">
      <c r="A9" s="66">
        <v>5</v>
      </c>
      <c r="B9" s="9" t="s">
        <v>33</v>
      </c>
      <c r="C9" s="67">
        <v>2600000</v>
      </c>
      <c r="D9" s="68">
        <v>0</v>
      </c>
      <c r="E9" s="69">
        <v>2423200</v>
      </c>
      <c r="F9" s="62">
        <v>150.30000000000001</v>
      </c>
      <c r="G9" s="64">
        <v>144.02000000000001</v>
      </c>
      <c r="H9" s="64">
        <f t="shared" si="0"/>
        <v>1.0436050548534925</v>
      </c>
      <c r="I9" s="70">
        <f t="shared" si="1"/>
        <v>2528864</v>
      </c>
    </row>
    <row r="10" spans="1:9">
      <c r="A10" s="66">
        <v>6</v>
      </c>
      <c r="B10" s="9" t="s">
        <v>34</v>
      </c>
      <c r="C10" s="67">
        <v>1980000</v>
      </c>
      <c r="D10" s="68">
        <v>0</v>
      </c>
      <c r="E10" s="69">
        <v>1845360</v>
      </c>
      <c r="F10" s="62">
        <v>150.30000000000001</v>
      </c>
      <c r="G10" s="64">
        <v>144.02000000000001</v>
      </c>
      <c r="H10" s="64">
        <f t="shared" si="0"/>
        <v>1.0436050548534925</v>
      </c>
      <c r="I10" s="70">
        <f t="shared" si="1"/>
        <v>1925827</v>
      </c>
    </row>
    <row r="11" spans="1:9">
      <c r="A11" s="66">
        <v>7</v>
      </c>
      <c r="B11" s="9" t="s">
        <v>35</v>
      </c>
      <c r="C11" s="67">
        <v>3120000</v>
      </c>
      <c r="D11" s="68">
        <v>0</v>
      </c>
      <c r="E11" s="69">
        <v>2907840</v>
      </c>
      <c r="F11" s="62">
        <v>150.30000000000001</v>
      </c>
      <c r="G11" s="64">
        <v>144.02000000000001</v>
      </c>
      <c r="H11" s="64">
        <f t="shared" si="0"/>
        <v>1.0436050548534925</v>
      </c>
      <c r="I11" s="70">
        <f t="shared" si="1"/>
        <v>3034637</v>
      </c>
    </row>
    <row r="12" spans="1:9" ht="36">
      <c r="A12" s="66">
        <v>8</v>
      </c>
      <c r="B12" s="9" t="s">
        <v>36</v>
      </c>
      <c r="C12" s="67">
        <v>3400000</v>
      </c>
      <c r="D12" s="68">
        <v>0</v>
      </c>
      <c r="E12" s="69">
        <v>3168800</v>
      </c>
      <c r="F12" s="62">
        <v>150.30000000000001</v>
      </c>
      <c r="G12" s="64">
        <v>144.02000000000001</v>
      </c>
      <c r="H12" s="64">
        <f t="shared" si="0"/>
        <v>1.0436050548534925</v>
      </c>
      <c r="I12" s="70">
        <f t="shared" si="1"/>
        <v>3306976</v>
      </c>
    </row>
    <row r="13" spans="1:9" ht="36">
      <c r="A13" s="66">
        <v>9</v>
      </c>
      <c r="B13" s="9" t="s">
        <v>37</v>
      </c>
      <c r="C13" s="67">
        <v>3700000</v>
      </c>
      <c r="D13" s="68">
        <v>0</v>
      </c>
      <c r="E13" s="69">
        <v>3448400</v>
      </c>
      <c r="F13" s="62">
        <v>150.30000000000001</v>
      </c>
      <c r="G13" s="64">
        <v>144.02000000000001</v>
      </c>
      <c r="H13" s="64">
        <f t="shared" si="0"/>
        <v>1.0436050548534925</v>
      </c>
      <c r="I13" s="70">
        <f t="shared" si="1"/>
        <v>3598768</v>
      </c>
    </row>
    <row r="14" spans="1:9" ht="36">
      <c r="A14" s="66">
        <v>10</v>
      </c>
      <c r="B14" s="9" t="s">
        <v>38</v>
      </c>
      <c r="C14" s="67">
        <v>3500000</v>
      </c>
      <c r="D14" s="68">
        <v>0</v>
      </c>
      <c r="E14" s="69">
        <v>3262000</v>
      </c>
      <c r="F14" s="62">
        <v>150.30000000000001</v>
      </c>
      <c r="G14" s="64">
        <v>144.02000000000001</v>
      </c>
      <c r="H14" s="64">
        <f t="shared" si="0"/>
        <v>1.0436050548534925</v>
      </c>
      <c r="I14" s="70">
        <f t="shared" si="1"/>
        <v>3404240</v>
      </c>
    </row>
    <row r="15" spans="1:9" ht="36">
      <c r="A15" s="66">
        <v>11</v>
      </c>
      <c r="B15" s="9" t="s">
        <v>39</v>
      </c>
      <c r="C15" s="67">
        <v>3900000</v>
      </c>
      <c r="D15" s="68">
        <v>0</v>
      </c>
      <c r="E15" s="69">
        <v>3634800</v>
      </c>
      <c r="F15" s="62">
        <v>150.30000000000001</v>
      </c>
      <c r="G15" s="64">
        <v>144.02000000000001</v>
      </c>
      <c r="H15" s="64">
        <f t="shared" si="0"/>
        <v>1.0436050548534925</v>
      </c>
      <c r="I15" s="70">
        <f t="shared" si="1"/>
        <v>3793296</v>
      </c>
    </row>
    <row r="16" spans="1:9">
      <c r="A16" s="66">
        <v>12</v>
      </c>
      <c r="B16" s="9" t="s">
        <v>40</v>
      </c>
      <c r="C16" s="67">
        <v>2750000</v>
      </c>
      <c r="D16" s="68">
        <v>0</v>
      </c>
      <c r="E16" s="69">
        <v>2563000</v>
      </c>
      <c r="F16" s="62">
        <v>150.30000000000001</v>
      </c>
      <c r="G16" s="64">
        <v>144.02000000000001</v>
      </c>
      <c r="H16" s="64">
        <f t="shared" si="0"/>
        <v>1.0436050548534925</v>
      </c>
      <c r="I16" s="70">
        <f t="shared" si="1"/>
        <v>2674760</v>
      </c>
    </row>
    <row r="17" spans="1:9">
      <c r="A17" s="66">
        <v>13</v>
      </c>
      <c r="B17" s="9" t="s">
        <v>41</v>
      </c>
      <c r="C17" s="67">
        <v>2950000</v>
      </c>
      <c r="D17" s="68">
        <v>0</v>
      </c>
      <c r="E17" s="69">
        <v>2749400</v>
      </c>
      <c r="F17" s="62">
        <v>150.30000000000001</v>
      </c>
      <c r="G17" s="64">
        <v>144.02000000000001</v>
      </c>
      <c r="H17" s="64">
        <f t="shared" si="0"/>
        <v>1.0436050548534925</v>
      </c>
      <c r="I17" s="70">
        <f t="shared" si="1"/>
        <v>2869288</v>
      </c>
    </row>
    <row r="18" spans="1:9" ht="36">
      <c r="A18" s="66">
        <v>14</v>
      </c>
      <c r="B18" s="9" t="s">
        <v>42</v>
      </c>
      <c r="C18" s="67">
        <v>3200000</v>
      </c>
      <c r="D18" s="68">
        <v>0</v>
      </c>
      <c r="E18" s="69">
        <v>2982400</v>
      </c>
      <c r="F18" s="62">
        <v>150.30000000000001</v>
      </c>
      <c r="G18" s="64">
        <v>144.02000000000001</v>
      </c>
      <c r="H18" s="64">
        <f t="shared" si="0"/>
        <v>1.0436050548534925</v>
      </c>
      <c r="I18" s="70">
        <f t="shared" si="1"/>
        <v>3112448</v>
      </c>
    </row>
    <row r="19" spans="1:9" ht="36">
      <c r="A19" s="66">
        <v>15</v>
      </c>
      <c r="B19" s="9" t="s">
        <v>43</v>
      </c>
      <c r="C19" s="67">
        <v>3500000</v>
      </c>
      <c r="D19" s="68">
        <v>0</v>
      </c>
      <c r="E19" s="69">
        <v>3262000</v>
      </c>
      <c r="F19" s="62">
        <v>150.30000000000001</v>
      </c>
      <c r="G19" s="64">
        <v>144.02000000000001</v>
      </c>
      <c r="H19" s="64">
        <f t="shared" si="0"/>
        <v>1.0436050548534925</v>
      </c>
      <c r="I19" s="70">
        <f t="shared" si="1"/>
        <v>3404240</v>
      </c>
    </row>
    <row r="20" spans="1:9" ht="36">
      <c r="A20" s="66">
        <v>16</v>
      </c>
      <c r="B20" s="9" t="s">
        <v>44</v>
      </c>
      <c r="C20" s="67">
        <v>3300000</v>
      </c>
      <c r="D20" s="68">
        <v>0</v>
      </c>
      <c r="E20" s="69">
        <v>3075600</v>
      </c>
      <c r="F20" s="62">
        <v>150.30000000000001</v>
      </c>
      <c r="G20" s="64">
        <v>144.02000000000001</v>
      </c>
      <c r="H20" s="64">
        <f t="shared" si="0"/>
        <v>1.0436050548534925</v>
      </c>
      <c r="I20" s="70">
        <f t="shared" si="1"/>
        <v>3209712</v>
      </c>
    </row>
    <row r="21" spans="1:9" ht="48">
      <c r="A21" s="66">
        <v>17</v>
      </c>
      <c r="B21" s="9" t="s">
        <v>45</v>
      </c>
      <c r="C21" s="67">
        <v>3750000</v>
      </c>
      <c r="D21" s="68">
        <v>0</v>
      </c>
      <c r="E21" s="69">
        <v>3495000</v>
      </c>
      <c r="F21" s="62">
        <v>150.30000000000001</v>
      </c>
      <c r="G21" s="64">
        <v>144.02000000000001</v>
      </c>
      <c r="H21" s="64">
        <f t="shared" si="0"/>
        <v>1.0436050548534925</v>
      </c>
      <c r="I21" s="70">
        <f t="shared" si="1"/>
        <v>3647400</v>
      </c>
    </row>
    <row r="22" spans="1:9">
      <c r="A22" s="66">
        <v>18</v>
      </c>
      <c r="B22" s="9" t="s">
        <v>46</v>
      </c>
      <c r="C22" s="67">
        <v>3600000</v>
      </c>
      <c r="D22" s="68">
        <v>0</v>
      </c>
      <c r="E22" s="69">
        <v>3355200</v>
      </c>
      <c r="F22" s="62">
        <v>150.30000000000001</v>
      </c>
      <c r="G22" s="64">
        <v>144.02000000000001</v>
      </c>
      <c r="H22" s="64">
        <f t="shared" si="0"/>
        <v>1.0436050548534925</v>
      </c>
      <c r="I22" s="70">
        <f t="shared" si="1"/>
        <v>3501504</v>
      </c>
    </row>
    <row r="23" spans="1:9">
      <c r="A23" s="66">
        <v>19</v>
      </c>
      <c r="B23" s="9" t="s">
        <v>47</v>
      </c>
      <c r="C23" s="67">
        <v>13500000</v>
      </c>
      <c r="D23" s="68">
        <v>0</v>
      </c>
      <c r="E23" s="69">
        <v>12582000</v>
      </c>
      <c r="F23" s="62">
        <v>150.30000000000001</v>
      </c>
      <c r="G23" s="64">
        <v>144.02000000000001</v>
      </c>
      <c r="H23" s="64">
        <f t="shared" si="0"/>
        <v>1.0436050548534925</v>
      </c>
      <c r="I23" s="70">
        <f t="shared" si="1"/>
        <v>13130639</v>
      </c>
    </row>
    <row r="24" spans="1:9">
      <c r="A24" s="66">
        <v>20</v>
      </c>
      <c r="B24" s="9" t="s">
        <v>48</v>
      </c>
      <c r="C24" s="67">
        <v>18500000</v>
      </c>
      <c r="D24" s="68">
        <v>0</v>
      </c>
      <c r="E24" s="69">
        <v>20627500</v>
      </c>
      <c r="F24" s="62">
        <v>150.30000000000001</v>
      </c>
      <c r="G24" s="64">
        <v>144.02000000000001</v>
      </c>
      <c r="H24" s="64">
        <f t="shared" si="0"/>
        <v>1.0436050548534925</v>
      </c>
      <c r="I24" s="70">
        <f t="shared" si="1"/>
        <v>21526963</v>
      </c>
    </row>
    <row r="25" spans="1:9">
      <c r="A25" s="66">
        <v>21</v>
      </c>
      <c r="B25" s="9" t="s">
        <v>49</v>
      </c>
      <c r="C25" s="71">
        <v>5462184.8739495799</v>
      </c>
      <c r="D25" s="71">
        <f>+C25*19%</f>
        <v>1037815.1260504202</v>
      </c>
      <c r="E25" s="69">
        <v>7247500</v>
      </c>
      <c r="F25" s="62">
        <v>150.30000000000001</v>
      </c>
      <c r="G25" s="64">
        <v>144.02000000000001</v>
      </c>
      <c r="H25" s="64">
        <f t="shared" si="0"/>
        <v>1.0436050548534925</v>
      </c>
      <c r="I25" s="70">
        <f t="shared" si="1"/>
        <v>7563528</v>
      </c>
    </row>
    <row r="26" spans="1:9">
      <c r="A26" s="66">
        <v>22</v>
      </c>
      <c r="B26" s="9" t="s">
        <v>50</v>
      </c>
      <c r="C26" s="71">
        <v>3193277.3109243698</v>
      </c>
      <c r="D26" s="71">
        <f t="shared" ref="D26:D40" si="2">+C26*19%</f>
        <v>606722.68907563027</v>
      </c>
      <c r="E26" s="69">
        <v>4237000</v>
      </c>
      <c r="F26" s="62">
        <v>150.30000000000001</v>
      </c>
      <c r="G26" s="64">
        <v>144.02000000000001</v>
      </c>
      <c r="H26" s="64">
        <f t="shared" si="0"/>
        <v>1.0436050548534925</v>
      </c>
      <c r="I26" s="70">
        <f t="shared" si="1"/>
        <v>4421755</v>
      </c>
    </row>
    <row r="27" spans="1:9">
      <c r="A27" s="66">
        <v>23</v>
      </c>
      <c r="B27" s="9" t="s">
        <v>51</v>
      </c>
      <c r="C27" s="71">
        <v>1092436.9747899161</v>
      </c>
      <c r="D27" s="71">
        <f t="shared" si="2"/>
        <v>207563.02521008404</v>
      </c>
      <c r="E27" s="69">
        <v>1449500</v>
      </c>
      <c r="F27" s="62">
        <v>150.30000000000001</v>
      </c>
      <c r="G27" s="64">
        <v>144.02000000000001</v>
      </c>
      <c r="H27" s="64">
        <f t="shared" si="0"/>
        <v>1.0436050548534925</v>
      </c>
      <c r="I27" s="70">
        <f t="shared" si="1"/>
        <v>1512706</v>
      </c>
    </row>
    <row r="28" spans="1:9">
      <c r="A28" s="66">
        <v>24</v>
      </c>
      <c r="B28" s="9" t="s">
        <v>52</v>
      </c>
      <c r="C28" s="71">
        <v>2453781.5126050422</v>
      </c>
      <c r="D28" s="71">
        <f t="shared" si="2"/>
        <v>466218.48739495804</v>
      </c>
      <c r="E28" s="69">
        <v>3255800.0000000005</v>
      </c>
      <c r="F28" s="62">
        <v>150.30000000000001</v>
      </c>
      <c r="G28" s="64">
        <v>144.02000000000001</v>
      </c>
      <c r="H28" s="64">
        <f t="shared" si="0"/>
        <v>1.0436050548534925</v>
      </c>
      <c r="I28" s="70">
        <f t="shared" si="1"/>
        <v>3397769</v>
      </c>
    </row>
    <row r="29" spans="1:9">
      <c r="A29" s="66">
        <v>25</v>
      </c>
      <c r="B29" s="9" t="s">
        <v>53</v>
      </c>
      <c r="C29" s="71">
        <v>2453781.5126050422</v>
      </c>
      <c r="D29" s="71">
        <f t="shared" si="2"/>
        <v>466218.48739495804</v>
      </c>
      <c r="E29" s="69">
        <v>3255800.0000000005</v>
      </c>
      <c r="F29" s="62">
        <v>150.30000000000001</v>
      </c>
      <c r="G29" s="64">
        <v>144.02000000000001</v>
      </c>
      <c r="H29" s="64">
        <f t="shared" si="0"/>
        <v>1.0436050548534925</v>
      </c>
      <c r="I29" s="70">
        <f t="shared" si="1"/>
        <v>3397769</v>
      </c>
    </row>
    <row r="30" spans="1:9">
      <c r="A30" s="66">
        <v>26</v>
      </c>
      <c r="B30" s="9" t="s">
        <v>54</v>
      </c>
      <c r="C30" s="71">
        <v>2453781.5126050422</v>
      </c>
      <c r="D30" s="71">
        <f t="shared" si="2"/>
        <v>466218.48739495804</v>
      </c>
      <c r="E30" s="69">
        <v>3255800.0000000005</v>
      </c>
      <c r="F30" s="62">
        <v>150.30000000000001</v>
      </c>
      <c r="G30" s="64">
        <v>144.02000000000001</v>
      </c>
      <c r="H30" s="64">
        <f t="shared" si="0"/>
        <v>1.0436050548534925</v>
      </c>
      <c r="I30" s="70">
        <f t="shared" si="1"/>
        <v>3397769</v>
      </c>
    </row>
    <row r="31" spans="1:9">
      <c r="A31" s="66">
        <v>27</v>
      </c>
      <c r="B31" s="9" t="s">
        <v>55</v>
      </c>
      <c r="C31" s="71">
        <v>3025210.0840336136</v>
      </c>
      <c r="D31" s="71">
        <f t="shared" si="2"/>
        <v>574789.91596638656</v>
      </c>
      <c r="E31" s="69">
        <v>4014000.0000000005</v>
      </c>
      <c r="F31" s="62">
        <v>150.30000000000001</v>
      </c>
      <c r="G31" s="64">
        <v>144.02000000000001</v>
      </c>
      <c r="H31" s="64">
        <f t="shared" si="0"/>
        <v>1.0436050548534925</v>
      </c>
      <c r="I31" s="70">
        <f t="shared" si="1"/>
        <v>4189031</v>
      </c>
    </row>
    <row r="32" spans="1:9">
      <c r="A32" s="66">
        <v>28</v>
      </c>
      <c r="B32" s="9" t="s">
        <v>56</v>
      </c>
      <c r="C32" s="71">
        <v>3025210.0840336136</v>
      </c>
      <c r="D32" s="71">
        <f t="shared" si="2"/>
        <v>574789.91596638656</v>
      </c>
      <c r="E32" s="69">
        <v>4014000.0000000005</v>
      </c>
      <c r="F32" s="62">
        <v>150.30000000000001</v>
      </c>
      <c r="G32" s="64">
        <v>144.02000000000001</v>
      </c>
      <c r="H32" s="64">
        <f t="shared" si="0"/>
        <v>1.0436050548534925</v>
      </c>
      <c r="I32" s="70">
        <f t="shared" si="1"/>
        <v>4189031</v>
      </c>
    </row>
    <row r="33" spans="1:9">
      <c r="A33" s="66">
        <v>29</v>
      </c>
      <c r="B33" s="9" t="s">
        <v>57</v>
      </c>
      <c r="C33" s="71">
        <v>3025210.0840336136</v>
      </c>
      <c r="D33" s="71">
        <f t="shared" si="2"/>
        <v>574789.91596638656</v>
      </c>
      <c r="E33" s="69">
        <v>4014000.0000000005</v>
      </c>
      <c r="F33" s="62">
        <v>150.30000000000001</v>
      </c>
      <c r="G33" s="64">
        <v>144.02000000000001</v>
      </c>
      <c r="H33" s="64">
        <f t="shared" si="0"/>
        <v>1.0436050548534925</v>
      </c>
      <c r="I33" s="70">
        <f t="shared" si="1"/>
        <v>4189031</v>
      </c>
    </row>
    <row r="34" spans="1:9">
      <c r="A34" s="66">
        <v>30</v>
      </c>
      <c r="B34" s="9" t="s">
        <v>58</v>
      </c>
      <c r="C34" s="71">
        <v>3025210.0840336136</v>
      </c>
      <c r="D34" s="71">
        <f t="shared" si="2"/>
        <v>574789.91596638656</v>
      </c>
      <c r="E34" s="69">
        <v>4014000.0000000005</v>
      </c>
      <c r="F34" s="62">
        <v>150.30000000000001</v>
      </c>
      <c r="G34" s="64">
        <v>144.02000000000001</v>
      </c>
      <c r="H34" s="64">
        <f t="shared" si="0"/>
        <v>1.0436050548534925</v>
      </c>
      <c r="I34" s="70">
        <f t="shared" si="1"/>
        <v>4189031</v>
      </c>
    </row>
    <row r="35" spans="1:9" ht="24">
      <c r="A35" s="66">
        <v>31</v>
      </c>
      <c r="B35" s="9" t="s">
        <v>59</v>
      </c>
      <c r="C35" s="71">
        <v>2352941.1764705884</v>
      </c>
      <c r="D35" s="71">
        <f t="shared" si="2"/>
        <v>447058.82352941181</v>
      </c>
      <c r="E35" s="69">
        <v>3122000</v>
      </c>
      <c r="F35" s="62">
        <v>150.30000000000001</v>
      </c>
      <c r="G35" s="64">
        <v>144.02000000000001</v>
      </c>
      <c r="H35" s="64">
        <f t="shared" si="0"/>
        <v>1.0436050548534925</v>
      </c>
      <c r="I35" s="70">
        <f t="shared" si="1"/>
        <v>3258135</v>
      </c>
    </row>
    <row r="36" spans="1:9" ht="24">
      <c r="A36" s="66">
        <v>32</v>
      </c>
      <c r="B36" s="9" t="s">
        <v>60</v>
      </c>
      <c r="C36" s="71">
        <v>2352941.1764705884</v>
      </c>
      <c r="D36" s="71">
        <f t="shared" si="2"/>
        <v>447058.82352941181</v>
      </c>
      <c r="E36" s="69">
        <v>3122000</v>
      </c>
      <c r="F36" s="62">
        <v>150.30000000000001</v>
      </c>
      <c r="G36" s="64">
        <v>144.02000000000001</v>
      </c>
      <c r="H36" s="64">
        <f t="shared" si="0"/>
        <v>1.0436050548534925</v>
      </c>
      <c r="I36" s="70">
        <f t="shared" si="1"/>
        <v>3258135</v>
      </c>
    </row>
    <row r="37" spans="1:9">
      <c r="A37" s="66">
        <v>33</v>
      </c>
      <c r="B37" s="9" t="s">
        <v>61</v>
      </c>
      <c r="C37" s="71">
        <v>1176470.5882352942</v>
      </c>
      <c r="D37" s="71">
        <f t="shared" si="2"/>
        <v>223529.4117647059</v>
      </c>
      <c r="E37" s="69">
        <v>1561000</v>
      </c>
      <c r="F37" s="62">
        <v>150.30000000000001</v>
      </c>
      <c r="G37" s="64">
        <v>144.02000000000001</v>
      </c>
      <c r="H37" s="64">
        <f t="shared" si="0"/>
        <v>1.0436050548534925</v>
      </c>
      <c r="I37" s="70">
        <f t="shared" si="1"/>
        <v>1629067</v>
      </c>
    </row>
    <row r="38" spans="1:9">
      <c r="A38" s="66">
        <v>34</v>
      </c>
      <c r="B38" s="9" t="s">
        <v>62</v>
      </c>
      <c r="C38" s="71">
        <v>781512.60504201683</v>
      </c>
      <c r="D38" s="71">
        <f t="shared" si="2"/>
        <v>148487.3949579832</v>
      </c>
      <c r="E38" s="69">
        <v>1036950</v>
      </c>
      <c r="F38" s="62">
        <v>150.30000000000001</v>
      </c>
      <c r="G38" s="64">
        <v>144.02000000000001</v>
      </c>
      <c r="H38" s="64">
        <f t="shared" si="0"/>
        <v>1.0436050548534925</v>
      </c>
      <c r="I38" s="70">
        <f t="shared" si="1"/>
        <v>1082166</v>
      </c>
    </row>
    <row r="39" spans="1:9">
      <c r="A39" s="66">
        <v>35</v>
      </c>
      <c r="B39" s="9" t="s">
        <v>63</v>
      </c>
      <c r="C39" s="71">
        <v>563025.21008403366</v>
      </c>
      <c r="D39" s="71">
        <f t="shared" si="2"/>
        <v>106974.78991596639</v>
      </c>
      <c r="E39" s="69">
        <v>747050</v>
      </c>
      <c r="F39" s="62">
        <v>150.30000000000001</v>
      </c>
      <c r="G39" s="64">
        <v>144.02000000000001</v>
      </c>
      <c r="H39" s="64">
        <f t="shared" si="0"/>
        <v>1.0436050548534925</v>
      </c>
      <c r="I39" s="70">
        <f t="shared" si="1"/>
        <v>779625</v>
      </c>
    </row>
    <row r="40" spans="1:9" ht="24">
      <c r="A40" s="66">
        <v>36</v>
      </c>
      <c r="B40" s="9" t="s">
        <v>64</v>
      </c>
      <c r="C40" s="71">
        <v>588235.29411764711</v>
      </c>
      <c r="D40" s="71">
        <f t="shared" si="2"/>
        <v>111764.70588235295</v>
      </c>
      <c r="E40" s="69">
        <v>780500</v>
      </c>
      <c r="F40" s="62">
        <v>150.30000000000001</v>
      </c>
      <c r="G40" s="64">
        <v>144.02000000000001</v>
      </c>
      <c r="H40" s="64">
        <f t="shared" si="0"/>
        <v>1.0436050548534925</v>
      </c>
      <c r="I40" s="70">
        <f t="shared" si="1"/>
        <v>814534</v>
      </c>
    </row>
    <row r="41" spans="1:9">
      <c r="A41" s="66">
        <v>37</v>
      </c>
      <c r="B41" s="9" t="s">
        <v>65</v>
      </c>
      <c r="C41" s="72">
        <v>180000</v>
      </c>
      <c r="D41" s="73">
        <v>0</v>
      </c>
      <c r="E41" s="69">
        <v>200700</v>
      </c>
      <c r="F41" s="62">
        <v>150.30000000000001</v>
      </c>
      <c r="G41" s="64">
        <v>144.02000000000001</v>
      </c>
      <c r="H41" s="64">
        <f t="shared" si="0"/>
        <v>1.0436050548534925</v>
      </c>
      <c r="I41" s="70">
        <f t="shared" si="1"/>
        <v>209452</v>
      </c>
    </row>
    <row r="42" spans="1:9" ht="36">
      <c r="A42" s="66">
        <v>38</v>
      </c>
      <c r="B42" s="9" t="s">
        <v>66</v>
      </c>
      <c r="C42" s="71">
        <v>1470588.2352941178</v>
      </c>
      <c r="D42" s="71">
        <f t="shared" ref="D42:D43" si="3">+C42*19%</f>
        <v>279411.76470588241</v>
      </c>
      <c r="E42" s="69">
        <v>1951250</v>
      </c>
      <c r="F42" s="62">
        <v>150.30000000000001</v>
      </c>
      <c r="G42" s="64">
        <v>144.02000000000001</v>
      </c>
      <c r="H42" s="64">
        <f t="shared" si="0"/>
        <v>1.0436050548534925</v>
      </c>
      <c r="I42" s="70">
        <f t="shared" si="1"/>
        <v>2036334</v>
      </c>
    </row>
    <row r="43" spans="1:9">
      <c r="A43" s="66">
        <v>39</v>
      </c>
      <c r="B43" s="9" t="s">
        <v>67</v>
      </c>
      <c r="C43" s="71">
        <v>3529411.7647058824</v>
      </c>
      <c r="D43" s="71">
        <f t="shared" si="3"/>
        <v>670588.23529411771</v>
      </c>
      <c r="E43" s="69">
        <v>4683000</v>
      </c>
      <c r="F43" s="62">
        <v>150.30000000000001</v>
      </c>
      <c r="G43" s="64">
        <v>144.02000000000001</v>
      </c>
      <c r="H43" s="64">
        <f t="shared" si="0"/>
        <v>1.0436050548534925</v>
      </c>
      <c r="I43" s="70">
        <f t="shared" si="1"/>
        <v>4887202</v>
      </c>
    </row>
    <row r="44" spans="1:9" ht="36">
      <c r="A44" s="66">
        <v>40</v>
      </c>
      <c r="B44" s="9" t="s">
        <v>68</v>
      </c>
      <c r="C44" s="72">
        <v>1700000</v>
      </c>
      <c r="D44" s="73">
        <v>0</v>
      </c>
      <c r="E44" s="69">
        <v>1895500</v>
      </c>
      <c r="F44" s="62">
        <v>150.30000000000001</v>
      </c>
      <c r="G44" s="64">
        <v>144.02000000000001</v>
      </c>
      <c r="H44" s="64">
        <f t="shared" si="0"/>
        <v>1.0436050548534925</v>
      </c>
      <c r="I44" s="70">
        <f t="shared" si="1"/>
        <v>1978153</v>
      </c>
    </row>
    <row r="45" spans="1:9" ht="36">
      <c r="A45" s="66">
        <v>41</v>
      </c>
      <c r="B45" s="9" t="s">
        <v>69</v>
      </c>
      <c r="C45" s="72">
        <v>1850000</v>
      </c>
      <c r="D45" s="73">
        <v>0</v>
      </c>
      <c r="E45" s="69">
        <v>2062750</v>
      </c>
      <c r="F45" s="62">
        <v>150.30000000000001</v>
      </c>
      <c r="G45" s="64">
        <v>144.02000000000001</v>
      </c>
      <c r="H45" s="64">
        <f t="shared" si="0"/>
        <v>1.0436050548534925</v>
      </c>
      <c r="I45" s="70">
        <f t="shared" si="1"/>
        <v>2152696</v>
      </c>
    </row>
    <row r="46" spans="1:9" ht="36">
      <c r="A46" s="66">
        <v>42</v>
      </c>
      <c r="B46" s="9" t="s">
        <v>70</v>
      </c>
      <c r="C46" s="72">
        <v>1600000</v>
      </c>
      <c r="D46" s="73">
        <v>0</v>
      </c>
      <c r="E46" s="69">
        <v>1784000</v>
      </c>
      <c r="F46" s="62">
        <v>150.30000000000001</v>
      </c>
      <c r="G46" s="64">
        <v>144.02000000000001</v>
      </c>
      <c r="H46" s="64">
        <f t="shared" si="0"/>
        <v>1.0436050548534925</v>
      </c>
      <c r="I46" s="70">
        <f t="shared" si="1"/>
        <v>1861791</v>
      </c>
    </row>
    <row r="47" spans="1:9" ht="36">
      <c r="A47" s="66">
        <v>43</v>
      </c>
      <c r="B47" s="9" t="s">
        <v>71</v>
      </c>
      <c r="C47" s="72">
        <v>1590000</v>
      </c>
      <c r="D47" s="73">
        <v>0</v>
      </c>
      <c r="E47" s="69">
        <v>1772850</v>
      </c>
      <c r="F47" s="62">
        <v>150.30000000000001</v>
      </c>
      <c r="G47" s="64">
        <v>144.02000000000001</v>
      </c>
      <c r="H47" s="64">
        <f t="shared" si="0"/>
        <v>1.0436050548534925</v>
      </c>
      <c r="I47" s="70">
        <f t="shared" si="1"/>
        <v>1850155</v>
      </c>
    </row>
    <row r="48" spans="1:9">
      <c r="A48" s="66">
        <v>44</v>
      </c>
      <c r="B48" s="9" t="s">
        <v>72</v>
      </c>
      <c r="C48" s="72">
        <v>850000</v>
      </c>
      <c r="D48" s="73">
        <v>0</v>
      </c>
      <c r="E48" s="69">
        <v>947750</v>
      </c>
      <c r="F48" s="62">
        <v>150.30000000000001</v>
      </c>
      <c r="G48" s="64">
        <v>144.02000000000001</v>
      </c>
      <c r="H48" s="64">
        <f t="shared" si="0"/>
        <v>1.0436050548534925</v>
      </c>
      <c r="I48" s="70">
        <f t="shared" si="1"/>
        <v>989077</v>
      </c>
    </row>
    <row r="49" spans="1:9">
      <c r="A49" s="66">
        <v>45</v>
      </c>
      <c r="B49" s="9" t="s">
        <v>73</v>
      </c>
      <c r="C49" s="71">
        <v>613445.37815126055</v>
      </c>
      <c r="D49" s="71">
        <f t="shared" ref="D49:D54" si="4">+C49*19%</f>
        <v>116554.62184873951</v>
      </c>
      <c r="E49" s="69">
        <v>813950.00000000012</v>
      </c>
      <c r="F49" s="62">
        <v>150.30000000000001</v>
      </c>
      <c r="G49" s="64">
        <v>144.02000000000001</v>
      </c>
      <c r="H49" s="64">
        <f t="shared" si="0"/>
        <v>1.0436050548534925</v>
      </c>
      <c r="I49" s="70">
        <f t="shared" si="1"/>
        <v>849442</v>
      </c>
    </row>
    <row r="50" spans="1:9">
      <c r="A50" s="66">
        <v>46</v>
      </c>
      <c r="B50" s="9" t="s">
        <v>74</v>
      </c>
      <c r="C50" s="71">
        <v>714285.71428571432</v>
      </c>
      <c r="D50" s="71">
        <f t="shared" si="4"/>
        <v>135714.28571428571</v>
      </c>
      <c r="E50" s="69">
        <v>947750</v>
      </c>
      <c r="F50" s="62">
        <v>150.30000000000001</v>
      </c>
      <c r="G50" s="64">
        <v>144.02000000000001</v>
      </c>
      <c r="H50" s="64">
        <f t="shared" si="0"/>
        <v>1.0436050548534925</v>
      </c>
      <c r="I50" s="70">
        <f t="shared" si="1"/>
        <v>989077</v>
      </c>
    </row>
    <row r="51" spans="1:9">
      <c r="A51" s="66">
        <v>47</v>
      </c>
      <c r="B51" s="9" t="s">
        <v>75</v>
      </c>
      <c r="C51" s="71">
        <v>7142857.1428571427</v>
      </c>
      <c r="D51" s="71">
        <f t="shared" si="4"/>
        <v>1357142.857142857</v>
      </c>
      <c r="E51" s="69">
        <v>9477500</v>
      </c>
      <c r="F51" s="62">
        <v>150.30000000000001</v>
      </c>
      <c r="G51" s="64">
        <v>144.02000000000001</v>
      </c>
      <c r="H51" s="64">
        <f t="shared" si="0"/>
        <v>1.0436050548534925</v>
      </c>
      <c r="I51" s="70">
        <f t="shared" si="1"/>
        <v>9890767</v>
      </c>
    </row>
    <row r="52" spans="1:9">
      <c r="A52" s="66">
        <v>48</v>
      </c>
      <c r="B52" s="9" t="s">
        <v>76</v>
      </c>
      <c r="C52" s="71">
        <v>7563025.2100840341</v>
      </c>
      <c r="D52" s="71">
        <f t="shared" si="4"/>
        <v>1436974.7899159666</v>
      </c>
      <c r="E52" s="69">
        <v>10035000.000000002</v>
      </c>
      <c r="F52" s="62">
        <v>150.30000000000001</v>
      </c>
      <c r="G52" s="64">
        <v>144.02000000000001</v>
      </c>
      <c r="H52" s="64">
        <f t="shared" si="0"/>
        <v>1.0436050548534925</v>
      </c>
      <c r="I52" s="70">
        <f t="shared" si="1"/>
        <v>10472577</v>
      </c>
    </row>
    <row r="53" spans="1:9">
      <c r="A53" s="66">
        <v>49</v>
      </c>
      <c r="B53" s="9" t="s">
        <v>77</v>
      </c>
      <c r="C53" s="71">
        <v>7563025.2100840341</v>
      </c>
      <c r="D53" s="71">
        <f t="shared" si="4"/>
        <v>1436974.7899159666</v>
      </c>
      <c r="E53" s="69">
        <v>10035000.000000002</v>
      </c>
      <c r="F53" s="62">
        <v>150.30000000000001</v>
      </c>
      <c r="G53" s="64">
        <v>144.02000000000001</v>
      </c>
      <c r="H53" s="64">
        <f t="shared" si="0"/>
        <v>1.0436050548534925</v>
      </c>
      <c r="I53" s="70">
        <f t="shared" si="1"/>
        <v>10472577</v>
      </c>
    </row>
    <row r="54" spans="1:9">
      <c r="A54" s="66">
        <v>50</v>
      </c>
      <c r="B54" s="9" t="s">
        <v>78</v>
      </c>
      <c r="C54" s="71">
        <v>6302521.0084033618</v>
      </c>
      <c r="D54" s="71">
        <f t="shared" si="4"/>
        <v>1197478.9915966387</v>
      </c>
      <c r="E54" s="69">
        <v>8362500</v>
      </c>
      <c r="F54" s="62">
        <v>150.30000000000001</v>
      </c>
      <c r="G54" s="64">
        <v>144.02000000000001</v>
      </c>
      <c r="H54" s="64">
        <f t="shared" si="0"/>
        <v>1.0436050548534925</v>
      </c>
      <c r="I54" s="70">
        <f t="shared" si="1"/>
        <v>8727147</v>
      </c>
    </row>
    <row r="55" spans="1:9">
      <c r="A55" s="66">
        <v>51</v>
      </c>
      <c r="B55" s="9" t="s">
        <v>79</v>
      </c>
      <c r="C55" s="72">
        <v>180000</v>
      </c>
      <c r="D55" s="73">
        <v>0</v>
      </c>
      <c r="E55" s="69">
        <v>200700</v>
      </c>
      <c r="F55" s="62">
        <v>150.30000000000001</v>
      </c>
      <c r="G55" s="64">
        <v>144.02000000000001</v>
      </c>
      <c r="H55" s="64">
        <f t="shared" si="0"/>
        <v>1.0436050548534925</v>
      </c>
      <c r="I55" s="70">
        <f t="shared" si="1"/>
        <v>209452</v>
      </c>
    </row>
    <row r="56" spans="1:9">
      <c r="A56" s="66">
        <v>52</v>
      </c>
      <c r="B56" s="9" t="s">
        <v>80</v>
      </c>
      <c r="C56" s="71">
        <v>268907.56302521011</v>
      </c>
      <c r="D56" s="71">
        <f>+C56*19%</f>
        <v>51092.436974789918</v>
      </c>
      <c r="E56" s="69">
        <v>356800</v>
      </c>
      <c r="F56" s="62">
        <v>150.30000000000001</v>
      </c>
      <c r="G56" s="64">
        <v>144.02000000000001</v>
      </c>
      <c r="H56" s="64">
        <f t="shared" si="0"/>
        <v>1.0436050548534925</v>
      </c>
      <c r="I56" s="70">
        <f t="shared" si="1"/>
        <v>372358</v>
      </c>
    </row>
    <row r="57" spans="1:9">
      <c r="A57" s="66">
        <v>53</v>
      </c>
      <c r="B57" s="9" t="s">
        <v>81</v>
      </c>
      <c r="C57" s="72">
        <v>820000</v>
      </c>
      <c r="D57" s="73">
        <v>0</v>
      </c>
      <c r="E57" s="69">
        <v>914300</v>
      </c>
      <c r="F57" s="62">
        <v>150.30000000000001</v>
      </c>
      <c r="G57" s="64">
        <v>144.02000000000001</v>
      </c>
      <c r="H57" s="64">
        <f t="shared" si="0"/>
        <v>1.0436050548534925</v>
      </c>
      <c r="I57" s="70">
        <f t="shared" si="1"/>
        <v>954168</v>
      </c>
    </row>
    <row r="58" spans="1:9" ht="24">
      <c r="A58" s="66">
        <v>54</v>
      </c>
      <c r="B58" s="9" t="s">
        <v>82</v>
      </c>
      <c r="C58" s="72">
        <v>810000</v>
      </c>
      <c r="D58" s="73">
        <v>0</v>
      </c>
      <c r="E58" s="69">
        <v>903150</v>
      </c>
      <c r="F58" s="62">
        <v>150.30000000000001</v>
      </c>
      <c r="G58" s="64">
        <v>144.02000000000001</v>
      </c>
      <c r="H58" s="64">
        <f t="shared" si="0"/>
        <v>1.0436050548534925</v>
      </c>
      <c r="I58" s="70">
        <f t="shared" si="1"/>
        <v>942532</v>
      </c>
    </row>
    <row r="59" spans="1:9">
      <c r="A59" s="66">
        <v>55</v>
      </c>
      <c r="B59" s="9" t="s">
        <v>83</v>
      </c>
      <c r="C59" s="71">
        <v>655462.18487394962</v>
      </c>
      <c r="D59" s="71">
        <f>+C59*19%</f>
        <v>124537.81512605042</v>
      </c>
      <c r="E59" s="69">
        <v>869700</v>
      </c>
      <c r="F59" s="62">
        <v>150.30000000000001</v>
      </c>
      <c r="G59" s="64">
        <v>144.02000000000001</v>
      </c>
      <c r="H59" s="64">
        <f t="shared" si="0"/>
        <v>1.0436050548534925</v>
      </c>
      <c r="I59" s="70">
        <f t="shared" si="1"/>
        <v>907623</v>
      </c>
    </row>
    <row r="60" spans="1:9">
      <c r="A60" s="66">
        <v>56</v>
      </c>
      <c r="B60" s="9" t="s">
        <v>84</v>
      </c>
      <c r="C60" s="72">
        <v>10500000</v>
      </c>
      <c r="D60" s="73">
        <v>0</v>
      </c>
      <c r="E60" s="69">
        <v>11707500</v>
      </c>
      <c r="F60" s="62">
        <v>150.30000000000001</v>
      </c>
      <c r="G60" s="64">
        <v>144.02000000000001</v>
      </c>
      <c r="H60" s="64">
        <f t="shared" si="0"/>
        <v>1.0436050548534925</v>
      </c>
      <c r="I60" s="70">
        <f t="shared" si="1"/>
        <v>12218006</v>
      </c>
    </row>
    <row r="61" spans="1:9">
      <c r="A61" s="66">
        <v>57</v>
      </c>
      <c r="B61" s="9" t="s">
        <v>85</v>
      </c>
      <c r="C61" s="71">
        <v>2941176.4705882357</v>
      </c>
      <c r="D61" s="71">
        <f>+C61*19%</f>
        <v>558823.52941176482</v>
      </c>
      <c r="E61" s="69">
        <v>3902500</v>
      </c>
      <c r="F61" s="62">
        <v>150.30000000000001</v>
      </c>
      <c r="G61" s="64">
        <v>144.02000000000001</v>
      </c>
      <c r="H61" s="64">
        <f t="shared" si="0"/>
        <v>1.0436050548534925</v>
      </c>
      <c r="I61" s="70">
        <f t="shared" si="1"/>
        <v>4072669</v>
      </c>
    </row>
    <row r="62" spans="1:9">
      <c r="A62" s="66">
        <v>58</v>
      </c>
      <c r="B62" s="9" t="s">
        <v>86</v>
      </c>
      <c r="C62" s="72">
        <v>250000</v>
      </c>
      <c r="D62" s="73">
        <v>0</v>
      </c>
      <c r="E62" s="69">
        <v>284000</v>
      </c>
      <c r="F62" s="62">
        <v>150.30000000000001</v>
      </c>
      <c r="G62" s="64">
        <v>144.02000000000001</v>
      </c>
      <c r="H62" s="64">
        <f t="shared" si="0"/>
        <v>1.0436050548534925</v>
      </c>
      <c r="I62" s="70">
        <f t="shared" si="1"/>
        <v>296384</v>
      </c>
    </row>
    <row r="63" spans="1:9">
      <c r="A63" s="66">
        <v>59</v>
      </c>
      <c r="B63" s="9" t="s">
        <v>87</v>
      </c>
      <c r="C63" s="72">
        <v>210000</v>
      </c>
      <c r="D63" s="73">
        <v>0</v>
      </c>
      <c r="E63" s="69">
        <v>238560</v>
      </c>
      <c r="F63" s="62">
        <v>150.30000000000001</v>
      </c>
      <c r="G63" s="64">
        <v>144.02000000000001</v>
      </c>
      <c r="H63" s="64">
        <f t="shared" si="0"/>
        <v>1.0436050548534925</v>
      </c>
      <c r="I63" s="70">
        <f t="shared" si="1"/>
        <v>248962</v>
      </c>
    </row>
    <row r="64" spans="1:9">
      <c r="A64" s="66">
        <v>60</v>
      </c>
      <c r="B64" s="9" t="s">
        <v>88</v>
      </c>
      <c r="C64" s="72">
        <v>190000</v>
      </c>
      <c r="D64" s="73">
        <v>0</v>
      </c>
      <c r="E64" s="69">
        <v>215840</v>
      </c>
      <c r="F64" s="62">
        <v>150.30000000000001</v>
      </c>
      <c r="G64" s="64">
        <v>144.02000000000001</v>
      </c>
      <c r="H64" s="64">
        <f t="shared" si="0"/>
        <v>1.0436050548534925</v>
      </c>
      <c r="I64" s="70">
        <f t="shared" si="1"/>
        <v>225252</v>
      </c>
    </row>
    <row r="65" spans="1:9">
      <c r="A65" s="66">
        <v>61</v>
      </c>
      <c r="B65" s="9" t="s">
        <v>89</v>
      </c>
      <c r="C65" s="72">
        <v>230000</v>
      </c>
      <c r="D65" s="73">
        <v>0</v>
      </c>
      <c r="E65" s="69">
        <v>261280</v>
      </c>
      <c r="F65" s="62">
        <v>150.30000000000001</v>
      </c>
      <c r="G65" s="64">
        <v>144.02000000000001</v>
      </c>
      <c r="H65" s="64">
        <f t="shared" si="0"/>
        <v>1.0436050548534925</v>
      </c>
      <c r="I65" s="70">
        <f t="shared" si="1"/>
        <v>272673</v>
      </c>
    </row>
    <row r="66" spans="1:9">
      <c r="A66" s="66">
        <v>62</v>
      </c>
      <c r="B66" s="9" t="s">
        <v>90</v>
      </c>
      <c r="C66" s="72">
        <v>250000</v>
      </c>
      <c r="D66" s="73">
        <v>0</v>
      </c>
      <c r="E66" s="69">
        <v>284000</v>
      </c>
      <c r="F66" s="62">
        <v>150.30000000000001</v>
      </c>
      <c r="G66" s="64">
        <v>144.02000000000001</v>
      </c>
      <c r="H66" s="64">
        <f t="shared" si="0"/>
        <v>1.0436050548534925</v>
      </c>
      <c r="I66" s="70">
        <f t="shared" si="1"/>
        <v>296384</v>
      </c>
    </row>
    <row r="67" spans="1:9">
      <c r="A67" s="66">
        <v>63</v>
      </c>
      <c r="B67" s="9" t="s">
        <v>91</v>
      </c>
      <c r="C67" s="72">
        <v>245000</v>
      </c>
      <c r="D67" s="73">
        <v>0</v>
      </c>
      <c r="E67" s="69">
        <v>278320</v>
      </c>
      <c r="F67" s="62">
        <v>150.30000000000001</v>
      </c>
      <c r="G67" s="64">
        <v>144.02000000000001</v>
      </c>
      <c r="H67" s="64">
        <f t="shared" si="0"/>
        <v>1.0436050548534925</v>
      </c>
      <c r="I67" s="70">
        <f t="shared" si="1"/>
        <v>290456</v>
      </c>
    </row>
    <row r="68" spans="1:9">
      <c r="A68" s="66">
        <v>64</v>
      </c>
      <c r="B68" s="9" t="s">
        <v>92</v>
      </c>
      <c r="C68" s="72">
        <v>240000</v>
      </c>
      <c r="D68" s="73">
        <v>0</v>
      </c>
      <c r="E68" s="69">
        <v>272640</v>
      </c>
      <c r="F68" s="62">
        <v>150.30000000000001</v>
      </c>
      <c r="G68" s="64">
        <v>144.02000000000001</v>
      </c>
      <c r="H68" s="64">
        <f t="shared" si="0"/>
        <v>1.0436050548534925</v>
      </c>
      <c r="I68" s="70">
        <f t="shared" si="1"/>
        <v>284528</v>
      </c>
    </row>
    <row r="69" spans="1:9">
      <c r="A69" s="66">
        <v>65</v>
      </c>
      <c r="B69" s="9" t="s">
        <v>93</v>
      </c>
      <c r="C69" s="72">
        <v>185000</v>
      </c>
      <c r="D69" s="73">
        <v>0</v>
      </c>
      <c r="E69" s="69">
        <v>210160</v>
      </c>
      <c r="F69" s="62">
        <v>150.30000000000001</v>
      </c>
      <c r="G69" s="64">
        <v>144.02000000000001</v>
      </c>
      <c r="H69" s="64">
        <f t="shared" si="0"/>
        <v>1.0436050548534925</v>
      </c>
      <c r="I69" s="70">
        <f t="shared" si="1"/>
        <v>219324</v>
      </c>
    </row>
    <row r="70" spans="1:9">
      <c r="A70" s="66">
        <v>66</v>
      </c>
      <c r="B70" s="9" t="s">
        <v>94</v>
      </c>
      <c r="C70" s="72">
        <v>515000</v>
      </c>
      <c r="D70" s="73">
        <v>0</v>
      </c>
      <c r="E70" s="69">
        <v>585040</v>
      </c>
      <c r="F70" s="62">
        <v>150.30000000000001</v>
      </c>
      <c r="G70" s="64">
        <v>144.02000000000001</v>
      </c>
      <c r="H70" s="64">
        <f t="shared" ref="H70:H133" si="5">F70/G70</f>
        <v>1.0436050548534925</v>
      </c>
      <c r="I70" s="70">
        <f t="shared" ref="I70:I133" si="6">ROUND((H70*E70),0)</f>
        <v>610551</v>
      </c>
    </row>
    <row r="71" spans="1:9">
      <c r="A71" s="66">
        <v>67</v>
      </c>
      <c r="B71" s="9" t="s">
        <v>95</v>
      </c>
      <c r="C71" s="72">
        <v>480000</v>
      </c>
      <c r="D71" s="73">
        <v>0</v>
      </c>
      <c r="E71" s="69">
        <v>545280</v>
      </c>
      <c r="F71" s="62">
        <v>150.30000000000001</v>
      </c>
      <c r="G71" s="64">
        <v>144.02000000000001</v>
      </c>
      <c r="H71" s="64">
        <f t="shared" si="5"/>
        <v>1.0436050548534925</v>
      </c>
      <c r="I71" s="70">
        <f t="shared" si="6"/>
        <v>569057</v>
      </c>
    </row>
    <row r="72" spans="1:9">
      <c r="A72" s="66">
        <v>68</v>
      </c>
      <c r="B72" s="9" t="s">
        <v>96</v>
      </c>
      <c r="C72" s="72">
        <v>450000</v>
      </c>
      <c r="D72" s="73">
        <v>0</v>
      </c>
      <c r="E72" s="69">
        <v>511200</v>
      </c>
      <c r="F72" s="62">
        <v>150.30000000000001</v>
      </c>
      <c r="G72" s="64">
        <v>144.02000000000001</v>
      </c>
      <c r="H72" s="64">
        <f t="shared" si="5"/>
        <v>1.0436050548534925</v>
      </c>
      <c r="I72" s="70">
        <f t="shared" si="6"/>
        <v>533491</v>
      </c>
    </row>
    <row r="73" spans="1:9">
      <c r="A73" s="66">
        <v>69</v>
      </c>
      <c r="B73" s="9" t="s">
        <v>97</v>
      </c>
      <c r="C73" s="72">
        <v>750000</v>
      </c>
      <c r="D73" s="73">
        <v>0</v>
      </c>
      <c r="E73" s="69">
        <v>852000</v>
      </c>
      <c r="F73" s="62">
        <v>150.30000000000001</v>
      </c>
      <c r="G73" s="64">
        <v>144.02000000000001</v>
      </c>
      <c r="H73" s="64">
        <f t="shared" si="5"/>
        <v>1.0436050548534925</v>
      </c>
      <c r="I73" s="70">
        <f t="shared" si="6"/>
        <v>889152</v>
      </c>
    </row>
    <row r="74" spans="1:9">
      <c r="A74" s="66">
        <v>70</v>
      </c>
      <c r="B74" s="9" t="s">
        <v>97</v>
      </c>
      <c r="C74" s="72">
        <v>900000</v>
      </c>
      <c r="D74" s="73">
        <v>0</v>
      </c>
      <c r="E74" s="69">
        <v>1022400</v>
      </c>
      <c r="F74" s="62">
        <v>150.30000000000001</v>
      </c>
      <c r="G74" s="64">
        <v>144.02000000000001</v>
      </c>
      <c r="H74" s="64">
        <f t="shared" si="5"/>
        <v>1.0436050548534925</v>
      </c>
      <c r="I74" s="70">
        <f t="shared" si="6"/>
        <v>1066982</v>
      </c>
    </row>
    <row r="75" spans="1:9">
      <c r="A75" s="66">
        <v>71</v>
      </c>
      <c r="B75" s="9" t="s">
        <v>98</v>
      </c>
      <c r="C75" s="72">
        <v>390000</v>
      </c>
      <c r="D75" s="73">
        <v>0</v>
      </c>
      <c r="E75" s="69">
        <v>443040</v>
      </c>
      <c r="F75" s="62">
        <v>150.30000000000001</v>
      </c>
      <c r="G75" s="64">
        <v>144.02000000000001</v>
      </c>
      <c r="H75" s="64">
        <f t="shared" si="5"/>
        <v>1.0436050548534925</v>
      </c>
      <c r="I75" s="70">
        <f t="shared" si="6"/>
        <v>462359</v>
      </c>
    </row>
    <row r="76" spans="1:9">
      <c r="A76" s="66">
        <v>72</v>
      </c>
      <c r="B76" s="9" t="s">
        <v>99</v>
      </c>
      <c r="C76" s="72">
        <v>687000</v>
      </c>
      <c r="D76" s="73">
        <v>0</v>
      </c>
      <c r="E76" s="69">
        <v>780432</v>
      </c>
      <c r="F76" s="62">
        <v>150.30000000000001</v>
      </c>
      <c r="G76" s="64">
        <v>144.02000000000001</v>
      </c>
      <c r="H76" s="64">
        <f t="shared" si="5"/>
        <v>1.0436050548534925</v>
      </c>
      <c r="I76" s="70">
        <f t="shared" si="6"/>
        <v>814463</v>
      </c>
    </row>
    <row r="77" spans="1:9">
      <c r="A77" s="66">
        <v>73</v>
      </c>
      <c r="B77" s="9" t="s">
        <v>100</v>
      </c>
      <c r="C77" s="72">
        <v>1350000</v>
      </c>
      <c r="D77" s="73">
        <v>0</v>
      </c>
      <c r="E77" s="69">
        <v>1533600</v>
      </c>
      <c r="F77" s="62">
        <v>150.30000000000001</v>
      </c>
      <c r="G77" s="64">
        <v>144.02000000000001</v>
      </c>
      <c r="H77" s="64">
        <f t="shared" si="5"/>
        <v>1.0436050548534925</v>
      </c>
      <c r="I77" s="70">
        <f t="shared" si="6"/>
        <v>1600473</v>
      </c>
    </row>
    <row r="78" spans="1:9">
      <c r="A78" s="66">
        <v>74</v>
      </c>
      <c r="B78" s="9" t="s">
        <v>101</v>
      </c>
      <c r="C78" s="72">
        <v>1350000</v>
      </c>
      <c r="D78" s="73">
        <v>0</v>
      </c>
      <c r="E78" s="69">
        <v>1533600</v>
      </c>
      <c r="F78" s="62">
        <v>150.30000000000001</v>
      </c>
      <c r="G78" s="64">
        <v>144.02000000000001</v>
      </c>
      <c r="H78" s="64">
        <f t="shared" si="5"/>
        <v>1.0436050548534925</v>
      </c>
      <c r="I78" s="70">
        <f t="shared" si="6"/>
        <v>1600473</v>
      </c>
    </row>
    <row r="79" spans="1:9">
      <c r="A79" s="66">
        <v>75</v>
      </c>
      <c r="B79" s="9" t="s">
        <v>102</v>
      </c>
      <c r="C79" s="72">
        <v>577000</v>
      </c>
      <c r="D79" s="73">
        <v>0</v>
      </c>
      <c r="E79" s="69">
        <v>655472</v>
      </c>
      <c r="F79" s="62">
        <v>150.30000000000001</v>
      </c>
      <c r="G79" s="64">
        <v>144.02000000000001</v>
      </c>
      <c r="H79" s="64">
        <f t="shared" si="5"/>
        <v>1.0436050548534925</v>
      </c>
      <c r="I79" s="70">
        <f t="shared" si="6"/>
        <v>684054</v>
      </c>
    </row>
    <row r="80" spans="1:9">
      <c r="A80" s="66">
        <v>76</v>
      </c>
      <c r="B80" s="9" t="s">
        <v>103</v>
      </c>
      <c r="C80" s="72">
        <v>390000</v>
      </c>
      <c r="D80" s="73">
        <v>0</v>
      </c>
      <c r="E80" s="69">
        <v>443040</v>
      </c>
      <c r="F80" s="62">
        <v>150.30000000000001</v>
      </c>
      <c r="G80" s="64">
        <v>144.02000000000001</v>
      </c>
      <c r="H80" s="64">
        <f t="shared" si="5"/>
        <v>1.0436050548534925</v>
      </c>
      <c r="I80" s="70">
        <f t="shared" si="6"/>
        <v>462359</v>
      </c>
    </row>
    <row r="81" spans="1:9">
      <c r="A81" s="66">
        <v>77</v>
      </c>
      <c r="B81" s="9" t="s">
        <v>104</v>
      </c>
      <c r="C81" s="72">
        <v>2500000</v>
      </c>
      <c r="D81" s="73">
        <v>0</v>
      </c>
      <c r="E81" s="69">
        <v>2840000</v>
      </c>
      <c r="F81" s="62">
        <v>150.30000000000001</v>
      </c>
      <c r="G81" s="64">
        <v>144.02000000000001</v>
      </c>
      <c r="H81" s="64">
        <f t="shared" si="5"/>
        <v>1.0436050548534925</v>
      </c>
      <c r="I81" s="70">
        <f t="shared" si="6"/>
        <v>2963838</v>
      </c>
    </row>
    <row r="82" spans="1:9">
      <c r="A82" s="66">
        <v>78</v>
      </c>
      <c r="B82" s="9" t="s">
        <v>105</v>
      </c>
      <c r="C82" s="72">
        <v>1400000</v>
      </c>
      <c r="D82" s="73">
        <v>0</v>
      </c>
      <c r="E82" s="69">
        <v>1590400</v>
      </c>
      <c r="F82" s="62">
        <v>150.30000000000001</v>
      </c>
      <c r="G82" s="64">
        <v>144.02000000000001</v>
      </c>
      <c r="H82" s="64">
        <f t="shared" si="5"/>
        <v>1.0436050548534925</v>
      </c>
      <c r="I82" s="70">
        <f t="shared" si="6"/>
        <v>1659749</v>
      </c>
    </row>
    <row r="83" spans="1:9">
      <c r="A83" s="66">
        <v>79</v>
      </c>
      <c r="B83" s="9" t="s">
        <v>106</v>
      </c>
      <c r="C83" s="72">
        <v>130000</v>
      </c>
      <c r="D83" s="73">
        <v>0</v>
      </c>
      <c r="E83" s="69">
        <v>147680</v>
      </c>
      <c r="F83" s="62">
        <v>150.30000000000001</v>
      </c>
      <c r="G83" s="64">
        <v>144.02000000000001</v>
      </c>
      <c r="H83" s="64">
        <f t="shared" si="5"/>
        <v>1.0436050548534925</v>
      </c>
      <c r="I83" s="70">
        <f t="shared" si="6"/>
        <v>154120</v>
      </c>
    </row>
    <row r="84" spans="1:9">
      <c r="A84" s="66">
        <v>80</v>
      </c>
      <c r="B84" s="9" t="s">
        <v>107</v>
      </c>
      <c r="C84" s="72">
        <v>130000</v>
      </c>
      <c r="D84" s="73">
        <v>0</v>
      </c>
      <c r="E84" s="69">
        <v>147680</v>
      </c>
      <c r="F84" s="62">
        <v>150.30000000000001</v>
      </c>
      <c r="G84" s="64">
        <v>144.02000000000001</v>
      </c>
      <c r="H84" s="64">
        <f t="shared" si="5"/>
        <v>1.0436050548534925</v>
      </c>
      <c r="I84" s="70">
        <f t="shared" si="6"/>
        <v>154120</v>
      </c>
    </row>
    <row r="85" spans="1:9" ht="36">
      <c r="A85" s="66">
        <v>81</v>
      </c>
      <c r="B85" s="9" t="s">
        <v>108</v>
      </c>
      <c r="C85" s="72">
        <v>160000</v>
      </c>
      <c r="D85" s="73">
        <v>0</v>
      </c>
      <c r="E85" s="69">
        <v>181760</v>
      </c>
      <c r="F85" s="62">
        <v>150.30000000000001</v>
      </c>
      <c r="G85" s="64">
        <v>144.02000000000001</v>
      </c>
      <c r="H85" s="64">
        <f t="shared" si="5"/>
        <v>1.0436050548534925</v>
      </c>
      <c r="I85" s="70">
        <f t="shared" si="6"/>
        <v>189686</v>
      </c>
    </row>
    <row r="86" spans="1:9" ht="36">
      <c r="A86" s="66">
        <v>82</v>
      </c>
      <c r="B86" s="9" t="s">
        <v>109</v>
      </c>
      <c r="C86" s="72">
        <v>240000</v>
      </c>
      <c r="D86" s="73">
        <v>0</v>
      </c>
      <c r="E86" s="69">
        <v>272640</v>
      </c>
      <c r="F86" s="62">
        <v>150.30000000000001</v>
      </c>
      <c r="G86" s="64">
        <v>144.02000000000001</v>
      </c>
      <c r="H86" s="64">
        <f t="shared" si="5"/>
        <v>1.0436050548534925</v>
      </c>
      <c r="I86" s="70">
        <f t="shared" si="6"/>
        <v>284528</v>
      </c>
    </row>
    <row r="87" spans="1:9">
      <c r="A87" s="66">
        <v>83</v>
      </c>
      <c r="B87" s="9" t="s">
        <v>110</v>
      </c>
      <c r="C87" s="72">
        <v>225000</v>
      </c>
      <c r="D87" s="73">
        <v>0</v>
      </c>
      <c r="E87" s="69">
        <v>255600</v>
      </c>
      <c r="F87" s="62">
        <v>150.30000000000001</v>
      </c>
      <c r="G87" s="64">
        <v>144.02000000000001</v>
      </c>
      <c r="H87" s="64">
        <f t="shared" si="5"/>
        <v>1.0436050548534925</v>
      </c>
      <c r="I87" s="70">
        <f t="shared" si="6"/>
        <v>266745</v>
      </c>
    </row>
    <row r="88" spans="1:9">
      <c r="A88" s="66">
        <v>84</v>
      </c>
      <c r="B88" s="9" t="s">
        <v>111</v>
      </c>
      <c r="C88" s="72">
        <v>85000</v>
      </c>
      <c r="D88" s="73">
        <v>0</v>
      </c>
      <c r="E88" s="69">
        <v>96560</v>
      </c>
      <c r="F88" s="62">
        <v>150.30000000000001</v>
      </c>
      <c r="G88" s="64">
        <v>144.02000000000001</v>
      </c>
      <c r="H88" s="64">
        <f t="shared" si="5"/>
        <v>1.0436050548534925</v>
      </c>
      <c r="I88" s="70">
        <f t="shared" si="6"/>
        <v>100771</v>
      </c>
    </row>
    <row r="89" spans="1:9">
      <c r="A89" s="66">
        <v>85</v>
      </c>
      <c r="B89" s="9" t="s">
        <v>112</v>
      </c>
      <c r="C89" s="72">
        <v>375000</v>
      </c>
      <c r="D89" s="73">
        <v>0</v>
      </c>
      <c r="E89" s="69">
        <v>426000</v>
      </c>
      <c r="F89" s="62">
        <v>150.30000000000001</v>
      </c>
      <c r="G89" s="64">
        <v>144.02000000000001</v>
      </c>
      <c r="H89" s="64">
        <f t="shared" si="5"/>
        <v>1.0436050548534925</v>
      </c>
      <c r="I89" s="70">
        <f t="shared" si="6"/>
        <v>444576</v>
      </c>
    </row>
    <row r="90" spans="1:9">
      <c r="A90" s="66">
        <v>86</v>
      </c>
      <c r="B90" s="9" t="s">
        <v>112</v>
      </c>
      <c r="C90" s="72">
        <v>375000</v>
      </c>
      <c r="D90" s="73">
        <v>0</v>
      </c>
      <c r="E90" s="69">
        <v>426000</v>
      </c>
      <c r="F90" s="62">
        <v>150.30000000000001</v>
      </c>
      <c r="G90" s="64">
        <v>144.02000000000001</v>
      </c>
      <c r="H90" s="64">
        <f t="shared" si="5"/>
        <v>1.0436050548534925</v>
      </c>
      <c r="I90" s="70">
        <f t="shared" si="6"/>
        <v>444576</v>
      </c>
    </row>
    <row r="91" spans="1:9">
      <c r="A91" s="66">
        <v>87</v>
      </c>
      <c r="B91" s="9" t="s">
        <v>113</v>
      </c>
      <c r="C91" s="72">
        <v>150000</v>
      </c>
      <c r="D91" s="73">
        <v>0</v>
      </c>
      <c r="E91" s="69">
        <v>170400</v>
      </c>
      <c r="F91" s="62">
        <v>150.30000000000001</v>
      </c>
      <c r="G91" s="64">
        <v>144.02000000000001</v>
      </c>
      <c r="H91" s="64">
        <f t="shared" si="5"/>
        <v>1.0436050548534925</v>
      </c>
      <c r="I91" s="70">
        <f t="shared" si="6"/>
        <v>177830</v>
      </c>
    </row>
    <row r="92" spans="1:9">
      <c r="A92" s="66">
        <v>88</v>
      </c>
      <c r="B92" s="9" t="s">
        <v>113</v>
      </c>
      <c r="C92" s="72">
        <v>150000</v>
      </c>
      <c r="D92" s="73">
        <v>0</v>
      </c>
      <c r="E92" s="69">
        <v>170400</v>
      </c>
      <c r="F92" s="62">
        <v>150.30000000000001</v>
      </c>
      <c r="G92" s="64">
        <v>144.02000000000001</v>
      </c>
      <c r="H92" s="64">
        <f t="shared" si="5"/>
        <v>1.0436050548534925</v>
      </c>
      <c r="I92" s="70">
        <f t="shared" si="6"/>
        <v>177830</v>
      </c>
    </row>
    <row r="93" spans="1:9">
      <c r="A93" s="66">
        <v>89</v>
      </c>
      <c r="B93" s="9" t="s">
        <v>114</v>
      </c>
      <c r="C93" s="72">
        <v>115000</v>
      </c>
      <c r="D93" s="73">
        <v>0</v>
      </c>
      <c r="E93" s="69">
        <v>130640</v>
      </c>
      <c r="F93" s="62">
        <v>150.30000000000001</v>
      </c>
      <c r="G93" s="64">
        <v>144.02000000000001</v>
      </c>
      <c r="H93" s="64">
        <f t="shared" si="5"/>
        <v>1.0436050548534925</v>
      </c>
      <c r="I93" s="70">
        <f t="shared" si="6"/>
        <v>136337</v>
      </c>
    </row>
    <row r="94" spans="1:9">
      <c r="A94" s="66">
        <v>90</v>
      </c>
      <c r="B94" s="9" t="s">
        <v>115</v>
      </c>
      <c r="C94" s="72">
        <v>185000</v>
      </c>
      <c r="D94" s="73">
        <v>0</v>
      </c>
      <c r="E94" s="69">
        <v>210160</v>
      </c>
      <c r="F94" s="62">
        <v>150.30000000000001</v>
      </c>
      <c r="G94" s="64">
        <v>144.02000000000001</v>
      </c>
      <c r="H94" s="64">
        <f t="shared" si="5"/>
        <v>1.0436050548534925</v>
      </c>
      <c r="I94" s="70">
        <f t="shared" si="6"/>
        <v>219324</v>
      </c>
    </row>
    <row r="95" spans="1:9">
      <c r="A95" s="66">
        <v>91</v>
      </c>
      <c r="B95" s="9" t="s">
        <v>116</v>
      </c>
      <c r="C95" s="72">
        <v>410000</v>
      </c>
      <c r="D95" s="73">
        <v>0</v>
      </c>
      <c r="E95" s="69">
        <v>465760</v>
      </c>
      <c r="F95" s="62">
        <v>150.30000000000001</v>
      </c>
      <c r="G95" s="64">
        <v>144.02000000000001</v>
      </c>
      <c r="H95" s="64">
        <f t="shared" si="5"/>
        <v>1.0436050548534925</v>
      </c>
      <c r="I95" s="70">
        <f t="shared" si="6"/>
        <v>486069</v>
      </c>
    </row>
    <row r="96" spans="1:9">
      <c r="A96" s="66">
        <v>92</v>
      </c>
      <c r="B96" s="74" t="s">
        <v>117</v>
      </c>
      <c r="C96" s="72">
        <v>485000</v>
      </c>
      <c r="D96" s="73">
        <v>0</v>
      </c>
      <c r="E96" s="69">
        <v>550960</v>
      </c>
      <c r="F96" s="62">
        <v>150.30000000000001</v>
      </c>
      <c r="G96" s="64">
        <v>144.02000000000001</v>
      </c>
      <c r="H96" s="64">
        <f t="shared" si="5"/>
        <v>1.0436050548534925</v>
      </c>
      <c r="I96" s="70">
        <f t="shared" si="6"/>
        <v>574985</v>
      </c>
    </row>
    <row r="97" spans="1:9">
      <c r="A97" s="66">
        <v>93</v>
      </c>
      <c r="B97" s="9" t="s">
        <v>118</v>
      </c>
      <c r="C97" s="72">
        <v>4100000</v>
      </c>
      <c r="D97" s="73">
        <v>0</v>
      </c>
      <c r="E97" s="69">
        <v>4657600</v>
      </c>
      <c r="F97" s="62">
        <v>150.30000000000001</v>
      </c>
      <c r="G97" s="64">
        <v>144.02000000000001</v>
      </c>
      <c r="H97" s="64">
        <f t="shared" si="5"/>
        <v>1.0436050548534925</v>
      </c>
      <c r="I97" s="70">
        <f t="shared" si="6"/>
        <v>4860695</v>
      </c>
    </row>
    <row r="98" spans="1:9">
      <c r="A98" s="66">
        <v>94</v>
      </c>
      <c r="B98" s="9" t="s">
        <v>119</v>
      </c>
      <c r="C98" s="72">
        <v>230000</v>
      </c>
      <c r="D98" s="73">
        <v>0</v>
      </c>
      <c r="E98" s="69">
        <v>261280</v>
      </c>
      <c r="F98" s="62">
        <v>150.30000000000001</v>
      </c>
      <c r="G98" s="64">
        <v>144.02000000000001</v>
      </c>
      <c r="H98" s="64">
        <f t="shared" si="5"/>
        <v>1.0436050548534925</v>
      </c>
      <c r="I98" s="70">
        <f t="shared" si="6"/>
        <v>272673</v>
      </c>
    </row>
    <row r="99" spans="1:9">
      <c r="A99" s="66">
        <v>95</v>
      </c>
      <c r="B99" s="9" t="s">
        <v>120</v>
      </c>
      <c r="C99" s="72">
        <v>480000</v>
      </c>
      <c r="D99" s="73">
        <v>0</v>
      </c>
      <c r="E99" s="69">
        <v>545280</v>
      </c>
      <c r="F99" s="62">
        <v>150.30000000000001</v>
      </c>
      <c r="G99" s="64">
        <v>144.02000000000001</v>
      </c>
      <c r="H99" s="64">
        <f t="shared" si="5"/>
        <v>1.0436050548534925</v>
      </c>
      <c r="I99" s="70">
        <f t="shared" si="6"/>
        <v>569057</v>
      </c>
    </row>
    <row r="100" spans="1:9">
      <c r="A100" s="66">
        <v>96</v>
      </c>
      <c r="B100" s="9" t="s">
        <v>121</v>
      </c>
      <c r="C100" s="72">
        <v>140000</v>
      </c>
      <c r="D100" s="73">
        <v>0</v>
      </c>
      <c r="E100" s="69">
        <v>159040</v>
      </c>
      <c r="F100" s="62">
        <v>150.30000000000001</v>
      </c>
      <c r="G100" s="64">
        <v>144.02000000000001</v>
      </c>
      <c r="H100" s="64">
        <f t="shared" si="5"/>
        <v>1.0436050548534925</v>
      </c>
      <c r="I100" s="70">
        <f t="shared" si="6"/>
        <v>165975</v>
      </c>
    </row>
    <row r="101" spans="1:9">
      <c r="A101" s="66">
        <v>97</v>
      </c>
      <c r="B101" s="9" t="s">
        <v>122</v>
      </c>
      <c r="C101" s="72">
        <v>398000</v>
      </c>
      <c r="D101" s="73">
        <v>0</v>
      </c>
      <c r="E101" s="69">
        <v>452128</v>
      </c>
      <c r="F101" s="62">
        <v>150.30000000000001</v>
      </c>
      <c r="G101" s="64">
        <v>144.02000000000001</v>
      </c>
      <c r="H101" s="64">
        <f t="shared" si="5"/>
        <v>1.0436050548534925</v>
      </c>
      <c r="I101" s="70">
        <f t="shared" si="6"/>
        <v>471843</v>
      </c>
    </row>
    <row r="102" spans="1:9">
      <c r="A102" s="66">
        <v>98</v>
      </c>
      <c r="B102" s="9" t="s">
        <v>123</v>
      </c>
      <c r="C102" s="72">
        <v>189500</v>
      </c>
      <c r="D102" s="73">
        <v>0</v>
      </c>
      <c r="E102" s="69">
        <v>215272</v>
      </c>
      <c r="F102" s="62">
        <v>150.30000000000001</v>
      </c>
      <c r="G102" s="64">
        <v>144.02000000000001</v>
      </c>
      <c r="H102" s="64">
        <f t="shared" si="5"/>
        <v>1.0436050548534925</v>
      </c>
      <c r="I102" s="70">
        <f t="shared" si="6"/>
        <v>224659</v>
      </c>
    </row>
    <row r="103" spans="1:9">
      <c r="A103" s="66">
        <v>99</v>
      </c>
      <c r="B103" s="9" t="s">
        <v>124</v>
      </c>
      <c r="C103" s="72">
        <v>190000</v>
      </c>
      <c r="D103" s="73">
        <v>0</v>
      </c>
      <c r="E103" s="69">
        <v>215840</v>
      </c>
      <c r="F103" s="62">
        <v>150.30000000000001</v>
      </c>
      <c r="G103" s="64">
        <v>144.02000000000001</v>
      </c>
      <c r="H103" s="64">
        <f t="shared" si="5"/>
        <v>1.0436050548534925</v>
      </c>
      <c r="I103" s="70">
        <f t="shared" si="6"/>
        <v>225252</v>
      </c>
    </row>
    <row r="104" spans="1:9">
      <c r="A104" s="66">
        <v>100</v>
      </c>
      <c r="B104" s="9" t="s">
        <v>125</v>
      </c>
      <c r="C104" s="71">
        <v>924369.74789915967</v>
      </c>
      <c r="D104" s="71">
        <f t="shared" ref="D104:D105" si="7">+C104*19%</f>
        <v>175630.25210084033</v>
      </c>
      <c r="E104" s="69">
        <v>1249600</v>
      </c>
      <c r="F104" s="62">
        <v>150.30000000000001</v>
      </c>
      <c r="G104" s="64">
        <v>144.02000000000001</v>
      </c>
      <c r="H104" s="64">
        <f t="shared" si="5"/>
        <v>1.0436050548534925</v>
      </c>
      <c r="I104" s="70">
        <f t="shared" si="6"/>
        <v>1304089</v>
      </c>
    </row>
    <row r="105" spans="1:9">
      <c r="A105" s="66">
        <v>101</v>
      </c>
      <c r="B105" s="9" t="s">
        <v>126</v>
      </c>
      <c r="C105" s="71">
        <v>249579.83193277312</v>
      </c>
      <c r="D105" s="71">
        <f t="shared" si="7"/>
        <v>47420.168067226892</v>
      </c>
      <c r="E105" s="69">
        <v>337392</v>
      </c>
      <c r="F105" s="62">
        <v>150.30000000000001</v>
      </c>
      <c r="G105" s="64">
        <v>144.02000000000001</v>
      </c>
      <c r="H105" s="64">
        <f t="shared" si="5"/>
        <v>1.0436050548534925</v>
      </c>
      <c r="I105" s="70">
        <f t="shared" si="6"/>
        <v>352104</v>
      </c>
    </row>
    <row r="106" spans="1:9">
      <c r="A106" s="66">
        <v>102</v>
      </c>
      <c r="B106" s="9" t="s">
        <v>127</v>
      </c>
      <c r="C106" s="72">
        <v>394000</v>
      </c>
      <c r="D106" s="73">
        <v>0</v>
      </c>
      <c r="E106" s="69">
        <v>447584</v>
      </c>
      <c r="F106" s="62">
        <v>150.30000000000001</v>
      </c>
      <c r="G106" s="64">
        <v>144.02000000000001</v>
      </c>
      <c r="H106" s="64">
        <f t="shared" si="5"/>
        <v>1.0436050548534925</v>
      </c>
      <c r="I106" s="70">
        <f t="shared" si="6"/>
        <v>467101</v>
      </c>
    </row>
    <row r="107" spans="1:9">
      <c r="A107" s="66">
        <v>103</v>
      </c>
      <c r="B107" s="9" t="s">
        <v>128</v>
      </c>
      <c r="C107" s="72">
        <v>159000</v>
      </c>
      <c r="D107" s="73">
        <v>0</v>
      </c>
      <c r="E107" s="69">
        <v>180624</v>
      </c>
      <c r="F107" s="62">
        <v>150.30000000000001</v>
      </c>
      <c r="G107" s="64">
        <v>144.02000000000001</v>
      </c>
      <c r="H107" s="64">
        <f t="shared" si="5"/>
        <v>1.0436050548534925</v>
      </c>
      <c r="I107" s="70">
        <f t="shared" si="6"/>
        <v>188500</v>
      </c>
    </row>
    <row r="108" spans="1:9">
      <c r="A108" s="66">
        <v>104</v>
      </c>
      <c r="B108" s="9" t="s">
        <v>129</v>
      </c>
      <c r="C108" s="72">
        <v>390000</v>
      </c>
      <c r="D108" s="73">
        <v>0</v>
      </c>
      <c r="E108" s="69">
        <v>443040</v>
      </c>
      <c r="F108" s="62">
        <v>150.30000000000001</v>
      </c>
      <c r="G108" s="64">
        <v>144.02000000000001</v>
      </c>
      <c r="H108" s="64">
        <f t="shared" si="5"/>
        <v>1.0436050548534925</v>
      </c>
      <c r="I108" s="70">
        <f t="shared" si="6"/>
        <v>462359</v>
      </c>
    </row>
    <row r="109" spans="1:9">
      <c r="A109" s="66">
        <v>105</v>
      </c>
      <c r="B109" s="9" t="s">
        <v>130</v>
      </c>
      <c r="C109" s="72">
        <v>795000</v>
      </c>
      <c r="D109" s="73">
        <v>0</v>
      </c>
      <c r="E109" s="69">
        <v>903120</v>
      </c>
      <c r="F109" s="62">
        <v>150.30000000000001</v>
      </c>
      <c r="G109" s="64">
        <v>144.02000000000001</v>
      </c>
      <c r="H109" s="64">
        <f t="shared" si="5"/>
        <v>1.0436050548534925</v>
      </c>
      <c r="I109" s="70">
        <f t="shared" si="6"/>
        <v>942501</v>
      </c>
    </row>
    <row r="110" spans="1:9">
      <c r="A110" s="66">
        <v>106</v>
      </c>
      <c r="B110" s="9" t="s">
        <v>131</v>
      </c>
      <c r="C110" s="72">
        <v>530000</v>
      </c>
      <c r="D110" s="73">
        <v>0</v>
      </c>
      <c r="E110" s="69">
        <v>602080</v>
      </c>
      <c r="F110" s="62">
        <v>150.30000000000001</v>
      </c>
      <c r="G110" s="64">
        <v>144.02000000000001</v>
      </c>
      <c r="H110" s="64">
        <f t="shared" si="5"/>
        <v>1.0436050548534925</v>
      </c>
      <c r="I110" s="70">
        <f t="shared" si="6"/>
        <v>628334</v>
      </c>
    </row>
    <row r="111" spans="1:9">
      <c r="A111" s="66">
        <v>107</v>
      </c>
      <c r="B111" s="9" t="s">
        <v>132</v>
      </c>
      <c r="C111" s="72">
        <v>3900000</v>
      </c>
      <c r="D111" s="73">
        <v>0</v>
      </c>
      <c r="E111" s="69">
        <v>4430400</v>
      </c>
      <c r="F111" s="62">
        <v>150.30000000000001</v>
      </c>
      <c r="G111" s="64">
        <v>144.02000000000001</v>
      </c>
      <c r="H111" s="64">
        <f t="shared" si="5"/>
        <v>1.0436050548534925</v>
      </c>
      <c r="I111" s="70">
        <f t="shared" si="6"/>
        <v>4623588</v>
      </c>
    </row>
    <row r="112" spans="1:9">
      <c r="A112" s="66">
        <v>108</v>
      </c>
      <c r="B112" s="9" t="s">
        <v>133</v>
      </c>
      <c r="C112" s="71">
        <v>571428.57142857148</v>
      </c>
      <c r="D112" s="71">
        <f t="shared" ref="D112:D148" si="8">+C112*19%</f>
        <v>108571.42857142858</v>
      </c>
      <c r="E112" s="69">
        <v>787440.00000000012</v>
      </c>
      <c r="F112" s="62">
        <v>150.30000000000001</v>
      </c>
      <c r="G112" s="64">
        <v>144.02000000000001</v>
      </c>
      <c r="H112" s="64">
        <f t="shared" si="5"/>
        <v>1.0436050548534925</v>
      </c>
      <c r="I112" s="70">
        <f t="shared" si="6"/>
        <v>821776</v>
      </c>
    </row>
    <row r="113" spans="1:9">
      <c r="A113" s="66">
        <v>109</v>
      </c>
      <c r="B113" s="9" t="s">
        <v>134</v>
      </c>
      <c r="C113" s="71">
        <v>126050.42016806723</v>
      </c>
      <c r="D113" s="71">
        <f t="shared" si="8"/>
        <v>23949.579831932773</v>
      </c>
      <c r="E113" s="69">
        <v>173700</v>
      </c>
      <c r="F113" s="62">
        <v>150.30000000000001</v>
      </c>
      <c r="G113" s="64">
        <v>144.02000000000001</v>
      </c>
      <c r="H113" s="64">
        <f t="shared" si="5"/>
        <v>1.0436050548534925</v>
      </c>
      <c r="I113" s="70">
        <f t="shared" si="6"/>
        <v>181274</v>
      </c>
    </row>
    <row r="114" spans="1:9">
      <c r="A114" s="66">
        <v>110</v>
      </c>
      <c r="B114" s="9" t="s">
        <v>135</v>
      </c>
      <c r="C114" s="71">
        <v>26890.756302521011</v>
      </c>
      <c r="D114" s="71">
        <f t="shared" si="8"/>
        <v>5109.2436974789925</v>
      </c>
      <c r="E114" s="69">
        <v>37056</v>
      </c>
      <c r="F114" s="62">
        <v>150.30000000000001</v>
      </c>
      <c r="G114" s="64">
        <v>144.02000000000001</v>
      </c>
      <c r="H114" s="64">
        <f t="shared" si="5"/>
        <v>1.0436050548534925</v>
      </c>
      <c r="I114" s="70">
        <f t="shared" si="6"/>
        <v>38672</v>
      </c>
    </row>
    <row r="115" spans="1:9">
      <c r="A115" s="66">
        <v>111</v>
      </c>
      <c r="B115" s="9" t="s">
        <v>136</v>
      </c>
      <c r="C115" s="71">
        <v>110924.36974789917</v>
      </c>
      <c r="D115" s="71">
        <f t="shared" si="8"/>
        <v>21075.630252100844</v>
      </c>
      <c r="E115" s="69">
        <v>152856</v>
      </c>
      <c r="F115" s="62">
        <v>150.30000000000001</v>
      </c>
      <c r="G115" s="64">
        <v>144.02000000000001</v>
      </c>
      <c r="H115" s="64">
        <f t="shared" si="5"/>
        <v>1.0436050548534925</v>
      </c>
      <c r="I115" s="70">
        <f t="shared" si="6"/>
        <v>159521</v>
      </c>
    </row>
    <row r="116" spans="1:9">
      <c r="A116" s="66">
        <v>112</v>
      </c>
      <c r="B116" s="9" t="s">
        <v>137</v>
      </c>
      <c r="C116" s="71">
        <v>109243.6974789916</v>
      </c>
      <c r="D116" s="71">
        <f t="shared" si="8"/>
        <v>20756.302521008405</v>
      </c>
      <c r="E116" s="69">
        <v>150540</v>
      </c>
      <c r="F116" s="62">
        <v>150.30000000000001</v>
      </c>
      <c r="G116" s="64">
        <v>144.02000000000001</v>
      </c>
      <c r="H116" s="64">
        <f t="shared" si="5"/>
        <v>1.0436050548534925</v>
      </c>
      <c r="I116" s="70">
        <f t="shared" si="6"/>
        <v>157104</v>
      </c>
    </row>
    <row r="117" spans="1:9">
      <c r="A117" s="66">
        <v>113</v>
      </c>
      <c r="B117" s="9" t="s">
        <v>138</v>
      </c>
      <c r="C117" s="71">
        <v>80420.168067226899</v>
      </c>
      <c r="D117" s="71">
        <f t="shared" si="8"/>
        <v>15279.831932773111</v>
      </c>
      <c r="E117" s="69">
        <v>110820.6</v>
      </c>
      <c r="F117" s="62">
        <v>150.30000000000001</v>
      </c>
      <c r="G117" s="64">
        <v>144.02000000000001</v>
      </c>
      <c r="H117" s="64">
        <f t="shared" si="5"/>
        <v>1.0436050548534925</v>
      </c>
      <c r="I117" s="70">
        <f t="shared" si="6"/>
        <v>115653</v>
      </c>
    </row>
    <row r="118" spans="1:9">
      <c r="A118" s="66">
        <v>114</v>
      </c>
      <c r="B118" s="9" t="s">
        <v>139</v>
      </c>
      <c r="C118" s="71">
        <v>61764.705882352944</v>
      </c>
      <c r="D118" s="71">
        <f t="shared" si="8"/>
        <v>11735.294117647059</v>
      </c>
      <c r="E118" s="69">
        <v>85113.000000000015</v>
      </c>
      <c r="F118" s="62">
        <v>150.30000000000001</v>
      </c>
      <c r="G118" s="64">
        <v>144.02000000000001</v>
      </c>
      <c r="H118" s="64">
        <f t="shared" si="5"/>
        <v>1.0436050548534925</v>
      </c>
      <c r="I118" s="70">
        <f t="shared" si="6"/>
        <v>88824</v>
      </c>
    </row>
    <row r="119" spans="1:9">
      <c r="A119" s="66">
        <v>115</v>
      </c>
      <c r="B119" s="9" t="s">
        <v>140</v>
      </c>
      <c r="C119" s="71">
        <v>61764.705882352944</v>
      </c>
      <c r="D119" s="71">
        <f t="shared" si="8"/>
        <v>11735.294117647059</v>
      </c>
      <c r="E119" s="69">
        <v>85113.000000000015</v>
      </c>
      <c r="F119" s="62">
        <v>150.30000000000001</v>
      </c>
      <c r="G119" s="64">
        <v>144.02000000000001</v>
      </c>
      <c r="H119" s="64">
        <f t="shared" si="5"/>
        <v>1.0436050548534925</v>
      </c>
      <c r="I119" s="70">
        <f t="shared" si="6"/>
        <v>88824</v>
      </c>
    </row>
    <row r="120" spans="1:9">
      <c r="A120" s="66">
        <v>116</v>
      </c>
      <c r="B120" s="9" t="s">
        <v>141</v>
      </c>
      <c r="C120" s="71">
        <v>62184.873949579836</v>
      </c>
      <c r="D120" s="71">
        <f t="shared" si="8"/>
        <v>11815.126050420169</v>
      </c>
      <c r="E120" s="69">
        <v>85692</v>
      </c>
      <c r="F120" s="62">
        <v>150.30000000000001</v>
      </c>
      <c r="G120" s="64">
        <v>144.02000000000001</v>
      </c>
      <c r="H120" s="64">
        <f t="shared" si="5"/>
        <v>1.0436050548534925</v>
      </c>
      <c r="I120" s="70">
        <f t="shared" si="6"/>
        <v>89429</v>
      </c>
    </row>
    <row r="121" spans="1:9">
      <c r="A121" s="66">
        <v>117</v>
      </c>
      <c r="B121" s="9" t="s">
        <v>142</v>
      </c>
      <c r="C121" s="71">
        <v>63025.210084033613</v>
      </c>
      <c r="D121" s="71">
        <f t="shared" si="8"/>
        <v>11974.789915966387</v>
      </c>
      <c r="E121" s="69">
        <v>86850</v>
      </c>
      <c r="F121" s="62">
        <v>150.30000000000001</v>
      </c>
      <c r="G121" s="64">
        <v>144.02000000000001</v>
      </c>
      <c r="H121" s="64">
        <f t="shared" si="5"/>
        <v>1.0436050548534925</v>
      </c>
      <c r="I121" s="70">
        <f t="shared" si="6"/>
        <v>90637</v>
      </c>
    </row>
    <row r="122" spans="1:9">
      <c r="A122" s="66">
        <v>118</v>
      </c>
      <c r="B122" s="9" t="s">
        <v>143</v>
      </c>
      <c r="C122" s="71">
        <v>57142.857142857145</v>
      </c>
      <c r="D122" s="71">
        <f t="shared" si="8"/>
        <v>10857.142857142857</v>
      </c>
      <c r="E122" s="69">
        <v>78744.000000000015</v>
      </c>
      <c r="F122" s="62">
        <v>150.30000000000001</v>
      </c>
      <c r="G122" s="64">
        <v>144.02000000000001</v>
      </c>
      <c r="H122" s="64">
        <f t="shared" si="5"/>
        <v>1.0436050548534925</v>
      </c>
      <c r="I122" s="70">
        <f t="shared" si="6"/>
        <v>82178</v>
      </c>
    </row>
    <row r="123" spans="1:9">
      <c r="A123" s="66">
        <v>119</v>
      </c>
      <c r="B123" s="9" t="s">
        <v>144</v>
      </c>
      <c r="C123" s="71">
        <v>57983.193277310929</v>
      </c>
      <c r="D123" s="71">
        <f t="shared" si="8"/>
        <v>11016.806722689076</v>
      </c>
      <c r="E123" s="69">
        <v>79902</v>
      </c>
      <c r="F123" s="62">
        <v>150.30000000000001</v>
      </c>
      <c r="G123" s="64">
        <v>144.02000000000001</v>
      </c>
      <c r="H123" s="64">
        <f t="shared" si="5"/>
        <v>1.0436050548534925</v>
      </c>
      <c r="I123" s="70">
        <f t="shared" si="6"/>
        <v>83386</v>
      </c>
    </row>
    <row r="124" spans="1:9">
      <c r="A124" s="66">
        <v>120</v>
      </c>
      <c r="B124" s="9" t="s">
        <v>145</v>
      </c>
      <c r="C124" s="71">
        <v>56302.521008403361</v>
      </c>
      <c r="D124" s="71">
        <f t="shared" si="8"/>
        <v>10697.478991596639</v>
      </c>
      <c r="E124" s="69">
        <v>77586</v>
      </c>
      <c r="F124" s="62">
        <v>150.30000000000001</v>
      </c>
      <c r="G124" s="64">
        <v>144.02000000000001</v>
      </c>
      <c r="H124" s="64">
        <f t="shared" si="5"/>
        <v>1.0436050548534925</v>
      </c>
      <c r="I124" s="70">
        <f t="shared" si="6"/>
        <v>80969</v>
      </c>
    </row>
    <row r="125" spans="1:9">
      <c r="A125" s="66">
        <v>121</v>
      </c>
      <c r="B125" s="9" t="s">
        <v>146</v>
      </c>
      <c r="C125" s="71">
        <v>48739.495798319331</v>
      </c>
      <c r="D125" s="71">
        <f t="shared" si="8"/>
        <v>9260.5042016806728</v>
      </c>
      <c r="E125" s="69">
        <v>67164</v>
      </c>
      <c r="F125" s="62">
        <v>150.30000000000001</v>
      </c>
      <c r="G125" s="64">
        <v>144.02000000000001</v>
      </c>
      <c r="H125" s="64">
        <f t="shared" si="5"/>
        <v>1.0436050548534925</v>
      </c>
      <c r="I125" s="70">
        <f t="shared" si="6"/>
        <v>70093</v>
      </c>
    </row>
    <row r="126" spans="1:9">
      <c r="A126" s="66">
        <v>122</v>
      </c>
      <c r="B126" s="9" t="s">
        <v>147</v>
      </c>
      <c r="C126" s="71">
        <v>75546.218487394959</v>
      </c>
      <c r="D126" s="71">
        <f t="shared" si="8"/>
        <v>14353.781512605043</v>
      </c>
      <c r="E126" s="69">
        <v>104104.2</v>
      </c>
      <c r="F126" s="62">
        <v>150.30000000000001</v>
      </c>
      <c r="G126" s="64">
        <v>144.02000000000001</v>
      </c>
      <c r="H126" s="64">
        <f t="shared" si="5"/>
        <v>1.0436050548534925</v>
      </c>
      <c r="I126" s="70">
        <f t="shared" si="6"/>
        <v>108644</v>
      </c>
    </row>
    <row r="127" spans="1:9">
      <c r="A127" s="66">
        <v>123</v>
      </c>
      <c r="B127" s="9" t="s">
        <v>148</v>
      </c>
      <c r="C127" s="71">
        <v>460504.2016806723</v>
      </c>
      <c r="D127" s="71">
        <f t="shared" si="8"/>
        <v>87495.798319327732</v>
      </c>
      <c r="E127" s="69">
        <v>634584</v>
      </c>
      <c r="F127" s="62">
        <v>150.30000000000001</v>
      </c>
      <c r="G127" s="64">
        <v>144.02000000000001</v>
      </c>
      <c r="H127" s="64">
        <f t="shared" si="5"/>
        <v>1.0436050548534925</v>
      </c>
      <c r="I127" s="70">
        <f t="shared" si="6"/>
        <v>662255</v>
      </c>
    </row>
    <row r="128" spans="1:9">
      <c r="A128" s="66">
        <v>124</v>
      </c>
      <c r="B128" s="9" t="s">
        <v>149</v>
      </c>
      <c r="C128" s="71">
        <v>302521.00840336137</v>
      </c>
      <c r="D128" s="71">
        <f t="shared" si="8"/>
        <v>57478.991596638662</v>
      </c>
      <c r="E128" s="69">
        <v>416880</v>
      </c>
      <c r="F128" s="62">
        <v>150.30000000000001</v>
      </c>
      <c r="G128" s="64">
        <v>144.02000000000001</v>
      </c>
      <c r="H128" s="64">
        <f t="shared" si="5"/>
        <v>1.0436050548534925</v>
      </c>
      <c r="I128" s="70">
        <f t="shared" si="6"/>
        <v>435058</v>
      </c>
    </row>
    <row r="129" spans="1:9" ht="24">
      <c r="A129" s="66">
        <v>125</v>
      </c>
      <c r="B129" s="9" t="s">
        <v>150</v>
      </c>
      <c r="C129" s="71">
        <v>157142.85714285716</v>
      </c>
      <c r="D129" s="71">
        <f t="shared" si="8"/>
        <v>29857.142857142862</v>
      </c>
      <c r="E129" s="69">
        <v>216546</v>
      </c>
      <c r="F129" s="62">
        <v>150.30000000000001</v>
      </c>
      <c r="G129" s="64">
        <v>144.02000000000001</v>
      </c>
      <c r="H129" s="64">
        <f t="shared" si="5"/>
        <v>1.0436050548534925</v>
      </c>
      <c r="I129" s="70">
        <f t="shared" si="6"/>
        <v>225989</v>
      </c>
    </row>
    <row r="130" spans="1:9">
      <c r="A130" s="66">
        <v>126</v>
      </c>
      <c r="B130" s="9" t="s">
        <v>151</v>
      </c>
      <c r="C130" s="71">
        <v>141176.4705882353</v>
      </c>
      <c r="D130" s="71">
        <f t="shared" si="8"/>
        <v>26823.529411764706</v>
      </c>
      <c r="E130" s="69">
        <v>194544</v>
      </c>
      <c r="F130" s="62">
        <v>150.30000000000001</v>
      </c>
      <c r="G130" s="64">
        <v>144.02000000000001</v>
      </c>
      <c r="H130" s="64">
        <f t="shared" si="5"/>
        <v>1.0436050548534925</v>
      </c>
      <c r="I130" s="70">
        <f t="shared" si="6"/>
        <v>203027</v>
      </c>
    </row>
    <row r="131" spans="1:9">
      <c r="A131" s="66">
        <v>127</v>
      </c>
      <c r="B131" s="9" t="s">
        <v>152</v>
      </c>
      <c r="C131" s="71">
        <v>57142.857142857145</v>
      </c>
      <c r="D131" s="71">
        <f t="shared" si="8"/>
        <v>10857.142857142857</v>
      </c>
      <c r="E131" s="69">
        <v>78744.000000000015</v>
      </c>
      <c r="F131" s="62">
        <v>150.30000000000001</v>
      </c>
      <c r="G131" s="64">
        <v>144.02000000000001</v>
      </c>
      <c r="H131" s="64">
        <f t="shared" si="5"/>
        <v>1.0436050548534925</v>
      </c>
      <c r="I131" s="70">
        <f t="shared" si="6"/>
        <v>82178</v>
      </c>
    </row>
    <row r="132" spans="1:9">
      <c r="A132" s="66">
        <v>128</v>
      </c>
      <c r="B132" s="9" t="s">
        <v>153</v>
      </c>
      <c r="C132" s="71">
        <v>105042.01680672269</v>
      </c>
      <c r="D132" s="71">
        <f t="shared" si="8"/>
        <v>19957.983193277312</v>
      </c>
      <c r="E132" s="69">
        <v>144750</v>
      </c>
      <c r="F132" s="62">
        <v>150.30000000000001</v>
      </c>
      <c r="G132" s="64">
        <v>144.02000000000001</v>
      </c>
      <c r="H132" s="64">
        <f t="shared" si="5"/>
        <v>1.0436050548534925</v>
      </c>
      <c r="I132" s="70">
        <f t="shared" si="6"/>
        <v>151062</v>
      </c>
    </row>
    <row r="133" spans="1:9">
      <c r="A133" s="66">
        <v>129</v>
      </c>
      <c r="B133" s="9" t="s">
        <v>154</v>
      </c>
      <c r="C133" s="71">
        <v>122689.0756302521</v>
      </c>
      <c r="D133" s="71">
        <f t="shared" si="8"/>
        <v>23310.9243697479</v>
      </c>
      <c r="E133" s="69">
        <v>169068</v>
      </c>
      <c r="F133" s="62">
        <v>150.30000000000001</v>
      </c>
      <c r="G133" s="64">
        <v>144.02000000000001</v>
      </c>
      <c r="H133" s="64">
        <f t="shared" si="5"/>
        <v>1.0436050548534925</v>
      </c>
      <c r="I133" s="70">
        <f t="shared" si="6"/>
        <v>176440</v>
      </c>
    </row>
    <row r="134" spans="1:9">
      <c r="A134" s="66">
        <v>130</v>
      </c>
      <c r="B134" s="9" t="s">
        <v>155</v>
      </c>
      <c r="C134" s="71">
        <v>133613.44537815126</v>
      </c>
      <c r="D134" s="71">
        <f t="shared" si="8"/>
        <v>25386.55462184874</v>
      </c>
      <c r="E134" s="69">
        <v>184122</v>
      </c>
      <c r="F134" s="62">
        <v>150.30000000000001</v>
      </c>
      <c r="G134" s="64">
        <v>144.02000000000001</v>
      </c>
      <c r="H134" s="64">
        <f t="shared" ref="H134:H149" si="9">F134/G134</f>
        <v>1.0436050548534925</v>
      </c>
      <c r="I134" s="70">
        <f t="shared" ref="I134:I149" si="10">ROUND((H134*E134),0)</f>
        <v>192151</v>
      </c>
    </row>
    <row r="135" spans="1:9">
      <c r="A135" s="66">
        <v>131</v>
      </c>
      <c r="B135" s="9" t="s">
        <v>156</v>
      </c>
      <c r="C135" s="71">
        <v>288235.29411764705</v>
      </c>
      <c r="D135" s="71">
        <f t="shared" si="8"/>
        <v>54764.705882352937</v>
      </c>
      <c r="E135" s="69">
        <v>397194</v>
      </c>
      <c r="F135" s="62">
        <v>150.30000000000001</v>
      </c>
      <c r="G135" s="64">
        <v>144.02000000000001</v>
      </c>
      <c r="H135" s="64">
        <f t="shared" si="9"/>
        <v>1.0436050548534925</v>
      </c>
      <c r="I135" s="70">
        <f t="shared" si="10"/>
        <v>414514</v>
      </c>
    </row>
    <row r="136" spans="1:9">
      <c r="A136" s="66">
        <v>132</v>
      </c>
      <c r="B136" s="9" t="s">
        <v>157</v>
      </c>
      <c r="C136" s="71">
        <v>132773.10924369749</v>
      </c>
      <c r="D136" s="71">
        <f t="shared" si="8"/>
        <v>25226.890756302524</v>
      </c>
      <c r="E136" s="69">
        <v>182964.00000000003</v>
      </c>
      <c r="F136" s="62">
        <v>150.30000000000001</v>
      </c>
      <c r="G136" s="64">
        <v>144.02000000000001</v>
      </c>
      <c r="H136" s="64">
        <f t="shared" si="9"/>
        <v>1.0436050548534925</v>
      </c>
      <c r="I136" s="70">
        <f t="shared" si="10"/>
        <v>190942</v>
      </c>
    </row>
    <row r="137" spans="1:9">
      <c r="A137" s="66">
        <v>133</v>
      </c>
      <c r="B137" s="9" t="s">
        <v>158</v>
      </c>
      <c r="C137" s="71">
        <v>166386.55462184874</v>
      </c>
      <c r="D137" s="71">
        <f t="shared" si="8"/>
        <v>31613.44537815126</v>
      </c>
      <c r="E137" s="69">
        <v>229284</v>
      </c>
      <c r="F137" s="62">
        <v>150.30000000000001</v>
      </c>
      <c r="G137" s="64">
        <v>144.02000000000001</v>
      </c>
      <c r="H137" s="64">
        <f t="shared" si="9"/>
        <v>1.0436050548534925</v>
      </c>
      <c r="I137" s="70">
        <f t="shared" si="10"/>
        <v>239282</v>
      </c>
    </row>
    <row r="138" spans="1:9">
      <c r="A138" s="66">
        <v>134</v>
      </c>
      <c r="B138" s="9" t="s">
        <v>159</v>
      </c>
      <c r="C138" s="71">
        <v>285714.28571428574</v>
      </c>
      <c r="D138" s="71">
        <f t="shared" si="8"/>
        <v>54285.71428571429</v>
      </c>
      <c r="E138" s="69">
        <v>393720.00000000006</v>
      </c>
      <c r="F138" s="62">
        <v>150.30000000000001</v>
      </c>
      <c r="G138" s="64">
        <v>144.02000000000001</v>
      </c>
      <c r="H138" s="64">
        <f t="shared" si="9"/>
        <v>1.0436050548534925</v>
      </c>
      <c r="I138" s="70">
        <f t="shared" si="10"/>
        <v>410888</v>
      </c>
    </row>
    <row r="139" spans="1:9">
      <c r="A139" s="66">
        <v>135</v>
      </c>
      <c r="B139" s="9" t="s">
        <v>160</v>
      </c>
      <c r="C139" s="71">
        <v>105042.01680672269</v>
      </c>
      <c r="D139" s="71">
        <f t="shared" si="8"/>
        <v>19957.983193277312</v>
      </c>
      <c r="E139" s="69">
        <v>144750</v>
      </c>
      <c r="F139" s="62">
        <v>150.30000000000001</v>
      </c>
      <c r="G139" s="64">
        <v>144.02000000000001</v>
      </c>
      <c r="H139" s="64">
        <f t="shared" si="9"/>
        <v>1.0436050548534925</v>
      </c>
      <c r="I139" s="70">
        <f t="shared" si="10"/>
        <v>151062</v>
      </c>
    </row>
    <row r="140" spans="1:9">
      <c r="A140" s="66">
        <v>136</v>
      </c>
      <c r="B140" s="9" t="s">
        <v>161</v>
      </c>
      <c r="C140" s="71">
        <v>315126.05042016809</v>
      </c>
      <c r="D140" s="71">
        <f t="shared" si="8"/>
        <v>59873.94957983194</v>
      </c>
      <c r="E140" s="69">
        <v>434250</v>
      </c>
      <c r="F140" s="62">
        <v>150.30000000000001</v>
      </c>
      <c r="G140" s="64">
        <v>144.02000000000001</v>
      </c>
      <c r="H140" s="64">
        <f t="shared" si="9"/>
        <v>1.0436050548534925</v>
      </c>
      <c r="I140" s="70">
        <f t="shared" si="10"/>
        <v>453185</v>
      </c>
    </row>
    <row r="141" spans="1:9">
      <c r="A141" s="66">
        <v>137</v>
      </c>
      <c r="B141" s="9" t="s">
        <v>162</v>
      </c>
      <c r="C141" s="71">
        <v>71428.571428571435</v>
      </c>
      <c r="D141" s="71">
        <f t="shared" si="8"/>
        <v>13571.428571428572</v>
      </c>
      <c r="E141" s="69">
        <v>98430.000000000015</v>
      </c>
      <c r="F141" s="62">
        <v>150.30000000000001</v>
      </c>
      <c r="G141" s="64">
        <v>144.02000000000001</v>
      </c>
      <c r="H141" s="64">
        <f t="shared" si="9"/>
        <v>1.0436050548534925</v>
      </c>
      <c r="I141" s="70">
        <f t="shared" si="10"/>
        <v>102722</v>
      </c>
    </row>
    <row r="142" spans="1:9">
      <c r="A142" s="66">
        <v>138</v>
      </c>
      <c r="B142" s="9" t="s">
        <v>163</v>
      </c>
      <c r="C142" s="71">
        <v>238655.46218487396</v>
      </c>
      <c r="D142" s="71">
        <f t="shared" si="8"/>
        <v>45344.537815126052</v>
      </c>
      <c r="E142" s="69">
        <v>328872</v>
      </c>
      <c r="F142" s="62">
        <v>150.30000000000001</v>
      </c>
      <c r="G142" s="64">
        <v>144.02000000000001</v>
      </c>
      <c r="H142" s="64">
        <f t="shared" si="9"/>
        <v>1.0436050548534925</v>
      </c>
      <c r="I142" s="70">
        <f t="shared" si="10"/>
        <v>343212</v>
      </c>
    </row>
    <row r="143" spans="1:9">
      <c r="A143" s="66">
        <v>139</v>
      </c>
      <c r="B143" s="9" t="s">
        <v>164</v>
      </c>
      <c r="C143" s="71">
        <v>121848.73949579832</v>
      </c>
      <c r="D143" s="71">
        <f t="shared" si="8"/>
        <v>23151.26050420168</v>
      </c>
      <c r="E143" s="69">
        <v>167910</v>
      </c>
      <c r="F143" s="62">
        <v>150.30000000000001</v>
      </c>
      <c r="G143" s="64">
        <v>144.02000000000001</v>
      </c>
      <c r="H143" s="64">
        <f t="shared" si="9"/>
        <v>1.0436050548534925</v>
      </c>
      <c r="I143" s="70">
        <f t="shared" si="10"/>
        <v>175232</v>
      </c>
    </row>
    <row r="144" spans="1:9">
      <c r="A144" s="66">
        <v>140</v>
      </c>
      <c r="B144" s="9" t="s">
        <v>165</v>
      </c>
      <c r="C144" s="71">
        <v>138655.46218487396</v>
      </c>
      <c r="D144" s="71">
        <f>+C144*19%</f>
        <v>26344.537815126052</v>
      </c>
      <c r="E144" s="69">
        <v>191070</v>
      </c>
      <c r="F144" s="62">
        <v>150.30000000000001</v>
      </c>
      <c r="G144" s="64">
        <v>144.02000000000001</v>
      </c>
      <c r="H144" s="64">
        <f t="shared" si="9"/>
        <v>1.0436050548534925</v>
      </c>
      <c r="I144" s="70">
        <f t="shared" si="10"/>
        <v>199402</v>
      </c>
    </row>
    <row r="145" spans="1:9">
      <c r="A145" s="66">
        <v>141</v>
      </c>
      <c r="B145" s="9" t="s">
        <v>166</v>
      </c>
      <c r="C145" s="71">
        <v>147058.82352941178</v>
      </c>
      <c r="D145" s="71">
        <f t="shared" si="8"/>
        <v>27941.176470588238</v>
      </c>
      <c r="E145" s="69">
        <v>202650</v>
      </c>
      <c r="F145" s="62">
        <v>150.30000000000001</v>
      </c>
      <c r="G145" s="64">
        <v>144.02000000000001</v>
      </c>
      <c r="H145" s="64">
        <f t="shared" si="9"/>
        <v>1.0436050548534925</v>
      </c>
      <c r="I145" s="70">
        <f t="shared" si="10"/>
        <v>211487</v>
      </c>
    </row>
    <row r="146" spans="1:9">
      <c r="A146" s="66">
        <v>142</v>
      </c>
      <c r="B146" s="9" t="s">
        <v>165</v>
      </c>
      <c r="C146" s="71">
        <v>68907.563025210082</v>
      </c>
      <c r="D146" s="71">
        <f t="shared" si="8"/>
        <v>13092.436974789916</v>
      </c>
      <c r="E146" s="69">
        <v>94956</v>
      </c>
      <c r="F146" s="62">
        <v>150.30000000000001</v>
      </c>
      <c r="G146" s="64">
        <v>144.02000000000001</v>
      </c>
      <c r="H146" s="64">
        <f t="shared" si="9"/>
        <v>1.0436050548534925</v>
      </c>
      <c r="I146" s="70">
        <f t="shared" si="10"/>
        <v>99097</v>
      </c>
    </row>
    <row r="147" spans="1:9">
      <c r="A147" s="66">
        <v>143</v>
      </c>
      <c r="B147" s="9" t="s">
        <v>165</v>
      </c>
      <c r="C147" s="71">
        <v>54621.848739495799</v>
      </c>
      <c r="D147" s="71">
        <f t="shared" si="8"/>
        <v>10378.151260504203</v>
      </c>
      <c r="E147" s="69">
        <v>75270</v>
      </c>
      <c r="F147" s="62">
        <v>150.30000000000001</v>
      </c>
      <c r="G147" s="64">
        <v>144.02000000000001</v>
      </c>
      <c r="H147" s="64">
        <f t="shared" si="9"/>
        <v>1.0436050548534925</v>
      </c>
      <c r="I147" s="70">
        <f t="shared" si="10"/>
        <v>78552</v>
      </c>
    </row>
    <row r="148" spans="1:9">
      <c r="A148" s="66">
        <v>144</v>
      </c>
      <c r="B148" s="9" t="s">
        <v>167</v>
      </c>
      <c r="C148" s="71">
        <v>151260.50420168068</v>
      </c>
      <c r="D148" s="71">
        <f t="shared" si="8"/>
        <v>28739.495798319331</v>
      </c>
      <c r="E148" s="69">
        <v>208440</v>
      </c>
      <c r="F148" s="62">
        <v>150.30000000000001</v>
      </c>
      <c r="G148" s="64">
        <v>144.02000000000001</v>
      </c>
      <c r="H148" s="64">
        <f t="shared" si="9"/>
        <v>1.0436050548534925</v>
      </c>
      <c r="I148" s="70">
        <f t="shared" si="10"/>
        <v>217529</v>
      </c>
    </row>
    <row r="149" spans="1:9" ht="24">
      <c r="A149" s="66">
        <v>145</v>
      </c>
      <c r="B149" s="9" t="s">
        <v>168</v>
      </c>
      <c r="C149" s="71">
        <v>96638.655462184877</v>
      </c>
      <c r="D149" s="71">
        <f>+C149*19%</f>
        <v>18361.344537815126</v>
      </c>
      <c r="E149" s="69">
        <v>133170</v>
      </c>
      <c r="F149" s="62">
        <v>150.30000000000001</v>
      </c>
      <c r="G149" s="64">
        <v>144.02000000000001</v>
      </c>
      <c r="H149" s="64">
        <f t="shared" si="9"/>
        <v>1.0436050548534925</v>
      </c>
      <c r="I149" s="70">
        <f t="shared" si="10"/>
        <v>138977</v>
      </c>
    </row>
  </sheetData>
  <mergeCells count="1">
    <mergeCell ref="A3:I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3A45D2-4441-4A7C-A465-3F59958B90BF}">
  <dimension ref="A1:P152"/>
  <sheetViews>
    <sheetView topLeftCell="A101" zoomScale="80" zoomScaleNormal="80" workbookViewId="0">
      <selection activeCell="P152" sqref="P152"/>
    </sheetView>
  </sheetViews>
  <sheetFormatPr defaultColWidth="11.42578125" defaultRowHeight="15"/>
  <cols>
    <col min="2" max="2" width="39.5703125" customWidth="1"/>
    <col min="3" max="3" width="20" customWidth="1"/>
    <col min="4" max="4" width="17.85546875" customWidth="1"/>
    <col min="5" max="5" width="20.140625" customWidth="1"/>
    <col min="6" max="6" width="27.140625" customWidth="1"/>
    <col min="7" max="7" width="13.28515625" customWidth="1"/>
    <col min="9" max="9" width="16.85546875" customWidth="1"/>
    <col min="10" max="10" width="14.28515625" customWidth="1"/>
    <col min="11" max="11" width="13.42578125" customWidth="1"/>
    <col min="12" max="12" width="18" customWidth="1"/>
    <col min="13" max="13" width="13.7109375" customWidth="1"/>
    <col min="14" max="14" width="14.7109375" customWidth="1"/>
    <col min="15" max="15" width="15.42578125" customWidth="1"/>
    <col min="16" max="16" width="15" customWidth="1"/>
  </cols>
  <sheetData>
    <row r="1" spans="1:16" ht="15.75" thickBot="1"/>
    <row r="2" spans="1:16">
      <c r="A2" s="198" t="s">
        <v>173</v>
      </c>
      <c r="B2" s="199"/>
      <c r="C2" s="76" t="s">
        <v>19</v>
      </c>
      <c r="D2" s="77" t="s">
        <v>169</v>
      </c>
      <c r="E2" s="77" t="s">
        <v>170</v>
      </c>
      <c r="F2" s="78" t="s">
        <v>174</v>
      </c>
      <c r="G2" s="200" t="s">
        <v>175</v>
      </c>
      <c r="H2" s="201"/>
      <c r="I2" s="201"/>
      <c r="J2" s="202"/>
      <c r="K2" s="203" t="s">
        <v>176</v>
      </c>
      <c r="L2" s="204"/>
      <c r="M2" s="204"/>
      <c r="N2" s="205"/>
      <c r="O2" s="206" t="s">
        <v>177</v>
      </c>
      <c r="P2" s="196" t="s">
        <v>178</v>
      </c>
    </row>
    <row r="3" spans="1:16" ht="24.75" thickBot="1">
      <c r="A3" s="108" t="s">
        <v>20</v>
      </c>
      <c r="B3" s="109" t="s">
        <v>179</v>
      </c>
      <c r="C3" s="110" t="s">
        <v>180</v>
      </c>
      <c r="D3" s="111" t="s">
        <v>180</v>
      </c>
      <c r="E3" s="111" t="s">
        <v>180</v>
      </c>
      <c r="F3" s="112" t="s">
        <v>180</v>
      </c>
      <c r="G3" s="113" t="s">
        <v>181</v>
      </c>
      <c r="H3" s="114" t="s">
        <v>182</v>
      </c>
      <c r="I3" s="114" t="s">
        <v>183</v>
      </c>
      <c r="J3" s="115" t="s">
        <v>184</v>
      </c>
      <c r="K3" s="116" t="s">
        <v>185</v>
      </c>
      <c r="L3" s="117" t="s">
        <v>169</v>
      </c>
      <c r="M3" s="117" t="s">
        <v>170</v>
      </c>
      <c r="N3" s="118" t="s">
        <v>174</v>
      </c>
      <c r="O3" s="207"/>
      <c r="P3" s="197"/>
    </row>
    <row r="4" spans="1:16">
      <c r="A4" s="98">
        <v>1</v>
      </c>
      <c r="B4" s="99" t="s">
        <v>29</v>
      </c>
      <c r="C4" s="100">
        <v>1947128</v>
      </c>
      <c r="D4" s="101">
        <v>2176242</v>
      </c>
      <c r="E4" s="101">
        <v>2281355</v>
      </c>
      <c r="F4" s="102">
        <v>2289384</v>
      </c>
      <c r="G4" s="100">
        <f>MEDIAN(C4,D4,E4,F4)</f>
        <v>2228798.5</v>
      </c>
      <c r="H4" s="103">
        <f>_xlfn.STDEV.P(C4,D4,E4,F4)</f>
        <v>138124.58186248926</v>
      </c>
      <c r="I4" s="101">
        <f>G4-H4</f>
        <v>2090673.9181375108</v>
      </c>
      <c r="J4" s="102">
        <f>G4+H4</f>
        <v>2366923.0818624892</v>
      </c>
      <c r="K4" s="104">
        <f>IF(AND(C4&gt;=(I4),C4&lt;=(J4)),C4,0)</f>
        <v>0</v>
      </c>
      <c r="L4" s="105">
        <f>IF(AND(D4&gt;=(I4),D4&lt;=(J4)),D4,0)</f>
        <v>2176242</v>
      </c>
      <c r="M4" s="105">
        <f>IF(AND(E4&gt;=(I4),E4&lt;=(J4)),E4,0)</f>
        <v>2281355</v>
      </c>
      <c r="N4" s="106">
        <f>IF(AND(F4&gt;=(I4),F4&lt;=(J4)),F4,0)</f>
        <v>2289384</v>
      </c>
      <c r="O4" s="107">
        <v>3</v>
      </c>
      <c r="P4" s="102">
        <f>ROUND(SUM(K4,L4,M4,N4)/O4,0)</f>
        <v>2248994</v>
      </c>
    </row>
    <row r="5" spans="1:16">
      <c r="A5" s="92">
        <v>2</v>
      </c>
      <c r="B5" s="93" t="s">
        <v>30</v>
      </c>
      <c r="C5" s="79">
        <v>2642530</v>
      </c>
      <c r="D5" s="63">
        <v>2953472</v>
      </c>
      <c r="E5" s="63">
        <v>3096125</v>
      </c>
      <c r="F5" s="80">
        <v>3107021</v>
      </c>
      <c r="G5" s="79">
        <f t="shared" ref="G5:G68" si="0">MEDIAN(C5,D5,E5,F5)</f>
        <v>3024798.5</v>
      </c>
      <c r="H5" s="64">
        <f t="shared" ref="H5:H68" si="1">_xlfn.STDEV.P(C5,D5,E5,F5)</f>
        <v>187455.18416010798</v>
      </c>
      <c r="I5" s="63">
        <f t="shared" ref="I5:I68" si="2">G5-H5</f>
        <v>2837343.3158398923</v>
      </c>
      <c r="J5" s="80">
        <f t="shared" ref="J5:J68" si="3">G5+H5</f>
        <v>3212253.6841601077</v>
      </c>
      <c r="K5" s="85">
        <f t="shared" ref="K5:K68" si="4">IF(AND(C5&gt;=(I5),C5&lt;=(J5)),C5,0)</f>
        <v>0</v>
      </c>
      <c r="L5" s="65">
        <f t="shared" ref="L5:L68" si="5">IF(AND(D5&gt;=(I5),D5&lt;=(J5)),D5,0)</f>
        <v>2953472</v>
      </c>
      <c r="M5" s="65">
        <f t="shared" ref="M5:M68" si="6">IF(AND(E5&gt;=(I5),E5&lt;=(J5)),E5,0)</f>
        <v>3096125</v>
      </c>
      <c r="N5" s="86">
        <f t="shared" ref="N5:N68" si="7">IF(AND(F5&gt;=(I5),F5&lt;=(J5)),F5,0)</f>
        <v>3107021</v>
      </c>
      <c r="O5" s="90">
        <v>3</v>
      </c>
      <c r="P5" s="80">
        <f>ROUND(SUM(K5,L5,M5,N5)/O5,0)</f>
        <v>3052206</v>
      </c>
    </row>
    <row r="6" spans="1:16" ht="24">
      <c r="A6" s="92">
        <v>3</v>
      </c>
      <c r="B6" s="94" t="s">
        <v>31</v>
      </c>
      <c r="C6" s="79">
        <v>2642530</v>
      </c>
      <c r="D6" s="63">
        <v>2953472</v>
      </c>
      <c r="E6" s="63">
        <v>3096125</v>
      </c>
      <c r="F6" s="80">
        <v>3107021</v>
      </c>
      <c r="G6" s="79">
        <f t="shared" si="0"/>
        <v>3024798.5</v>
      </c>
      <c r="H6" s="64">
        <f t="shared" si="1"/>
        <v>187455.18416010798</v>
      </c>
      <c r="I6" s="63">
        <f t="shared" si="2"/>
        <v>2837343.3158398923</v>
      </c>
      <c r="J6" s="80">
        <f t="shared" si="3"/>
        <v>3212253.6841601077</v>
      </c>
      <c r="K6" s="85">
        <f t="shared" si="4"/>
        <v>0</v>
      </c>
      <c r="L6" s="65">
        <f t="shared" si="5"/>
        <v>2953472</v>
      </c>
      <c r="M6" s="65">
        <f t="shared" si="6"/>
        <v>3096125</v>
      </c>
      <c r="N6" s="86">
        <f t="shared" si="7"/>
        <v>3107021</v>
      </c>
      <c r="O6" s="90">
        <v>3</v>
      </c>
      <c r="P6" s="80">
        <f t="shared" ref="P6:P68" si="8">ROUND(SUM(K6,L6,M6,N6)/O6,0)</f>
        <v>3052206</v>
      </c>
    </row>
    <row r="7" spans="1:16" ht="24">
      <c r="A7" s="92">
        <v>4</v>
      </c>
      <c r="B7" s="94" t="s">
        <v>32</v>
      </c>
      <c r="C7" s="79">
        <v>3894255</v>
      </c>
      <c r="D7" s="63">
        <v>4352485</v>
      </c>
      <c r="E7" s="63">
        <v>4562710</v>
      </c>
      <c r="F7" s="80">
        <v>4578769</v>
      </c>
      <c r="G7" s="79">
        <f t="shared" si="0"/>
        <v>4457597.5</v>
      </c>
      <c r="H7" s="64">
        <f t="shared" si="1"/>
        <v>276249.78810885537</v>
      </c>
      <c r="I7" s="63">
        <f t="shared" si="2"/>
        <v>4181347.7118911445</v>
      </c>
      <c r="J7" s="80">
        <f t="shared" si="3"/>
        <v>4733847.2881088555</v>
      </c>
      <c r="K7" s="85">
        <f t="shared" si="4"/>
        <v>0</v>
      </c>
      <c r="L7" s="65">
        <f t="shared" si="5"/>
        <v>4352485</v>
      </c>
      <c r="M7" s="65">
        <f t="shared" si="6"/>
        <v>4562710</v>
      </c>
      <c r="N7" s="86">
        <f t="shared" si="7"/>
        <v>4578769</v>
      </c>
      <c r="O7" s="90">
        <v>3</v>
      </c>
      <c r="P7" s="80">
        <f t="shared" si="8"/>
        <v>4497988</v>
      </c>
    </row>
    <row r="8" spans="1:16" ht="24.75" customHeight="1">
      <c r="A8" s="92">
        <v>5</v>
      </c>
      <c r="B8" s="94" t="s">
        <v>33</v>
      </c>
      <c r="C8" s="79">
        <v>2410729</v>
      </c>
      <c r="D8" s="63">
        <v>2694395</v>
      </c>
      <c r="E8" s="63">
        <v>2824535</v>
      </c>
      <c r="F8" s="80">
        <v>2834476</v>
      </c>
      <c r="G8" s="79">
        <f t="shared" si="0"/>
        <v>2759465</v>
      </c>
      <c r="H8" s="64">
        <f t="shared" si="1"/>
        <v>171011.92481136366</v>
      </c>
      <c r="I8" s="63">
        <f t="shared" si="2"/>
        <v>2588453.0751886363</v>
      </c>
      <c r="J8" s="80">
        <f t="shared" si="3"/>
        <v>2930476.9248113637</v>
      </c>
      <c r="K8" s="85">
        <f t="shared" si="4"/>
        <v>0</v>
      </c>
      <c r="L8" s="65">
        <f t="shared" si="5"/>
        <v>2694395</v>
      </c>
      <c r="M8" s="65">
        <f t="shared" si="6"/>
        <v>2824535</v>
      </c>
      <c r="N8" s="86">
        <f t="shared" si="7"/>
        <v>2834476</v>
      </c>
      <c r="O8" s="90">
        <v>3</v>
      </c>
      <c r="P8" s="80">
        <f t="shared" si="8"/>
        <v>2784469</v>
      </c>
    </row>
    <row r="9" spans="1:16">
      <c r="A9" s="92">
        <v>6</v>
      </c>
      <c r="B9" s="94" t="s">
        <v>34</v>
      </c>
      <c r="C9" s="79">
        <v>1835863</v>
      </c>
      <c r="D9" s="63">
        <v>2051886</v>
      </c>
      <c r="E9" s="63">
        <v>2150992</v>
      </c>
      <c r="F9" s="80">
        <v>2158562</v>
      </c>
      <c r="G9" s="79">
        <f t="shared" si="0"/>
        <v>2101439</v>
      </c>
      <c r="H9" s="64">
        <f t="shared" si="1"/>
        <v>130231.99032951734</v>
      </c>
      <c r="I9" s="63">
        <f t="shared" si="2"/>
        <v>1971207.0096704827</v>
      </c>
      <c r="J9" s="80">
        <f t="shared" si="3"/>
        <v>2231670.9903295175</v>
      </c>
      <c r="K9" s="85">
        <f t="shared" si="4"/>
        <v>0</v>
      </c>
      <c r="L9" s="65">
        <f t="shared" si="5"/>
        <v>2051886</v>
      </c>
      <c r="M9" s="65">
        <f t="shared" si="6"/>
        <v>2150992</v>
      </c>
      <c r="N9" s="86">
        <f t="shared" si="7"/>
        <v>2158562</v>
      </c>
      <c r="O9" s="90">
        <v>3</v>
      </c>
      <c r="P9" s="80">
        <f t="shared" si="8"/>
        <v>2120480</v>
      </c>
    </row>
    <row r="10" spans="1:16">
      <c r="A10" s="92">
        <v>7</v>
      </c>
      <c r="B10" s="94" t="s">
        <v>35</v>
      </c>
      <c r="C10" s="79">
        <v>2892875</v>
      </c>
      <c r="D10" s="63">
        <v>3233274</v>
      </c>
      <c r="E10" s="63">
        <v>3389442</v>
      </c>
      <c r="F10" s="80">
        <v>3401371</v>
      </c>
      <c r="G10" s="79">
        <f t="shared" si="0"/>
        <v>3311358</v>
      </c>
      <c r="H10" s="64">
        <f t="shared" si="1"/>
        <v>205214.185879656</v>
      </c>
      <c r="I10" s="63">
        <f t="shared" si="2"/>
        <v>3106143.8141203439</v>
      </c>
      <c r="J10" s="80">
        <f t="shared" si="3"/>
        <v>3516572.1858796561</v>
      </c>
      <c r="K10" s="85">
        <f t="shared" si="4"/>
        <v>0</v>
      </c>
      <c r="L10" s="65">
        <f t="shared" si="5"/>
        <v>3233274</v>
      </c>
      <c r="M10" s="65">
        <f t="shared" si="6"/>
        <v>3389442</v>
      </c>
      <c r="N10" s="86">
        <f t="shared" si="7"/>
        <v>3401371</v>
      </c>
      <c r="O10" s="90">
        <v>3</v>
      </c>
      <c r="P10" s="80">
        <f t="shared" si="8"/>
        <v>3341362</v>
      </c>
    </row>
    <row r="11" spans="1:16" ht="21.6" customHeight="1">
      <c r="A11" s="92">
        <v>8</v>
      </c>
      <c r="B11" s="94" t="s">
        <v>186</v>
      </c>
      <c r="C11" s="79">
        <v>3152492</v>
      </c>
      <c r="D11" s="63">
        <v>3523440</v>
      </c>
      <c r="E11" s="63">
        <v>3693622</v>
      </c>
      <c r="F11" s="80">
        <v>3706622</v>
      </c>
      <c r="G11" s="79">
        <f t="shared" si="0"/>
        <v>3608531</v>
      </c>
      <c r="H11" s="64">
        <f t="shared" si="1"/>
        <v>223630.65403025589</v>
      </c>
      <c r="I11" s="63">
        <f t="shared" si="2"/>
        <v>3384900.345969744</v>
      </c>
      <c r="J11" s="80">
        <f t="shared" si="3"/>
        <v>3832161.654030256</v>
      </c>
      <c r="K11" s="85">
        <f t="shared" si="4"/>
        <v>0</v>
      </c>
      <c r="L11" s="65">
        <f t="shared" si="5"/>
        <v>3523440</v>
      </c>
      <c r="M11" s="65">
        <f t="shared" si="6"/>
        <v>3693622</v>
      </c>
      <c r="N11" s="86">
        <f t="shared" si="7"/>
        <v>3706622</v>
      </c>
      <c r="O11" s="90">
        <v>3</v>
      </c>
      <c r="P11" s="80">
        <f t="shared" si="8"/>
        <v>3641228</v>
      </c>
    </row>
    <row r="12" spans="1:16" ht="24">
      <c r="A12" s="92">
        <v>9</v>
      </c>
      <c r="B12" s="94" t="s">
        <v>187</v>
      </c>
      <c r="C12" s="79">
        <v>3430653</v>
      </c>
      <c r="D12" s="63">
        <v>3834332</v>
      </c>
      <c r="E12" s="63">
        <v>4019530</v>
      </c>
      <c r="F12" s="80">
        <v>4033677</v>
      </c>
      <c r="G12" s="79">
        <f t="shared" si="0"/>
        <v>3926931</v>
      </c>
      <c r="H12" s="64">
        <f t="shared" si="1"/>
        <v>243362.8549337388</v>
      </c>
      <c r="I12" s="63">
        <f t="shared" si="2"/>
        <v>3683568.1450662613</v>
      </c>
      <c r="J12" s="80">
        <f t="shared" si="3"/>
        <v>4170293.8549337387</v>
      </c>
      <c r="K12" s="85">
        <f t="shared" si="4"/>
        <v>0</v>
      </c>
      <c r="L12" s="65">
        <f t="shared" si="5"/>
        <v>3834332</v>
      </c>
      <c r="M12" s="65">
        <f t="shared" si="6"/>
        <v>4019530</v>
      </c>
      <c r="N12" s="86">
        <f t="shared" si="7"/>
        <v>4033677</v>
      </c>
      <c r="O12" s="90">
        <v>3</v>
      </c>
      <c r="P12" s="80">
        <f t="shared" si="8"/>
        <v>3962513</v>
      </c>
    </row>
    <row r="13" spans="1:16" ht="25.9" customHeight="1">
      <c r="A13" s="92">
        <v>10</v>
      </c>
      <c r="B13" s="94" t="s">
        <v>188</v>
      </c>
      <c r="C13" s="79">
        <v>3245213</v>
      </c>
      <c r="D13" s="63">
        <v>3627071</v>
      </c>
      <c r="E13" s="63">
        <v>3802258</v>
      </c>
      <c r="F13" s="80">
        <v>3815640</v>
      </c>
      <c r="G13" s="79">
        <f t="shared" si="0"/>
        <v>3714664.5</v>
      </c>
      <c r="H13" s="64">
        <f t="shared" si="1"/>
        <v>230207.71288827402</v>
      </c>
      <c r="I13" s="63">
        <f t="shared" si="2"/>
        <v>3484456.7871117261</v>
      </c>
      <c r="J13" s="80">
        <f t="shared" si="3"/>
        <v>3944872.2128882739</v>
      </c>
      <c r="K13" s="85">
        <f t="shared" si="4"/>
        <v>0</v>
      </c>
      <c r="L13" s="65">
        <f t="shared" si="5"/>
        <v>3627071</v>
      </c>
      <c r="M13" s="65">
        <f t="shared" si="6"/>
        <v>3802258</v>
      </c>
      <c r="N13" s="86">
        <f t="shared" si="7"/>
        <v>3815640</v>
      </c>
      <c r="O13" s="90">
        <v>3</v>
      </c>
      <c r="P13" s="80">
        <f t="shared" si="8"/>
        <v>3748323</v>
      </c>
    </row>
    <row r="14" spans="1:16" ht="24">
      <c r="A14" s="92">
        <v>11</v>
      </c>
      <c r="B14" s="94" t="s">
        <v>189</v>
      </c>
      <c r="C14" s="79">
        <v>3616094</v>
      </c>
      <c r="D14" s="63">
        <v>4041593</v>
      </c>
      <c r="E14" s="63">
        <v>4236802</v>
      </c>
      <c r="F14" s="80">
        <v>4251714</v>
      </c>
      <c r="G14" s="79">
        <f t="shared" si="0"/>
        <v>4139197.5</v>
      </c>
      <c r="H14" s="64">
        <f t="shared" si="1"/>
        <v>256517.58720541463</v>
      </c>
      <c r="I14" s="63">
        <f t="shared" si="2"/>
        <v>3882679.9127945853</v>
      </c>
      <c r="J14" s="80">
        <f t="shared" si="3"/>
        <v>4395715.0872054147</v>
      </c>
      <c r="K14" s="85">
        <f t="shared" si="4"/>
        <v>0</v>
      </c>
      <c r="L14" s="65">
        <f t="shared" si="5"/>
        <v>4041593</v>
      </c>
      <c r="M14" s="65">
        <f t="shared" si="6"/>
        <v>4236802</v>
      </c>
      <c r="N14" s="86">
        <f t="shared" si="7"/>
        <v>4251714</v>
      </c>
      <c r="O14" s="90">
        <v>3</v>
      </c>
      <c r="P14" s="80">
        <f t="shared" si="8"/>
        <v>4176703</v>
      </c>
    </row>
    <row r="15" spans="1:16">
      <c r="A15" s="92">
        <v>12</v>
      </c>
      <c r="B15" s="94" t="s">
        <v>40</v>
      </c>
      <c r="C15" s="79">
        <v>2549810</v>
      </c>
      <c r="D15" s="63">
        <v>2849841</v>
      </c>
      <c r="E15" s="63">
        <v>2987489</v>
      </c>
      <c r="F15" s="80">
        <v>2998003</v>
      </c>
      <c r="G15" s="79">
        <f t="shared" si="0"/>
        <v>2918665</v>
      </c>
      <c r="H15" s="64">
        <f t="shared" si="1"/>
        <v>180877.71552816423</v>
      </c>
      <c r="I15" s="63">
        <f t="shared" si="2"/>
        <v>2737787.2844718359</v>
      </c>
      <c r="J15" s="80">
        <f t="shared" si="3"/>
        <v>3099542.7155281641</v>
      </c>
      <c r="K15" s="85">
        <f t="shared" si="4"/>
        <v>0</v>
      </c>
      <c r="L15" s="65">
        <f t="shared" si="5"/>
        <v>2849841</v>
      </c>
      <c r="M15" s="65">
        <f t="shared" si="6"/>
        <v>2987489</v>
      </c>
      <c r="N15" s="86">
        <f t="shared" si="7"/>
        <v>2998003</v>
      </c>
      <c r="O15" s="90">
        <v>3</v>
      </c>
      <c r="P15" s="80">
        <f t="shared" si="8"/>
        <v>2945111</v>
      </c>
    </row>
    <row r="16" spans="1:16">
      <c r="A16" s="92">
        <v>13</v>
      </c>
      <c r="B16" s="94" t="s">
        <v>41</v>
      </c>
      <c r="C16" s="79">
        <v>2735251</v>
      </c>
      <c r="D16" s="63">
        <v>3057102</v>
      </c>
      <c r="E16" s="63">
        <v>3204760</v>
      </c>
      <c r="F16" s="80">
        <v>3216040</v>
      </c>
      <c r="G16" s="79">
        <f t="shared" si="0"/>
        <v>3130931</v>
      </c>
      <c r="H16" s="64">
        <f t="shared" si="1"/>
        <v>194032.2526364818</v>
      </c>
      <c r="I16" s="63">
        <f t="shared" si="2"/>
        <v>2936898.747363518</v>
      </c>
      <c r="J16" s="80">
        <f t="shared" si="3"/>
        <v>3324963.252636482</v>
      </c>
      <c r="K16" s="85">
        <f t="shared" si="4"/>
        <v>0</v>
      </c>
      <c r="L16" s="65">
        <f t="shared" si="5"/>
        <v>3057102</v>
      </c>
      <c r="M16" s="65">
        <f t="shared" si="6"/>
        <v>3204760</v>
      </c>
      <c r="N16" s="86">
        <f t="shared" si="7"/>
        <v>3216040</v>
      </c>
      <c r="O16" s="90">
        <v>3</v>
      </c>
      <c r="P16" s="80">
        <f t="shared" si="8"/>
        <v>3159301</v>
      </c>
    </row>
    <row r="17" spans="1:16" ht="24">
      <c r="A17" s="92">
        <v>14</v>
      </c>
      <c r="B17" s="94" t="s">
        <v>190</v>
      </c>
      <c r="C17" s="79">
        <v>2967052</v>
      </c>
      <c r="D17" s="63">
        <v>3316179</v>
      </c>
      <c r="E17" s="63">
        <v>3476350</v>
      </c>
      <c r="F17" s="80">
        <v>3488586</v>
      </c>
      <c r="G17" s="79">
        <f t="shared" si="0"/>
        <v>3396264.5</v>
      </c>
      <c r="H17" s="64">
        <f t="shared" si="1"/>
        <v>210475.72168111813</v>
      </c>
      <c r="I17" s="63">
        <f t="shared" si="2"/>
        <v>3185788.778318882</v>
      </c>
      <c r="J17" s="80">
        <f t="shared" si="3"/>
        <v>3606740.221681118</v>
      </c>
      <c r="K17" s="85">
        <f t="shared" si="4"/>
        <v>0</v>
      </c>
      <c r="L17" s="65">
        <f t="shared" si="5"/>
        <v>3316179</v>
      </c>
      <c r="M17" s="65">
        <f t="shared" si="6"/>
        <v>3476350</v>
      </c>
      <c r="N17" s="86">
        <f t="shared" si="7"/>
        <v>3488586</v>
      </c>
      <c r="O17" s="90">
        <v>3</v>
      </c>
      <c r="P17" s="80">
        <f t="shared" si="8"/>
        <v>3427038</v>
      </c>
    </row>
    <row r="18" spans="1:16" ht="24">
      <c r="A18" s="92">
        <v>15</v>
      </c>
      <c r="B18" s="94" t="s">
        <v>191</v>
      </c>
      <c r="C18" s="79">
        <v>3245213</v>
      </c>
      <c r="D18" s="63">
        <v>3627071</v>
      </c>
      <c r="E18" s="63">
        <v>3802258</v>
      </c>
      <c r="F18" s="80">
        <v>3815640</v>
      </c>
      <c r="G18" s="79">
        <f t="shared" si="0"/>
        <v>3714664.5</v>
      </c>
      <c r="H18" s="64">
        <f t="shared" si="1"/>
        <v>230207.71288827402</v>
      </c>
      <c r="I18" s="63">
        <f t="shared" si="2"/>
        <v>3484456.7871117261</v>
      </c>
      <c r="J18" s="80">
        <f t="shared" si="3"/>
        <v>3944872.2128882739</v>
      </c>
      <c r="K18" s="85">
        <f t="shared" si="4"/>
        <v>0</v>
      </c>
      <c r="L18" s="65">
        <f t="shared" si="5"/>
        <v>3627071</v>
      </c>
      <c r="M18" s="65">
        <f t="shared" si="6"/>
        <v>3802258</v>
      </c>
      <c r="N18" s="86">
        <f t="shared" si="7"/>
        <v>3815640</v>
      </c>
      <c r="O18" s="90">
        <v>3</v>
      </c>
      <c r="P18" s="80">
        <f t="shared" si="8"/>
        <v>3748323</v>
      </c>
    </row>
    <row r="19" spans="1:16" ht="24">
      <c r="A19" s="92">
        <v>16</v>
      </c>
      <c r="B19" s="94" t="s">
        <v>192</v>
      </c>
      <c r="C19" s="79">
        <v>3059772</v>
      </c>
      <c r="D19" s="63">
        <v>3419809</v>
      </c>
      <c r="E19" s="63">
        <v>3584986</v>
      </c>
      <c r="F19" s="80">
        <v>3597604</v>
      </c>
      <c r="G19" s="79">
        <f t="shared" si="0"/>
        <v>3502397.5</v>
      </c>
      <c r="H19" s="64">
        <f t="shared" si="1"/>
        <v>217053.18539861953</v>
      </c>
      <c r="I19" s="63">
        <f t="shared" si="2"/>
        <v>3285344.3146013804</v>
      </c>
      <c r="J19" s="80">
        <f t="shared" si="3"/>
        <v>3719450.6853986196</v>
      </c>
      <c r="K19" s="85">
        <f t="shared" si="4"/>
        <v>0</v>
      </c>
      <c r="L19" s="65">
        <f t="shared" si="5"/>
        <v>3419809</v>
      </c>
      <c r="M19" s="65">
        <f t="shared" si="6"/>
        <v>3584986</v>
      </c>
      <c r="N19" s="86">
        <f t="shared" si="7"/>
        <v>3597604</v>
      </c>
      <c r="O19" s="90">
        <v>3</v>
      </c>
      <c r="P19" s="80">
        <f t="shared" si="8"/>
        <v>3534133</v>
      </c>
    </row>
    <row r="20" spans="1:16" ht="46.5" customHeight="1">
      <c r="A20" s="92">
        <v>17</v>
      </c>
      <c r="B20" s="94" t="s">
        <v>193</v>
      </c>
      <c r="C20" s="79">
        <v>3477014</v>
      </c>
      <c r="D20" s="63">
        <v>3886147</v>
      </c>
      <c r="E20" s="63">
        <v>4073848</v>
      </c>
      <c r="F20" s="80">
        <v>4088186</v>
      </c>
      <c r="G20" s="79">
        <f t="shared" si="0"/>
        <v>3979997.5</v>
      </c>
      <c r="H20" s="64">
        <f t="shared" si="1"/>
        <v>246651.17701865421</v>
      </c>
      <c r="I20" s="63">
        <f t="shared" si="2"/>
        <v>3733346.3229813459</v>
      </c>
      <c r="J20" s="80">
        <f t="shared" si="3"/>
        <v>4226648.6770186545</v>
      </c>
      <c r="K20" s="85">
        <f t="shared" si="4"/>
        <v>0</v>
      </c>
      <c r="L20" s="65">
        <f t="shared" si="5"/>
        <v>3886147</v>
      </c>
      <c r="M20" s="65">
        <f t="shared" si="6"/>
        <v>4073848</v>
      </c>
      <c r="N20" s="86">
        <f t="shared" si="7"/>
        <v>4088186</v>
      </c>
      <c r="O20" s="90">
        <v>3</v>
      </c>
      <c r="P20" s="80">
        <f t="shared" si="8"/>
        <v>4016060</v>
      </c>
    </row>
    <row r="21" spans="1:16">
      <c r="A21" s="92">
        <v>18</v>
      </c>
      <c r="B21" s="94" t="s">
        <v>46</v>
      </c>
      <c r="C21" s="79">
        <v>3337933</v>
      </c>
      <c r="D21" s="63">
        <v>3730701</v>
      </c>
      <c r="E21" s="63">
        <v>3910894</v>
      </c>
      <c r="F21" s="80">
        <v>3924659</v>
      </c>
      <c r="G21" s="79">
        <f t="shared" si="0"/>
        <v>3820797.5</v>
      </c>
      <c r="H21" s="64">
        <f t="shared" si="1"/>
        <v>236785.38630200029</v>
      </c>
      <c r="I21" s="63">
        <f t="shared" si="2"/>
        <v>3584012.1136979996</v>
      </c>
      <c r="J21" s="80">
        <f t="shared" si="3"/>
        <v>4057582.8863020004</v>
      </c>
      <c r="K21" s="85">
        <f t="shared" si="4"/>
        <v>0</v>
      </c>
      <c r="L21" s="65">
        <f t="shared" si="5"/>
        <v>3730701</v>
      </c>
      <c r="M21" s="65">
        <f t="shared" si="6"/>
        <v>3910894</v>
      </c>
      <c r="N21" s="86">
        <f t="shared" si="7"/>
        <v>3924659</v>
      </c>
      <c r="O21" s="90">
        <v>3</v>
      </c>
      <c r="P21" s="80">
        <f t="shared" si="8"/>
        <v>3855418</v>
      </c>
    </row>
    <row r="22" spans="1:16">
      <c r="A22" s="92">
        <v>19</v>
      </c>
      <c r="B22" s="94" t="s">
        <v>47</v>
      </c>
      <c r="C22" s="79">
        <v>12517249</v>
      </c>
      <c r="D22" s="63">
        <v>13990130</v>
      </c>
      <c r="E22" s="63">
        <v>14665853</v>
      </c>
      <c r="F22" s="80">
        <v>14717470</v>
      </c>
      <c r="G22" s="79">
        <f t="shared" si="0"/>
        <v>14327991.5</v>
      </c>
      <c r="H22" s="64">
        <f t="shared" si="1"/>
        <v>887944.93779301993</v>
      </c>
      <c r="I22" s="63">
        <f t="shared" si="2"/>
        <v>13440046.56220698</v>
      </c>
      <c r="J22" s="80">
        <f t="shared" si="3"/>
        <v>15215936.43779302</v>
      </c>
      <c r="K22" s="85">
        <f t="shared" si="4"/>
        <v>0</v>
      </c>
      <c r="L22" s="65">
        <f t="shared" si="5"/>
        <v>13990130</v>
      </c>
      <c r="M22" s="65">
        <f t="shared" si="6"/>
        <v>14665853</v>
      </c>
      <c r="N22" s="86">
        <f t="shared" si="7"/>
        <v>14717470</v>
      </c>
      <c r="O22" s="90">
        <v>3</v>
      </c>
      <c r="P22" s="80">
        <f t="shared" si="8"/>
        <v>14457818</v>
      </c>
    </row>
    <row r="23" spans="1:16">
      <c r="A23" s="92">
        <v>20</v>
      </c>
      <c r="B23" s="94" t="s">
        <v>48</v>
      </c>
      <c r="C23" s="79">
        <v>20521344</v>
      </c>
      <c r="D23" s="63">
        <v>19171659</v>
      </c>
      <c r="E23" s="63">
        <v>19938526</v>
      </c>
      <c r="F23" s="80">
        <v>20168385</v>
      </c>
      <c r="G23" s="79">
        <f t="shared" si="0"/>
        <v>20053455.5</v>
      </c>
      <c r="H23" s="64">
        <f t="shared" si="1"/>
        <v>494993.01451358886</v>
      </c>
      <c r="I23" s="63">
        <f t="shared" si="2"/>
        <v>19558462.485486411</v>
      </c>
      <c r="J23" s="80">
        <f t="shared" si="3"/>
        <v>20548448.514513589</v>
      </c>
      <c r="K23" s="85">
        <f t="shared" si="4"/>
        <v>20521344</v>
      </c>
      <c r="L23" s="65">
        <f t="shared" si="5"/>
        <v>0</v>
      </c>
      <c r="M23" s="65">
        <f t="shared" si="6"/>
        <v>19938526</v>
      </c>
      <c r="N23" s="86">
        <f t="shared" si="7"/>
        <v>20168385</v>
      </c>
      <c r="O23" s="90">
        <v>3</v>
      </c>
      <c r="P23" s="80">
        <f>ROUND(SUM(K23,L23,M23,N23)/O23,0)</f>
        <v>20209418</v>
      </c>
    </row>
    <row r="24" spans="1:16">
      <c r="A24" s="92">
        <v>21</v>
      </c>
      <c r="B24" s="94" t="s">
        <v>49</v>
      </c>
      <c r="C24" s="79">
        <v>9012752</v>
      </c>
      <c r="D24" s="63">
        <v>6735988</v>
      </c>
      <c r="E24" s="63">
        <v>7005428</v>
      </c>
      <c r="F24" s="80">
        <v>7086189</v>
      </c>
      <c r="G24" s="79">
        <f t="shared" si="0"/>
        <v>7045808.5</v>
      </c>
      <c r="H24" s="64">
        <f t="shared" si="1"/>
        <v>905759.69283949013</v>
      </c>
      <c r="I24" s="63">
        <f t="shared" si="2"/>
        <v>6140048.8071605098</v>
      </c>
      <c r="J24" s="80">
        <f t="shared" si="3"/>
        <v>7951568.1928394902</v>
      </c>
      <c r="K24" s="85">
        <f t="shared" si="4"/>
        <v>0</v>
      </c>
      <c r="L24" s="65">
        <f t="shared" si="5"/>
        <v>6735988</v>
      </c>
      <c r="M24" s="65">
        <f t="shared" si="6"/>
        <v>7005428</v>
      </c>
      <c r="N24" s="86">
        <f t="shared" si="7"/>
        <v>7086189</v>
      </c>
      <c r="O24" s="90">
        <v>3</v>
      </c>
      <c r="P24" s="80">
        <f t="shared" si="8"/>
        <v>6942535</v>
      </c>
    </row>
    <row r="25" spans="1:16">
      <c r="A25" s="92">
        <v>22</v>
      </c>
      <c r="B25" s="94" t="s">
        <v>50</v>
      </c>
      <c r="C25" s="79">
        <v>5268994</v>
      </c>
      <c r="D25" s="63">
        <v>3937962</v>
      </c>
      <c r="E25" s="63">
        <v>4095481</v>
      </c>
      <c r="F25" s="80">
        <v>4142695</v>
      </c>
      <c r="G25" s="79">
        <f t="shared" si="0"/>
        <v>4119088</v>
      </c>
      <c r="H25" s="64">
        <f t="shared" si="1"/>
        <v>529521.32759455498</v>
      </c>
      <c r="I25" s="63">
        <f t="shared" si="2"/>
        <v>3589566.672405445</v>
      </c>
      <c r="J25" s="80">
        <f t="shared" si="3"/>
        <v>4648609.327594555</v>
      </c>
      <c r="K25" s="85">
        <f t="shared" si="4"/>
        <v>0</v>
      </c>
      <c r="L25" s="65">
        <f t="shared" si="5"/>
        <v>3937962</v>
      </c>
      <c r="M25" s="65">
        <f t="shared" si="6"/>
        <v>4095481</v>
      </c>
      <c r="N25" s="86">
        <f t="shared" si="7"/>
        <v>4142695</v>
      </c>
      <c r="O25" s="90">
        <v>3</v>
      </c>
      <c r="P25" s="80">
        <f t="shared" si="8"/>
        <v>4058713</v>
      </c>
    </row>
    <row r="26" spans="1:16">
      <c r="A26" s="92">
        <v>23</v>
      </c>
      <c r="B26" s="94" t="s">
        <v>51</v>
      </c>
      <c r="C26" s="79">
        <v>1802550</v>
      </c>
      <c r="D26" s="63">
        <v>1347198</v>
      </c>
      <c r="E26" s="63">
        <v>1401086</v>
      </c>
      <c r="F26" s="80">
        <v>1417238</v>
      </c>
      <c r="G26" s="79">
        <f t="shared" si="0"/>
        <v>1409162</v>
      </c>
      <c r="H26" s="64">
        <f t="shared" si="1"/>
        <v>181151.61636596016</v>
      </c>
      <c r="I26" s="63">
        <f t="shared" si="2"/>
        <v>1228010.3836340399</v>
      </c>
      <c r="J26" s="80">
        <f t="shared" si="3"/>
        <v>1590313.6163659601</v>
      </c>
      <c r="K26" s="85">
        <f t="shared" si="4"/>
        <v>0</v>
      </c>
      <c r="L26" s="65">
        <f t="shared" si="5"/>
        <v>1347198</v>
      </c>
      <c r="M26" s="65">
        <f t="shared" si="6"/>
        <v>1401086</v>
      </c>
      <c r="N26" s="86">
        <f t="shared" si="7"/>
        <v>1417238</v>
      </c>
      <c r="O26" s="90">
        <v>3</v>
      </c>
      <c r="P26" s="80">
        <f t="shared" si="8"/>
        <v>1388507</v>
      </c>
    </row>
    <row r="27" spans="1:16">
      <c r="A27" s="92">
        <v>24</v>
      </c>
      <c r="B27" s="94" t="s">
        <v>52</v>
      </c>
      <c r="C27" s="79">
        <v>4048806</v>
      </c>
      <c r="D27" s="63">
        <v>3026013</v>
      </c>
      <c r="E27" s="63">
        <v>3147054</v>
      </c>
      <c r="F27" s="80">
        <v>3183334</v>
      </c>
      <c r="G27" s="79">
        <f t="shared" si="0"/>
        <v>3165194</v>
      </c>
      <c r="H27" s="64">
        <f t="shared" si="1"/>
        <v>406895.33607082238</v>
      </c>
      <c r="I27" s="63">
        <f t="shared" si="2"/>
        <v>2758298.6639291774</v>
      </c>
      <c r="J27" s="80">
        <f t="shared" si="3"/>
        <v>3572089.3360708226</v>
      </c>
      <c r="K27" s="85">
        <f t="shared" si="4"/>
        <v>0</v>
      </c>
      <c r="L27" s="65">
        <f t="shared" si="5"/>
        <v>3026013</v>
      </c>
      <c r="M27" s="65">
        <f t="shared" si="6"/>
        <v>3147054</v>
      </c>
      <c r="N27" s="86">
        <f t="shared" si="7"/>
        <v>3183334</v>
      </c>
      <c r="O27" s="90">
        <v>3</v>
      </c>
      <c r="P27" s="80">
        <f t="shared" si="8"/>
        <v>3118800</v>
      </c>
    </row>
    <row r="28" spans="1:16">
      <c r="A28" s="92">
        <v>25</v>
      </c>
      <c r="B28" s="94" t="s">
        <v>53</v>
      </c>
      <c r="C28" s="79">
        <v>4048806</v>
      </c>
      <c r="D28" s="63">
        <v>3026013</v>
      </c>
      <c r="E28" s="63">
        <v>3147054</v>
      </c>
      <c r="F28" s="80">
        <v>3183334</v>
      </c>
      <c r="G28" s="79">
        <f t="shared" si="0"/>
        <v>3165194</v>
      </c>
      <c r="H28" s="64">
        <f t="shared" si="1"/>
        <v>406895.33607082238</v>
      </c>
      <c r="I28" s="63">
        <f t="shared" si="2"/>
        <v>2758298.6639291774</v>
      </c>
      <c r="J28" s="80">
        <f t="shared" si="3"/>
        <v>3572089.3360708226</v>
      </c>
      <c r="K28" s="85">
        <f t="shared" si="4"/>
        <v>0</v>
      </c>
      <c r="L28" s="65">
        <f t="shared" si="5"/>
        <v>3026013</v>
      </c>
      <c r="M28" s="65">
        <f t="shared" si="6"/>
        <v>3147054</v>
      </c>
      <c r="N28" s="86">
        <f t="shared" si="7"/>
        <v>3183334</v>
      </c>
      <c r="O28" s="90">
        <v>3</v>
      </c>
      <c r="P28" s="80">
        <f t="shared" si="8"/>
        <v>3118800</v>
      </c>
    </row>
    <row r="29" spans="1:16">
      <c r="A29" s="92">
        <v>26</v>
      </c>
      <c r="B29" s="94" t="s">
        <v>54</v>
      </c>
      <c r="C29" s="79">
        <v>4048806</v>
      </c>
      <c r="D29" s="63">
        <v>3026013</v>
      </c>
      <c r="E29" s="63">
        <v>3147054</v>
      </c>
      <c r="F29" s="80">
        <v>3183334</v>
      </c>
      <c r="G29" s="79">
        <f t="shared" si="0"/>
        <v>3165194</v>
      </c>
      <c r="H29" s="64">
        <f t="shared" si="1"/>
        <v>406895.33607082238</v>
      </c>
      <c r="I29" s="63">
        <f t="shared" si="2"/>
        <v>2758298.6639291774</v>
      </c>
      <c r="J29" s="80">
        <f t="shared" si="3"/>
        <v>3572089.3360708226</v>
      </c>
      <c r="K29" s="85">
        <f t="shared" si="4"/>
        <v>0</v>
      </c>
      <c r="L29" s="65">
        <f t="shared" si="5"/>
        <v>3026013</v>
      </c>
      <c r="M29" s="65">
        <f t="shared" si="6"/>
        <v>3147054</v>
      </c>
      <c r="N29" s="86">
        <f t="shared" si="7"/>
        <v>3183334</v>
      </c>
      <c r="O29" s="90">
        <v>3</v>
      </c>
      <c r="P29" s="80">
        <f t="shared" si="8"/>
        <v>3118800</v>
      </c>
    </row>
    <row r="30" spans="1:16">
      <c r="A30" s="92">
        <v>27</v>
      </c>
      <c r="B30" s="94" t="s">
        <v>55</v>
      </c>
      <c r="C30" s="79">
        <v>4991678</v>
      </c>
      <c r="D30" s="63">
        <v>3730701</v>
      </c>
      <c r="E30" s="63">
        <v>3879929</v>
      </c>
      <c r="F30" s="80">
        <v>3924659</v>
      </c>
      <c r="G30" s="79">
        <f t="shared" si="0"/>
        <v>3902294</v>
      </c>
      <c r="H30" s="64">
        <f t="shared" si="1"/>
        <v>501651.51341213705</v>
      </c>
      <c r="I30" s="63">
        <f t="shared" si="2"/>
        <v>3400642.4865878629</v>
      </c>
      <c r="J30" s="80">
        <f t="shared" si="3"/>
        <v>4403945.5134121366</v>
      </c>
      <c r="K30" s="85">
        <f t="shared" si="4"/>
        <v>0</v>
      </c>
      <c r="L30" s="65">
        <f t="shared" si="5"/>
        <v>3730701</v>
      </c>
      <c r="M30" s="65">
        <f t="shared" si="6"/>
        <v>3879929</v>
      </c>
      <c r="N30" s="86">
        <f t="shared" si="7"/>
        <v>3924659</v>
      </c>
      <c r="O30" s="90">
        <v>3</v>
      </c>
      <c r="P30" s="80">
        <f t="shared" si="8"/>
        <v>3845096</v>
      </c>
    </row>
    <row r="31" spans="1:16">
      <c r="A31" s="92">
        <v>28</v>
      </c>
      <c r="B31" s="94" t="s">
        <v>56</v>
      </c>
      <c r="C31" s="79">
        <v>4991678</v>
      </c>
      <c r="D31" s="63">
        <v>3730701</v>
      </c>
      <c r="E31" s="63">
        <v>3879929</v>
      </c>
      <c r="F31" s="80">
        <v>3924659</v>
      </c>
      <c r="G31" s="79">
        <f t="shared" si="0"/>
        <v>3902294</v>
      </c>
      <c r="H31" s="64">
        <f t="shared" si="1"/>
        <v>501651.51341213705</v>
      </c>
      <c r="I31" s="63">
        <f t="shared" si="2"/>
        <v>3400642.4865878629</v>
      </c>
      <c r="J31" s="80">
        <f t="shared" si="3"/>
        <v>4403945.5134121366</v>
      </c>
      <c r="K31" s="85">
        <f t="shared" si="4"/>
        <v>0</v>
      </c>
      <c r="L31" s="65">
        <f t="shared" si="5"/>
        <v>3730701</v>
      </c>
      <c r="M31" s="65">
        <f t="shared" si="6"/>
        <v>3879929</v>
      </c>
      <c r="N31" s="86">
        <f t="shared" si="7"/>
        <v>3924659</v>
      </c>
      <c r="O31" s="90">
        <v>3</v>
      </c>
      <c r="P31" s="80">
        <f t="shared" si="8"/>
        <v>3845096</v>
      </c>
    </row>
    <row r="32" spans="1:16" ht="24">
      <c r="A32" s="92">
        <v>29</v>
      </c>
      <c r="B32" s="94" t="s">
        <v>57</v>
      </c>
      <c r="C32" s="79">
        <v>4991678</v>
      </c>
      <c r="D32" s="63">
        <v>3730701</v>
      </c>
      <c r="E32" s="63">
        <v>3879929</v>
      </c>
      <c r="F32" s="80">
        <v>3924659</v>
      </c>
      <c r="G32" s="79">
        <f t="shared" si="0"/>
        <v>3902294</v>
      </c>
      <c r="H32" s="64">
        <f t="shared" si="1"/>
        <v>501651.51341213705</v>
      </c>
      <c r="I32" s="63">
        <f t="shared" si="2"/>
        <v>3400642.4865878629</v>
      </c>
      <c r="J32" s="80">
        <f t="shared" si="3"/>
        <v>4403945.5134121366</v>
      </c>
      <c r="K32" s="85">
        <f t="shared" si="4"/>
        <v>0</v>
      </c>
      <c r="L32" s="65">
        <f t="shared" si="5"/>
        <v>3730701</v>
      </c>
      <c r="M32" s="65">
        <f t="shared" si="6"/>
        <v>3879929</v>
      </c>
      <c r="N32" s="86">
        <f t="shared" si="7"/>
        <v>3924659</v>
      </c>
      <c r="O32" s="90">
        <v>3</v>
      </c>
      <c r="P32" s="80">
        <f t="shared" si="8"/>
        <v>3845096</v>
      </c>
    </row>
    <row r="33" spans="1:16" ht="24">
      <c r="A33" s="92">
        <v>30</v>
      </c>
      <c r="B33" s="94" t="s">
        <v>58</v>
      </c>
      <c r="C33" s="79">
        <v>4991678</v>
      </c>
      <c r="D33" s="63">
        <v>3730701</v>
      </c>
      <c r="E33" s="63">
        <v>3879929</v>
      </c>
      <c r="F33" s="80">
        <v>3924659</v>
      </c>
      <c r="G33" s="79">
        <f t="shared" si="0"/>
        <v>3902294</v>
      </c>
      <c r="H33" s="64">
        <f t="shared" si="1"/>
        <v>501651.51341213705</v>
      </c>
      <c r="I33" s="63">
        <f t="shared" si="2"/>
        <v>3400642.4865878629</v>
      </c>
      <c r="J33" s="80">
        <f t="shared" si="3"/>
        <v>4403945.5134121366</v>
      </c>
      <c r="K33" s="85">
        <f t="shared" si="4"/>
        <v>0</v>
      </c>
      <c r="L33" s="65">
        <f t="shared" si="5"/>
        <v>3730701</v>
      </c>
      <c r="M33" s="65">
        <f t="shared" si="6"/>
        <v>3879929</v>
      </c>
      <c r="N33" s="86">
        <f t="shared" si="7"/>
        <v>3924659</v>
      </c>
      <c r="O33" s="90">
        <v>3</v>
      </c>
      <c r="P33" s="80">
        <f t="shared" si="8"/>
        <v>3845096</v>
      </c>
    </row>
    <row r="34" spans="1:16" ht="24">
      <c r="A34" s="92">
        <v>31</v>
      </c>
      <c r="B34" s="94" t="s">
        <v>59</v>
      </c>
      <c r="C34" s="79">
        <v>3882416</v>
      </c>
      <c r="D34" s="63">
        <v>2901657</v>
      </c>
      <c r="E34" s="63">
        <v>3017723</v>
      </c>
      <c r="F34" s="80">
        <v>3052512</v>
      </c>
      <c r="G34" s="79">
        <f t="shared" si="0"/>
        <v>3035117.5</v>
      </c>
      <c r="H34" s="64">
        <f t="shared" si="1"/>
        <v>390173.17240617657</v>
      </c>
      <c r="I34" s="63">
        <f t="shared" si="2"/>
        <v>2644944.3275938234</v>
      </c>
      <c r="J34" s="80">
        <f t="shared" si="3"/>
        <v>3425290.6724061766</v>
      </c>
      <c r="K34" s="85">
        <f t="shared" si="4"/>
        <v>0</v>
      </c>
      <c r="L34" s="65">
        <f t="shared" si="5"/>
        <v>2901657</v>
      </c>
      <c r="M34" s="65">
        <f t="shared" si="6"/>
        <v>3017723</v>
      </c>
      <c r="N34" s="86">
        <f t="shared" si="7"/>
        <v>3052512</v>
      </c>
      <c r="O34" s="90">
        <v>3</v>
      </c>
      <c r="P34" s="80">
        <f t="shared" si="8"/>
        <v>2990631</v>
      </c>
    </row>
    <row r="35" spans="1:16" ht="24">
      <c r="A35" s="92">
        <v>32</v>
      </c>
      <c r="B35" s="94" t="s">
        <v>60</v>
      </c>
      <c r="C35" s="79">
        <v>3882416</v>
      </c>
      <c r="D35" s="63">
        <v>2901657</v>
      </c>
      <c r="E35" s="63">
        <v>3017723</v>
      </c>
      <c r="F35" s="80">
        <v>3052512</v>
      </c>
      <c r="G35" s="79">
        <f t="shared" si="0"/>
        <v>3035117.5</v>
      </c>
      <c r="H35" s="64">
        <f t="shared" si="1"/>
        <v>390173.17240617657</v>
      </c>
      <c r="I35" s="63">
        <f t="shared" si="2"/>
        <v>2644944.3275938234</v>
      </c>
      <c r="J35" s="80">
        <f t="shared" si="3"/>
        <v>3425290.6724061766</v>
      </c>
      <c r="K35" s="85">
        <f t="shared" si="4"/>
        <v>0</v>
      </c>
      <c r="L35" s="65">
        <f t="shared" si="5"/>
        <v>2901657</v>
      </c>
      <c r="M35" s="65">
        <f t="shared" si="6"/>
        <v>3017723</v>
      </c>
      <c r="N35" s="86">
        <f t="shared" si="7"/>
        <v>3052512</v>
      </c>
      <c r="O35" s="90">
        <v>3</v>
      </c>
      <c r="P35" s="80">
        <f t="shared" si="8"/>
        <v>2990631</v>
      </c>
    </row>
    <row r="36" spans="1:16">
      <c r="A36" s="92">
        <v>33</v>
      </c>
      <c r="B36" s="94" t="s">
        <v>61</v>
      </c>
      <c r="C36" s="79">
        <v>1941208</v>
      </c>
      <c r="D36" s="63">
        <v>1450828</v>
      </c>
      <c r="E36" s="63">
        <v>1508861</v>
      </c>
      <c r="F36" s="80">
        <v>1526256</v>
      </c>
      <c r="G36" s="79">
        <f t="shared" si="0"/>
        <v>1517558.5</v>
      </c>
      <c r="H36" s="64">
        <f t="shared" si="1"/>
        <v>195086.74887902432</v>
      </c>
      <c r="I36" s="63">
        <f t="shared" si="2"/>
        <v>1322471.7511209757</v>
      </c>
      <c r="J36" s="80">
        <f t="shared" si="3"/>
        <v>1712645.2488790243</v>
      </c>
      <c r="K36" s="85">
        <f t="shared" si="4"/>
        <v>0</v>
      </c>
      <c r="L36" s="65">
        <f t="shared" si="5"/>
        <v>1450828</v>
      </c>
      <c r="M36" s="65">
        <f t="shared" si="6"/>
        <v>1508861</v>
      </c>
      <c r="N36" s="86">
        <f t="shared" si="7"/>
        <v>1526256</v>
      </c>
      <c r="O36" s="90">
        <v>3</v>
      </c>
      <c r="P36" s="80">
        <f t="shared" si="8"/>
        <v>1495315</v>
      </c>
    </row>
    <row r="37" spans="1:16">
      <c r="A37" s="92">
        <v>34</v>
      </c>
      <c r="B37" s="94" t="s">
        <v>62</v>
      </c>
      <c r="C37" s="79">
        <v>1289517</v>
      </c>
      <c r="D37" s="63">
        <v>963764</v>
      </c>
      <c r="E37" s="63">
        <v>1002315</v>
      </c>
      <c r="F37" s="80">
        <v>1013870</v>
      </c>
      <c r="G37" s="79">
        <f t="shared" si="0"/>
        <v>1008092.5</v>
      </c>
      <c r="H37" s="64">
        <f t="shared" si="1"/>
        <v>129593.49503447309</v>
      </c>
      <c r="I37" s="63">
        <f t="shared" si="2"/>
        <v>878499.00496552687</v>
      </c>
      <c r="J37" s="80">
        <f t="shared" si="3"/>
        <v>1137685.995034473</v>
      </c>
      <c r="K37" s="85">
        <f t="shared" si="4"/>
        <v>0</v>
      </c>
      <c r="L37" s="65">
        <f t="shared" si="5"/>
        <v>963764</v>
      </c>
      <c r="M37" s="65">
        <f t="shared" si="6"/>
        <v>1002315</v>
      </c>
      <c r="N37" s="86">
        <f t="shared" si="7"/>
        <v>1013870</v>
      </c>
      <c r="O37" s="90">
        <v>3</v>
      </c>
      <c r="P37" s="80">
        <f t="shared" si="8"/>
        <v>993316</v>
      </c>
    </row>
    <row r="38" spans="1:16">
      <c r="A38" s="92">
        <v>35</v>
      </c>
      <c r="B38" s="94" t="s">
        <v>63</v>
      </c>
      <c r="C38" s="79">
        <v>929007</v>
      </c>
      <c r="D38" s="63">
        <v>694325</v>
      </c>
      <c r="E38" s="63">
        <v>722098</v>
      </c>
      <c r="F38" s="80">
        <v>730423</v>
      </c>
      <c r="G38" s="79">
        <f t="shared" si="0"/>
        <v>726260.5</v>
      </c>
      <c r="H38" s="64">
        <f t="shared" si="1"/>
        <v>93362.964826463707</v>
      </c>
      <c r="I38" s="63">
        <f t="shared" si="2"/>
        <v>632897.53517353628</v>
      </c>
      <c r="J38" s="80">
        <f t="shared" si="3"/>
        <v>819623.46482646372</v>
      </c>
      <c r="K38" s="85">
        <f t="shared" si="4"/>
        <v>0</v>
      </c>
      <c r="L38" s="65">
        <f t="shared" si="5"/>
        <v>694325</v>
      </c>
      <c r="M38" s="65">
        <f t="shared" si="6"/>
        <v>722098</v>
      </c>
      <c r="N38" s="86">
        <f t="shared" si="7"/>
        <v>730423</v>
      </c>
      <c r="O38" s="90">
        <v>3</v>
      </c>
      <c r="P38" s="80">
        <f t="shared" si="8"/>
        <v>715615</v>
      </c>
    </row>
    <row r="39" spans="1:16" ht="24">
      <c r="A39" s="92">
        <v>36</v>
      </c>
      <c r="B39" s="94" t="s">
        <v>64</v>
      </c>
      <c r="C39" s="79">
        <v>970604</v>
      </c>
      <c r="D39" s="63">
        <v>725414</v>
      </c>
      <c r="E39" s="63">
        <v>754431</v>
      </c>
      <c r="F39" s="80">
        <v>763128</v>
      </c>
      <c r="G39" s="79">
        <f t="shared" si="0"/>
        <v>758779.5</v>
      </c>
      <c r="H39" s="64">
        <f t="shared" si="1"/>
        <v>97543.31169376761</v>
      </c>
      <c r="I39" s="63">
        <f t="shared" si="2"/>
        <v>661236.18830623245</v>
      </c>
      <c r="J39" s="80">
        <f t="shared" si="3"/>
        <v>856322.81169376755</v>
      </c>
      <c r="K39" s="85">
        <f t="shared" si="4"/>
        <v>0</v>
      </c>
      <c r="L39" s="65">
        <f t="shared" si="5"/>
        <v>725414</v>
      </c>
      <c r="M39" s="65">
        <f t="shared" si="6"/>
        <v>754431</v>
      </c>
      <c r="N39" s="86">
        <f t="shared" si="7"/>
        <v>763128</v>
      </c>
      <c r="O39" s="90">
        <v>3</v>
      </c>
      <c r="P39" s="80">
        <f t="shared" si="8"/>
        <v>747658</v>
      </c>
    </row>
    <row r="40" spans="1:16">
      <c r="A40" s="92">
        <v>37</v>
      </c>
      <c r="B40" s="94" t="s">
        <v>65</v>
      </c>
      <c r="C40" s="79">
        <v>199667</v>
      </c>
      <c r="D40" s="63">
        <v>186535</v>
      </c>
      <c r="E40" s="63">
        <v>195545</v>
      </c>
      <c r="F40" s="80">
        <v>196233</v>
      </c>
      <c r="G40" s="79">
        <f t="shared" si="0"/>
        <v>195889</v>
      </c>
      <c r="H40" s="64">
        <f t="shared" si="1"/>
        <v>4853.7183684264173</v>
      </c>
      <c r="I40" s="63">
        <f t="shared" si="2"/>
        <v>191035.28163157357</v>
      </c>
      <c r="J40" s="80">
        <f t="shared" si="3"/>
        <v>200742.71836842643</v>
      </c>
      <c r="K40" s="85">
        <f t="shared" si="4"/>
        <v>199667</v>
      </c>
      <c r="L40" s="65">
        <f t="shared" si="5"/>
        <v>0</v>
      </c>
      <c r="M40" s="65">
        <f t="shared" si="6"/>
        <v>195545</v>
      </c>
      <c r="N40" s="86">
        <f t="shared" si="7"/>
        <v>196233</v>
      </c>
      <c r="O40" s="90">
        <v>3</v>
      </c>
      <c r="P40" s="80">
        <f t="shared" si="8"/>
        <v>197148</v>
      </c>
    </row>
    <row r="41" spans="1:16">
      <c r="A41" s="92">
        <v>38</v>
      </c>
      <c r="B41" s="94" t="s">
        <v>194</v>
      </c>
      <c r="C41" s="79">
        <v>2426510</v>
      </c>
      <c r="D41" s="63">
        <v>1813535</v>
      </c>
      <c r="E41" s="63">
        <v>1901129</v>
      </c>
      <c r="F41" s="80">
        <v>1907820</v>
      </c>
      <c r="G41" s="79">
        <f t="shared" si="0"/>
        <v>1904474.5</v>
      </c>
      <c r="H41" s="64">
        <f t="shared" si="1"/>
        <v>242049.8400934196</v>
      </c>
      <c r="I41" s="63">
        <f t="shared" si="2"/>
        <v>1662424.6599065803</v>
      </c>
      <c r="J41" s="80">
        <f t="shared" si="3"/>
        <v>2146524.3400934194</v>
      </c>
      <c r="K41" s="85">
        <f t="shared" si="4"/>
        <v>0</v>
      </c>
      <c r="L41" s="65">
        <f t="shared" si="5"/>
        <v>1813535</v>
      </c>
      <c r="M41" s="65">
        <f t="shared" si="6"/>
        <v>1901129</v>
      </c>
      <c r="N41" s="86">
        <f t="shared" si="7"/>
        <v>1907820</v>
      </c>
      <c r="O41" s="90">
        <v>3</v>
      </c>
      <c r="P41" s="80">
        <f t="shared" si="8"/>
        <v>1874161</v>
      </c>
    </row>
    <row r="42" spans="1:16">
      <c r="A42" s="92">
        <v>39</v>
      </c>
      <c r="B42" s="94" t="s">
        <v>67</v>
      </c>
      <c r="C42" s="79">
        <v>5823625</v>
      </c>
      <c r="D42" s="63">
        <v>4352485</v>
      </c>
      <c r="E42" s="63">
        <v>4562710</v>
      </c>
      <c r="F42" s="80">
        <v>4578769</v>
      </c>
      <c r="G42" s="79">
        <f t="shared" si="0"/>
        <v>4570739.5</v>
      </c>
      <c r="H42" s="64">
        <f t="shared" si="1"/>
        <v>580919.68508580211</v>
      </c>
      <c r="I42" s="63">
        <f t="shared" si="2"/>
        <v>3989819.8149141977</v>
      </c>
      <c r="J42" s="80">
        <f t="shared" si="3"/>
        <v>5151659.1850858023</v>
      </c>
      <c r="K42" s="85">
        <f t="shared" si="4"/>
        <v>0</v>
      </c>
      <c r="L42" s="65">
        <f t="shared" si="5"/>
        <v>4352485</v>
      </c>
      <c r="M42" s="65">
        <f t="shared" si="6"/>
        <v>4562710</v>
      </c>
      <c r="N42" s="86">
        <f t="shared" si="7"/>
        <v>4578769</v>
      </c>
      <c r="O42" s="90">
        <v>3</v>
      </c>
      <c r="P42" s="80">
        <f t="shared" si="8"/>
        <v>4497988</v>
      </c>
    </row>
    <row r="43" spans="1:16" ht="24">
      <c r="A43" s="92">
        <v>40</v>
      </c>
      <c r="B43" s="94" t="s">
        <v>195</v>
      </c>
      <c r="C43" s="79">
        <v>1885745</v>
      </c>
      <c r="D43" s="63">
        <v>1761720</v>
      </c>
      <c r="E43" s="63">
        <v>1846811</v>
      </c>
      <c r="F43" s="80">
        <v>1853311</v>
      </c>
      <c r="G43" s="79">
        <f t="shared" si="0"/>
        <v>1850061</v>
      </c>
      <c r="H43" s="64">
        <f t="shared" si="1"/>
        <v>45840.525806184858</v>
      </c>
      <c r="I43" s="63">
        <f t="shared" si="2"/>
        <v>1804220.4741938151</v>
      </c>
      <c r="J43" s="80">
        <f t="shared" si="3"/>
        <v>1895901.5258061849</v>
      </c>
      <c r="K43" s="85">
        <f t="shared" si="4"/>
        <v>1885745</v>
      </c>
      <c r="L43" s="65">
        <f t="shared" si="5"/>
        <v>0</v>
      </c>
      <c r="M43" s="65">
        <f t="shared" si="6"/>
        <v>1846811</v>
      </c>
      <c r="N43" s="86">
        <f t="shared" si="7"/>
        <v>1853311</v>
      </c>
      <c r="O43" s="90">
        <v>3</v>
      </c>
      <c r="P43" s="80">
        <f t="shared" si="8"/>
        <v>1861956</v>
      </c>
    </row>
    <row r="44" spans="1:16" ht="24">
      <c r="A44" s="92">
        <v>41</v>
      </c>
      <c r="B44" s="94" t="s">
        <v>196</v>
      </c>
      <c r="C44" s="79">
        <v>2052134</v>
      </c>
      <c r="D44" s="63">
        <v>1917166</v>
      </c>
      <c r="E44" s="63">
        <v>2009765</v>
      </c>
      <c r="F44" s="80">
        <v>2016839</v>
      </c>
      <c r="G44" s="79">
        <f t="shared" si="0"/>
        <v>2013302</v>
      </c>
      <c r="H44" s="64">
        <f t="shared" si="1"/>
        <v>49885.214127033672</v>
      </c>
      <c r="I44" s="63">
        <f t="shared" si="2"/>
        <v>1963416.7858729663</v>
      </c>
      <c r="J44" s="80">
        <f t="shared" si="3"/>
        <v>2063187.2141270337</v>
      </c>
      <c r="K44" s="85">
        <f t="shared" si="4"/>
        <v>2052134</v>
      </c>
      <c r="L44" s="65">
        <f t="shared" si="5"/>
        <v>0</v>
      </c>
      <c r="M44" s="65">
        <f t="shared" si="6"/>
        <v>2009765</v>
      </c>
      <c r="N44" s="86">
        <f t="shared" si="7"/>
        <v>2016839</v>
      </c>
      <c r="O44" s="90">
        <v>3</v>
      </c>
      <c r="P44" s="80">
        <f t="shared" si="8"/>
        <v>2026246</v>
      </c>
    </row>
    <row r="45" spans="1:16" ht="24">
      <c r="A45" s="92">
        <v>42</v>
      </c>
      <c r="B45" s="94" t="s">
        <v>197</v>
      </c>
      <c r="C45" s="79">
        <v>1774819</v>
      </c>
      <c r="D45" s="63">
        <v>1658089</v>
      </c>
      <c r="E45" s="63">
        <v>1738175</v>
      </c>
      <c r="F45" s="80">
        <v>1744293</v>
      </c>
      <c r="G45" s="79">
        <f t="shared" si="0"/>
        <v>1741234</v>
      </c>
      <c r="H45" s="64">
        <f t="shared" si="1"/>
        <v>43144.263268712792</v>
      </c>
      <c r="I45" s="63">
        <f t="shared" si="2"/>
        <v>1698089.7367312871</v>
      </c>
      <c r="J45" s="80">
        <f t="shared" si="3"/>
        <v>1784378.2632687129</v>
      </c>
      <c r="K45" s="85">
        <f t="shared" si="4"/>
        <v>1774819</v>
      </c>
      <c r="L45" s="65">
        <f t="shared" si="5"/>
        <v>0</v>
      </c>
      <c r="M45" s="65">
        <f t="shared" si="6"/>
        <v>1738175</v>
      </c>
      <c r="N45" s="86">
        <f t="shared" si="7"/>
        <v>1744293</v>
      </c>
      <c r="O45" s="90">
        <v>3</v>
      </c>
      <c r="P45" s="80">
        <f t="shared" si="8"/>
        <v>1752429</v>
      </c>
    </row>
    <row r="46" spans="1:16" ht="24">
      <c r="A46" s="92">
        <v>43</v>
      </c>
      <c r="B46" s="94" t="s">
        <v>198</v>
      </c>
      <c r="C46" s="79">
        <v>2204658</v>
      </c>
      <c r="D46" s="63">
        <v>1647726</v>
      </c>
      <c r="E46" s="63">
        <v>1727312</v>
      </c>
      <c r="F46" s="80">
        <v>1733391</v>
      </c>
      <c r="G46" s="79">
        <f t="shared" si="0"/>
        <v>1730351.5</v>
      </c>
      <c r="H46" s="64">
        <f t="shared" si="1"/>
        <v>219919.64718548339</v>
      </c>
      <c r="I46" s="63">
        <f t="shared" si="2"/>
        <v>1510431.8528145165</v>
      </c>
      <c r="J46" s="80">
        <f t="shared" si="3"/>
        <v>1950271.1471854835</v>
      </c>
      <c r="K46" s="85">
        <f t="shared" si="4"/>
        <v>0</v>
      </c>
      <c r="L46" s="65">
        <f t="shared" si="5"/>
        <v>1647726</v>
      </c>
      <c r="M46" s="65">
        <f t="shared" si="6"/>
        <v>1727312</v>
      </c>
      <c r="N46" s="86">
        <f t="shared" si="7"/>
        <v>1733391</v>
      </c>
      <c r="O46" s="90">
        <v>3</v>
      </c>
      <c r="P46" s="80">
        <f t="shared" si="8"/>
        <v>1702810</v>
      </c>
    </row>
    <row r="47" spans="1:16">
      <c r="A47" s="92">
        <v>44</v>
      </c>
      <c r="B47" s="94" t="s">
        <v>72</v>
      </c>
      <c r="C47" s="79">
        <v>1178591</v>
      </c>
      <c r="D47" s="63">
        <v>880860</v>
      </c>
      <c r="E47" s="63">
        <v>923406</v>
      </c>
      <c r="F47" s="80">
        <v>926656</v>
      </c>
      <c r="G47" s="79">
        <f t="shared" si="0"/>
        <v>925031</v>
      </c>
      <c r="H47" s="64">
        <f t="shared" si="1"/>
        <v>117567.10186181974</v>
      </c>
      <c r="I47" s="63">
        <f t="shared" si="2"/>
        <v>807463.89813818026</v>
      </c>
      <c r="J47" s="80">
        <f t="shared" si="3"/>
        <v>1042598.1018618197</v>
      </c>
      <c r="K47" s="85">
        <f t="shared" si="4"/>
        <v>0</v>
      </c>
      <c r="L47" s="65">
        <f t="shared" si="5"/>
        <v>880860</v>
      </c>
      <c r="M47" s="65">
        <f t="shared" si="6"/>
        <v>923406</v>
      </c>
      <c r="N47" s="86">
        <f t="shared" si="7"/>
        <v>926656</v>
      </c>
      <c r="O47" s="90">
        <v>3</v>
      </c>
      <c r="P47" s="80">
        <f t="shared" si="8"/>
        <v>910307</v>
      </c>
    </row>
    <row r="48" spans="1:16">
      <c r="A48" s="92">
        <v>45</v>
      </c>
      <c r="B48" s="94" t="s">
        <v>73</v>
      </c>
      <c r="C48" s="79">
        <v>1012201</v>
      </c>
      <c r="D48" s="63">
        <v>756503</v>
      </c>
      <c r="E48" s="63">
        <v>793042</v>
      </c>
      <c r="F48" s="80">
        <v>795834</v>
      </c>
      <c r="G48" s="79">
        <f t="shared" si="0"/>
        <v>794438</v>
      </c>
      <c r="H48" s="64">
        <f t="shared" si="1"/>
        <v>100969.25104951506</v>
      </c>
      <c r="I48" s="63">
        <f t="shared" si="2"/>
        <v>693468.74895048491</v>
      </c>
      <c r="J48" s="80">
        <f t="shared" si="3"/>
        <v>895407.25104951509</v>
      </c>
      <c r="K48" s="85">
        <f t="shared" si="4"/>
        <v>0</v>
      </c>
      <c r="L48" s="65">
        <f t="shared" si="5"/>
        <v>756503</v>
      </c>
      <c r="M48" s="65">
        <f t="shared" si="6"/>
        <v>793042</v>
      </c>
      <c r="N48" s="86">
        <f t="shared" si="7"/>
        <v>795834</v>
      </c>
      <c r="O48" s="90">
        <v>3</v>
      </c>
      <c r="P48" s="80">
        <f t="shared" si="8"/>
        <v>781793</v>
      </c>
    </row>
    <row r="49" spans="1:16">
      <c r="A49" s="92">
        <v>46</v>
      </c>
      <c r="B49" s="94" t="s">
        <v>74</v>
      </c>
      <c r="C49" s="79">
        <v>1178591</v>
      </c>
      <c r="D49" s="63">
        <v>880860</v>
      </c>
      <c r="E49" s="63">
        <v>923406</v>
      </c>
      <c r="F49" s="80">
        <v>926656</v>
      </c>
      <c r="G49" s="79">
        <f t="shared" si="0"/>
        <v>925031</v>
      </c>
      <c r="H49" s="64">
        <f t="shared" si="1"/>
        <v>117567.10186181974</v>
      </c>
      <c r="I49" s="63">
        <f t="shared" si="2"/>
        <v>807463.89813818026</v>
      </c>
      <c r="J49" s="80">
        <f t="shared" si="3"/>
        <v>1042598.1018618197</v>
      </c>
      <c r="K49" s="85">
        <f t="shared" si="4"/>
        <v>0</v>
      </c>
      <c r="L49" s="65">
        <f t="shared" si="5"/>
        <v>880860</v>
      </c>
      <c r="M49" s="65">
        <f t="shared" si="6"/>
        <v>923406</v>
      </c>
      <c r="N49" s="86">
        <f t="shared" si="7"/>
        <v>926656</v>
      </c>
      <c r="O49" s="90">
        <v>3</v>
      </c>
      <c r="P49" s="80">
        <f t="shared" si="8"/>
        <v>910307</v>
      </c>
    </row>
    <row r="50" spans="1:16">
      <c r="A50" s="92">
        <v>47</v>
      </c>
      <c r="B50" s="94" t="s">
        <v>75</v>
      </c>
      <c r="C50" s="79">
        <v>11785907</v>
      </c>
      <c r="D50" s="63">
        <v>8808600</v>
      </c>
      <c r="E50" s="63">
        <v>9234056</v>
      </c>
      <c r="F50" s="80">
        <v>9266555</v>
      </c>
      <c r="G50" s="79">
        <f t="shared" si="0"/>
        <v>9250305.5</v>
      </c>
      <c r="H50" s="64">
        <f t="shared" si="1"/>
        <v>1175670.7333825445</v>
      </c>
      <c r="I50" s="63">
        <f t="shared" si="2"/>
        <v>8074634.7666174555</v>
      </c>
      <c r="J50" s="80">
        <f t="shared" si="3"/>
        <v>10425976.233382545</v>
      </c>
      <c r="K50" s="85">
        <f t="shared" si="4"/>
        <v>0</v>
      </c>
      <c r="L50" s="65">
        <f t="shared" si="5"/>
        <v>8808600</v>
      </c>
      <c r="M50" s="65">
        <f t="shared" si="6"/>
        <v>9234056</v>
      </c>
      <c r="N50" s="86">
        <f t="shared" si="7"/>
        <v>9266555</v>
      </c>
      <c r="O50" s="90">
        <v>3</v>
      </c>
      <c r="P50" s="80">
        <f t="shared" si="8"/>
        <v>9103070</v>
      </c>
    </row>
    <row r="51" spans="1:16">
      <c r="A51" s="92">
        <v>48</v>
      </c>
      <c r="B51" s="94" t="s">
        <v>76</v>
      </c>
      <c r="C51" s="79">
        <v>12479196</v>
      </c>
      <c r="D51" s="63">
        <v>9326753</v>
      </c>
      <c r="E51" s="63">
        <v>9777235</v>
      </c>
      <c r="F51" s="80">
        <v>9811647</v>
      </c>
      <c r="G51" s="79">
        <f t="shared" si="0"/>
        <v>9794441</v>
      </c>
      <c r="H51" s="64">
        <f t="shared" si="1"/>
        <v>1244828.0049487508</v>
      </c>
      <c r="I51" s="63">
        <f t="shared" si="2"/>
        <v>8549612.9950512499</v>
      </c>
      <c r="J51" s="80">
        <f t="shared" si="3"/>
        <v>11039269.00494875</v>
      </c>
      <c r="K51" s="85">
        <f t="shared" si="4"/>
        <v>0</v>
      </c>
      <c r="L51" s="65">
        <f t="shared" si="5"/>
        <v>9326753</v>
      </c>
      <c r="M51" s="65">
        <f t="shared" si="6"/>
        <v>9777235</v>
      </c>
      <c r="N51" s="86">
        <f t="shared" si="7"/>
        <v>9811647</v>
      </c>
      <c r="O51" s="90">
        <v>3</v>
      </c>
      <c r="P51" s="80">
        <f t="shared" si="8"/>
        <v>9638545</v>
      </c>
    </row>
    <row r="52" spans="1:16">
      <c r="A52" s="92">
        <v>49</v>
      </c>
      <c r="B52" s="94" t="s">
        <v>77</v>
      </c>
      <c r="C52" s="79">
        <v>12479196</v>
      </c>
      <c r="D52" s="63">
        <v>9326753</v>
      </c>
      <c r="E52" s="63">
        <v>9777235</v>
      </c>
      <c r="F52" s="80">
        <v>9811647</v>
      </c>
      <c r="G52" s="79">
        <f t="shared" si="0"/>
        <v>9794441</v>
      </c>
      <c r="H52" s="64">
        <f t="shared" si="1"/>
        <v>1244828.0049487508</v>
      </c>
      <c r="I52" s="63">
        <f t="shared" si="2"/>
        <v>8549612.9950512499</v>
      </c>
      <c r="J52" s="80">
        <f t="shared" si="3"/>
        <v>11039269.00494875</v>
      </c>
      <c r="K52" s="85">
        <f t="shared" si="4"/>
        <v>0</v>
      </c>
      <c r="L52" s="65">
        <f t="shared" si="5"/>
        <v>9326753</v>
      </c>
      <c r="M52" s="65">
        <f t="shared" si="6"/>
        <v>9777235</v>
      </c>
      <c r="N52" s="86">
        <f t="shared" si="7"/>
        <v>9811647</v>
      </c>
      <c r="O52" s="90">
        <v>3</v>
      </c>
      <c r="P52" s="80">
        <f t="shared" si="8"/>
        <v>9638545</v>
      </c>
    </row>
    <row r="53" spans="1:16">
      <c r="A53" s="92">
        <v>50</v>
      </c>
      <c r="B53" s="94" t="s">
        <v>78</v>
      </c>
      <c r="C53" s="79">
        <v>10399330</v>
      </c>
      <c r="D53" s="63">
        <v>7772294</v>
      </c>
      <c r="E53" s="63">
        <v>8147696</v>
      </c>
      <c r="F53" s="80">
        <v>8176372</v>
      </c>
      <c r="G53" s="79">
        <f t="shared" si="0"/>
        <v>8162034</v>
      </c>
      <c r="H53" s="64">
        <f t="shared" si="1"/>
        <v>1037356.7397983203</v>
      </c>
      <c r="I53" s="63">
        <f t="shared" si="2"/>
        <v>7124677.2602016795</v>
      </c>
      <c r="J53" s="80">
        <f t="shared" si="3"/>
        <v>9199390.7397983205</v>
      </c>
      <c r="K53" s="85">
        <f t="shared" si="4"/>
        <v>0</v>
      </c>
      <c r="L53" s="65">
        <f t="shared" si="5"/>
        <v>7772294</v>
      </c>
      <c r="M53" s="65">
        <f t="shared" si="6"/>
        <v>8147696</v>
      </c>
      <c r="N53" s="86">
        <f t="shared" si="7"/>
        <v>8176372</v>
      </c>
      <c r="O53" s="90">
        <v>3</v>
      </c>
      <c r="P53" s="80">
        <f t="shared" si="8"/>
        <v>8032121</v>
      </c>
    </row>
    <row r="54" spans="1:16">
      <c r="A54" s="92">
        <v>51</v>
      </c>
      <c r="B54" s="94" t="s">
        <v>79</v>
      </c>
      <c r="C54" s="79">
        <v>249584</v>
      </c>
      <c r="D54" s="63">
        <v>186535</v>
      </c>
      <c r="E54" s="63">
        <v>195545</v>
      </c>
      <c r="F54" s="80">
        <v>196233</v>
      </c>
      <c r="G54" s="79">
        <f t="shared" si="0"/>
        <v>195889</v>
      </c>
      <c r="H54" s="64">
        <f t="shared" si="1"/>
        <v>24896.565740830603</v>
      </c>
      <c r="I54" s="63">
        <f t="shared" si="2"/>
        <v>170992.43425916939</v>
      </c>
      <c r="J54" s="80">
        <f t="shared" si="3"/>
        <v>220785.56574083061</v>
      </c>
      <c r="K54" s="85">
        <f t="shared" si="4"/>
        <v>0</v>
      </c>
      <c r="L54" s="65">
        <f t="shared" si="5"/>
        <v>186535</v>
      </c>
      <c r="M54" s="65">
        <f t="shared" si="6"/>
        <v>195545</v>
      </c>
      <c r="N54" s="86">
        <f t="shared" si="7"/>
        <v>196233</v>
      </c>
      <c r="O54" s="90">
        <v>3</v>
      </c>
      <c r="P54" s="80">
        <f t="shared" si="8"/>
        <v>192771</v>
      </c>
    </row>
    <row r="55" spans="1:16">
      <c r="A55" s="92">
        <v>52</v>
      </c>
      <c r="B55" s="94" t="s">
        <v>80</v>
      </c>
      <c r="C55" s="79">
        <v>443705</v>
      </c>
      <c r="D55" s="63">
        <v>331618</v>
      </c>
      <c r="E55" s="63">
        <v>347635</v>
      </c>
      <c r="F55" s="80">
        <v>348859</v>
      </c>
      <c r="G55" s="79">
        <f t="shared" si="0"/>
        <v>348247</v>
      </c>
      <c r="H55" s="64">
        <f t="shared" si="1"/>
        <v>44260.591056689474</v>
      </c>
      <c r="I55" s="63">
        <f t="shared" si="2"/>
        <v>303986.4089433105</v>
      </c>
      <c r="J55" s="80">
        <f t="shared" si="3"/>
        <v>392507.5910566895</v>
      </c>
      <c r="K55" s="85">
        <f t="shared" si="4"/>
        <v>0</v>
      </c>
      <c r="L55" s="65">
        <f t="shared" si="5"/>
        <v>331618</v>
      </c>
      <c r="M55" s="65">
        <f t="shared" si="6"/>
        <v>347635</v>
      </c>
      <c r="N55" s="86">
        <f t="shared" si="7"/>
        <v>348859</v>
      </c>
      <c r="O55" s="90">
        <v>3</v>
      </c>
      <c r="P55" s="80">
        <f t="shared" si="8"/>
        <v>342704</v>
      </c>
    </row>
    <row r="56" spans="1:16">
      <c r="A56" s="92">
        <v>53</v>
      </c>
      <c r="B56" s="94" t="s">
        <v>81</v>
      </c>
      <c r="C56" s="79">
        <v>1136993</v>
      </c>
      <c r="D56" s="63">
        <v>849771</v>
      </c>
      <c r="E56" s="63">
        <v>890815</v>
      </c>
      <c r="F56" s="80">
        <v>893950</v>
      </c>
      <c r="G56" s="79">
        <f t="shared" si="0"/>
        <v>892382.5</v>
      </c>
      <c r="H56" s="64">
        <f t="shared" si="1"/>
        <v>113417.42784372911</v>
      </c>
      <c r="I56" s="63">
        <f t="shared" si="2"/>
        <v>778965.07215627085</v>
      </c>
      <c r="J56" s="80">
        <f t="shared" si="3"/>
        <v>1005799.9278437292</v>
      </c>
      <c r="K56" s="85">
        <f t="shared" si="4"/>
        <v>0</v>
      </c>
      <c r="L56" s="65">
        <f t="shared" si="5"/>
        <v>849771</v>
      </c>
      <c r="M56" s="65">
        <f t="shared" si="6"/>
        <v>890815</v>
      </c>
      <c r="N56" s="86">
        <f t="shared" si="7"/>
        <v>893950</v>
      </c>
      <c r="O56" s="90">
        <v>3</v>
      </c>
      <c r="P56" s="80">
        <f t="shared" si="8"/>
        <v>878179</v>
      </c>
    </row>
    <row r="57" spans="1:16" ht="24">
      <c r="A57" s="92">
        <v>54</v>
      </c>
      <c r="B57" s="94" t="s">
        <v>82</v>
      </c>
      <c r="C57" s="79">
        <v>1123128</v>
      </c>
      <c r="D57" s="63">
        <v>839408</v>
      </c>
      <c r="E57" s="63">
        <v>879951</v>
      </c>
      <c r="F57" s="80">
        <v>883048</v>
      </c>
      <c r="G57" s="79">
        <f t="shared" si="0"/>
        <v>881499.5</v>
      </c>
      <c r="H57" s="64">
        <f t="shared" si="1"/>
        <v>112034.66929565821</v>
      </c>
      <c r="I57" s="63">
        <f t="shared" si="2"/>
        <v>769464.83070434176</v>
      </c>
      <c r="J57" s="80">
        <f t="shared" si="3"/>
        <v>993534.16929565824</v>
      </c>
      <c r="K57" s="85">
        <f t="shared" si="4"/>
        <v>0</v>
      </c>
      <c r="L57" s="65">
        <f t="shared" si="5"/>
        <v>839408</v>
      </c>
      <c r="M57" s="65">
        <f t="shared" si="6"/>
        <v>879951</v>
      </c>
      <c r="N57" s="86">
        <f t="shared" si="7"/>
        <v>883048</v>
      </c>
      <c r="O57" s="90">
        <v>3</v>
      </c>
      <c r="P57" s="80">
        <f t="shared" si="8"/>
        <v>867469</v>
      </c>
    </row>
    <row r="58" spans="1:16">
      <c r="A58" s="92">
        <v>55</v>
      </c>
      <c r="B58" s="94" t="s">
        <v>83</v>
      </c>
      <c r="C58" s="79">
        <v>1081530</v>
      </c>
      <c r="D58" s="63">
        <v>808319</v>
      </c>
      <c r="E58" s="63">
        <v>847360</v>
      </c>
      <c r="F58" s="80">
        <v>850343</v>
      </c>
      <c r="G58" s="79">
        <f t="shared" si="0"/>
        <v>848851.5</v>
      </c>
      <c r="H58" s="64">
        <f t="shared" si="1"/>
        <v>107884.8874194157</v>
      </c>
      <c r="I58" s="63">
        <f t="shared" si="2"/>
        <v>740966.61258058436</v>
      </c>
      <c r="J58" s="80">
        <f t="shared" si="3"/>
        <v>956736.38741941564</v>
      </c>
      <c r="K58" s="85">
        <f t="shared" si="4"/>
        <v>0</v>
      </c>
      <c r="L58" s="65">
        <f t="shared" si="5"/>
        <v>808319</v>
      </c>
      <c r="M58" s="65">
        <f t="shared" si="6"/>
        <v>847360</v>
      </c>
      <c r="N58" s="86">
        <f t="shared" si="7"/>
        <v>850343</v>
      </c>
      <c r="O58" s="90">
        <v>3</v>
      </c>
      <c r="P58" s="80">
        <f t="shared" si="8"/>
        <v>835341</v>
      </c>
    </row>
    <row r="59" spans="1:16">
      <c r="A59" s="92">
        <v>56</v>
      </c>
      <c r="B59" s="94" t="s">
        <v>84</v>
      </c>
      <c r="C59" s="79">
        <v>14559062</v>
      </c>
      <c r="D59" s="63">
        <v>10881212</v>
      </c>
      <c r="E59" s="63">
        <v>11406775</v>
      </c>
      <c r="F59" s="80">
        <v>11446921</v>
      </c>
      <c r="G59" s="79">
        <f t="shared" si="0"/>
        <v>11426848</v>
      </c>
      <c r="H59" s="64">
        <f t="shared" si="1"/>
        <v>1452299.2631882899</v>
      </c>
      <c r="I59" s="63">
        <f t="shared" si="2"/>
        <v>9974548.7368117105</v>
      </c>
      <c r="J59" s="80">
        <f t="shared" si="3"/>
        <v>12879147.263188289</v>
      </c>
      <c r="K59" s="85">
        <f t="shared" si="4"/>
        <v>0</v>
      </c>
      <c r="L59" s="65">
        <f t="shared" si="5"/>
        <v>10881212</v>
      </c>
      <c r="M59" s="65">
        <f t="shared" si="6"/>
        <v>11406775</v>
      </c>
      <c r="N59" s="86">
        <f t="shared" si="7"/>
        <v>11446921</v>
      </c>
      <c r="O59" s="90">
        <v>3</v>
      </c>
      <c r="P59" s="80">
        <f t="shared" si="8"/>
        <v>11244969</v>
      </c>
    </row>
    <row r="60" spans="1:16">
      <c r="A60" s="92">
        <v>57</v>
      </c>
      <c r="B60" s="94" t="s">
        <v>85</v>
      </c>
      <c r="C60" s="79">
        <v>4853021</v>
      </c>
      <c r="D60" s="63">
        <v>3627071</v>
      </c>
      <c r="E60" s="63">
        <v>3822932</v>
      </c>
      <c r="F60" s="80">
        <v>3815640</v>
      </c>
      <c r="G60" s="79">
        <f t="shared" si="0"/>
        <v>3819286</v>
      </c>
      <c r="H60" s="64">
        <f t="shared" si="1"/>
        <v>481804.48977827094</v>
      </c>
      <c r="I60" s="63">
        <f t="shared" si="2"/>
        <v>3337481.5102217291</v>
      </c>
      <c r="J60" s="80">
        <f t="shared" si="3"/>
        <v>4301090.4897782709</v>
      </c>
      <c r="K60" s="85">
        <f t="shared" si="4"/>
        <v>0</v>
      </c>
      <c r="L60" s="65">
        <f t="shared" si="5"/>
        <v>3627071</v>
      </c>
      <c r="M60" s="65">
        <f t="shared" si="6"/>
        <v>3822932</v>
      </c>
      <c r="N60" s="86">
        <f t="shared" si="7"/>
        <v>3815640</v>
      </c>
      <c r="O60" s="90">
        <v>3</v>
      </c>
      <c r="P60" s="80">
        <f t="shared" si="8"/>
        <v>3755214</v>
      </c>
    </row>
    <row r="61" spans="1:16">
      <c r="A61" s="92">
        <v>58</v>
      </c>
      <c r="B61" s="94" t="s">
        <v>86</v>
      </c>
      <c r="C61" s="79">
        <v>353173</v>
      </c>
      <c r="D61" s="63">
        <v>259076</v>
      </c>
      <c r="E61" s="63">
        <v>273067</v>
      </c>
      <c r="F61" s="80">
        <v>272546</v>
      </c>
      <c r="G61" s="79">
        <f t="shared" si="0"/>
        <v>272806.5</v>
      </c>
      <c r="H61" s="64">
        <f t="shared" si="1"/>
        <v>37206.677992666853</v>
      </c>
      <c r="I61" s="63">
        <f t="shared" si="2"/>
        <v>235599.82200733316</v>
      </c>
      <c r="J61" s="80">
        <f t="shared" si="3"/>
        <v>310013.17799266684</v>
      </c>
      <c r="K61" s="85">
        <f t="shared" si="4"/>
        <v>0</v>
      </c>
      <c r="L61" s="65">
        <f t="shared" si="5"/>
        <v>259076</v>
      </c>
      <c r="M61" s="65">
        <f t="shared" si="6"/>
        <v>273067</v>
      </c>
      <c r="N61" s="86">
        <f t="shared" si="7"/>
        <v>272546</v>
      </c>
      <c r="O61" s="90">
        <v>3</v>
      </c>
      <c r="P61" s="80">
        <f t="shared" si="8"/>
        <v>268230</v>
      </c>
    </row>
    <row r="62" spans="1:16">
      <c r="A62" s="92">
        <v>59</v>
      </c>
      <c r="B62" s="94" t="s">
        <v>87</v>
      </c>
      <c r="C62" s="79">
        <v>296665</v>
      </c>
      <c r="D62" s="63">
        <v>217624</v>
      </c>
      <c r="E62" s="63">
        <v>229376</v>
      </c>
      <c r="F62" s="80">
        <v>228938</v>
      </c>
      <c r="G62" s="79">
        <f t="shared" si="0"/>
        <v>229157</v>
      </c>
      <c r="H62" s="64">
        <f t="shared" si="1"/>
        <v>31253.543474100661</v>
      </c>
      <c r="I62" s="63">
        <f t="shared" si="2"/>
        <v>197903.45652589935</v>
      </c>
      <c r="J62" s="80">
        <f t="shared" si="3"/>
        <v>260410.54347410065</v>
      </c>
      <c r="K62" s="85">
        <f t="shared" si="4"/>
        <v>0</v>
      </c>
      <c r="L62" s="65">
        <f t="shared" si="5"/>
        <v>217624</v>
      </c>
      <c r="M62" s="65">
        <f t="shared" si="6"/>
        <v>229376</v>
      </c>
      <c r="N62" s="86">
        <f t="shared" si="7"/>
        <v>228938</v>
      </c>
      <c r="O62" s="90">
        <v>3</v>
      </c>
      <c r="P62" s="80">
        <f t="shared" si="8"/>
        <v>225313</v>
      </c>
    </row>
    <row r="63" spans="1:16">
      <c r="A63" s="92">
        <v>60</v>
      </c>
      <c r="B63" s="94" t="s">
        <v>88</v>
      </c>
      <c r="C63" s="79">
        <v>268412</v>
      </c>
      <c r="D63" s="63">
        <v>196898</v>
      </c>
      <c r="E63" s="63">
        <v>207531</v>
      </c>
      <c r="F63" s="80">
        <v>207135</v>
      </c>
      <c r="G63" s="79">
        <f t="shared" si="0"/>
        <v>207333</v>
      </c>
      <c r="H63" s="64">
        <f t="shared" si="1"/>
        <v>28277.235499602855</v>
      </c>
      <c r="I63" s="63">
        <f t="shared" si="2"/>
        <v>179055.76450039714</v>
      </c>
      <c r="J63" s="80">
        <f t="shared" si="3"/>
        <v>235610.23549960286</v>
      </c>
      <c r="K63" s="85">
        <f t="shared" si="4"/>
        <v>0</v>
      </c>
      <c r="L63" s="65">
        <f t="shared" si="5"/>
        <v>196898</v>
      </c>
      <c r="M63" s="65">
        <f t="shared" si="6"/>
        <v>207531</v>
      </c>
      <c r="N63" s="86">
        <f t="shared" si="7"/>
        <v>207135</v>
      </c>
      <c r="O63" s="90">
        <v>3</v>
      </c>
      <c r="P63" s="80">
        <f t="shared" si="8"/>
        <v>203855</v>
      </c>
    </row>
    <row r="64" spans="1:16">
      <c r="A64" s="92">
        <v>61</v>
      </c>
      <c r="B64" s="94" t="s">
        <v>89</v>
      </c>
      <c r="C64" s="79">
        <v>324919</v>
      </c>
      <c r="D64" s="63">
        <v>238350</v>
      </c>
      <c r="E64" s="63">
        <v>251221</v>
      </c>
      <c r="F64" s="80">
        <v>250742</v>
      </c>
      <c r="G64" s="79">
        <f t="shared" si="0"/>
        <v>250981.5</v>
      </c>
      <c r="H64" s="64">
        <f t="shared" si="1"/>
        <v>34230.165826358483</v>
      </c>
      <c r="I64" s="63">
        <f t="shared" si="2"/>
        <v>216751.33417364152</v>
      </c>
      <c r="J64" s="80">
        <f t="shared" si="3"/>
        <v>285211.66582635848</v>
      </c>
      <c r="K64" s="85">
        <f t="shared" si="4"/>
        <v>0</v>
      </c>
      <c r="L64" s="65">
        <f t="shared" si="5"/>
        <v>238350</v>
      </c>
      <c r="M64" s="65">
        <f t="shared" si="6"/>
        <v>251221</v>
      </c>
      <c r="N64" s="86">
        <f t="shared" si="7"/>
        <v>250742</v>
      </c>
      <c r="O64" s="90">
        <v>3</v>
      </c>
      <c r="P64" s="80">
        <f t="shared" si="8"/>
        <v>246771</v>
      </c>
    </row>
    <row r="65" spans="1:16">
      <c r="A65" s="92">
        <v>62</v>
      </c>
      <c r="B65" s="94" t="s">
        <v>90</v>
      </c>
      <c r="C65" s="79">
        <v>353173</v>
      </c>
      <c r="D65" s="63">
        <v>259076</v>
      </c>
      <c r="E65" s="63">
        <v>273067</v>
      </c>
      <c r="F65" s="80">
        <v>272546</v>
      </c>
      <c r="G65" s="79">
        <f t="shared" si="0"/>
        <v>272806.5</v>
      </c>
      <c r="H65" s="64">
        <f t="shared" si="1"/>
        <v>37206.677992666853</v>
      </c>
      <c r="I65" s="63">
        <f t="shared" si="2"/>
        <v>235599.82200733316</v>
      </c>
      <c r="J65" s="80">
        <f t="shared" si="3"/>
        <v>310013.17799266684</v>
      </c>
      <c r="K65" s="85">
        <f t="shared" si="4"/>
        <v>0</v>
      </c>
      <c r="L65" s="65">
        <f t="shared" si="5"/>
        <v>259076</v>
      </c>
      <c r="M65" s="65">
        <f t="shared" si="6"/>
        <v>273067</v>
      </c>
      <c r="N65" s="86">
        <f t="shared" si="7"/>
        <v>272546</v>
      </c>
      <c r="O65" s="90">
        <v>3</v>
      </c>
      <c r="P65" s="80">
        <f t="shared" si="8"/>
        <v>268230</v>
      </c>
    </row>
    <row r="66" spans="1:16" ht="24">
      <c r="A66" s="92">
        <v>63</v>
      </c>
      <c r="B66" s="94" t="s">
        <v>91</v>
      </c>
      <c r="C66" s="79">
        <v>346110</v>
      </c>
      <c r="D66" s="63">
        <v>253895</v>
      </c>
      <c r="E66" s="63">
        <v>267605</v>
      </c>
      <c r="F66" s="80">
        <v>267095</v>
      </c>
      <c r="G66" s="79">
        <f t="shared" si="0"/>
        <v>267350</v>
      </c>
      <c r="H66" s="64">
        <f t="shared" si="1"/>
        <v>36462.716981699268</v>
      </c>
      <c r="I66" s="63">
        <f t="shared" si="2"/>
        <v>230887.28301830072</v>
      </c>
      <c r="J66" s="80">
        <f t="shared" si="3"/>
        <v>303812.71698169928</v>
      </c>
      <c r="K66" s="85">
        <f t="shared" si="4"/>
        <v>0</v>
      </c>
      <c r="L66" s="65">
        <f t="shared" si="5"/>
        <v>253895</v>
      </c>
      <c r="M66" s="65">
        <f t="shared" si="6"/>
        <v>267605</v>
      </c>
      <c r="N66" s="86">
        <f t="shared" si="7"/>
        <v>267095</v>
      </c>
      <c r="O66" s="90">
        <v>3</v>
      </c>
      <c r="P66" s="80">
        <f t="shared" si="8"/>
        <v>262865</v>
      </c>
    </row>
    <row r="67" spans="1:16">
      <c r="A67" s="92">
        <v>64</v>
      </c>
      <c r="B67" s="94" t="s">
        <v>92</v>
      </c>
      <c r="C67" s="79">
        <v>339046</v>
      </c>
      <c r="D67" s="63">
        <v>248713</v>
      </c>
      <c r="E67" s="63">
        <v>262144</v>
      </c>
      <c r="F67" s="80">
        <v>261644</v>
      </c>
      <c r="G67" s="79">
        <f t="shared" si="0"/>
        <v>261894</v>
      </c>
      <c r="H67" s="64">
        <f t="shared" si="1"/>
        <v>35718.421909254335</v>
      </c>
      <c r="I67" s="63">
        <f t="shared" si="2"/>
        <v>226175.57809074566</v>
      </c>
      <c r="J67" s="80">
        <f t="shared" si="3"/>
        <v>297612.42190925434</v>
      </c>
      <c r="K67" s="85">
        <f t="shared" si="4"/>
        <v>0</v>
      </c>
      <c r="L67" s="65">
        <f t="shared" si="5"/>
        <v>248713</v>
      </c>
      <c r="M67" s="65">
        <f t="shared" si="6"/>
        <v>262144</v>
      </c>
      <c r="N67" s="86">
        <f t="shared" si="7"/>
        <v>261644</v>
      </c>
      <c r="O67" s="90">
        <v>3</v>
      </c>
      <c r="P67" s="80">
        <f t="shared" si="8"/>
        <v>257500</v>
      </c>
    </row>
    <row r="68" spans="1:16">
      <c r="A68" s="92">
        <v>65</v>
      </c>
      <c r="B68" s="94" t="s">
        <v>93</v>
      </c>
      <c r="C68" s="79">
        <v>261348</v>
      </c>
      <c r="D68" s="63">
        <v>191717</v>
      </c>
      <c r="E68" s="63">
        <v>202069</v>
      </c>
      <c r="F68" s="80">
        <v>201684</v>
      </c>
      <c r="G68" s="79">
        <f t="shared" si="0"/>
        <v>201876.5</v>
      </c>
      <c r="H68" s="64">
        <f t="shared" si="1"/>
        <v>27532.846424770541</v>
      </c>
      <c r="I68" s="63">
        <f t="shared" si="2"/>
        <v>174343.65357522946</v>
      </c>
      <c r="J68" s="80">
        <f t="shared" si="3"/>
        <v>229409.34642477054</v>
      </c>
      <c r="K68" s="85">
        <f t="shared" si="4"/>
        <v>0</v>
      </c>
      <c r="L68" s="65">
        <f t="shared" si="5"/>
        <v>191717</v>
      </c>
      <c r="M68" s="65">
        <f t="shared" si="6"/>
        <v>202069</v>
      </c>
      <c r="N68" s="86">
        <f t="shared" si="7"/>
        <v>201684</v>
      </c>
      <c r="O68" s="90">
        <v>3</v>
      </c>
      <c r="P68" s="80">
        <f t="shared" si="8"/>
        <v>198490</v>
      </c>
    </row>
    <row r="69" spans="1:16">
      <c r="A69" s="92">
        <v>66</v>
      </c>
      <c r="B69" s="94" t="s">
        <v>94</v>
      </c>
      <c r="C69" s="79">
        <v>727536</v>
      </c>
      <c r="D69" s="63">
        <v>533698</v>
      </c>
      <c r="E69" s="63">
        <v>562517</v>
      </c>
      <c r="F69" s="80">
        <v>561444</v>
      </c>
      <c r="G69" s="79">
        <f t="shared" ref="G69:G132" si="9">MEDIAN(C69,D69,E69,F69)</f>
        <v>561980.5</v>
      </c>
      <c r="H69" s="64">
        <f t="shared" ref="H69:H132" si="10">_xlfn.STDEV.P(C69,D69,E69,F69)</f>
        <v>76645.498756857865</v>
      </c>
      <c r="I69" s="63">
        <f t="shared" ref="I69:I132" si="11">G69-H69</f>
        <v>485335.00124314212</v>
      </c>
      <c r="J69" s="80">
        <f t="shared" ref="J69:J132" si="12">G69+H69</f>
        <v>638625.99875685782</v>
      </c>
      <c r="K69" s="85">
        <f t="shared" ref="K69:K132" si="13">IF(AND(C69&gt;=(I69),C69&lt;=(J69)),C69,0)</f>
        <v>0</v>
      </c>
      <c r="L69" s="65">
        <f t="shared" ref="L69:L132" si="14">IF(AND(D69&gt;=(I69),D69&lt;=(J69)),D69,0)</f>
        <v>533698</v>
      </c>
      <c r="M69" s="65">
        <f t="shared" ref="M69:M132" si="15">IF(AND(E69&gt;=(I69),E69&lt;=(J69)),E69,0)</f>
        <v>562517</v>
      </c>
      <c r="N69" s="86">
        <f t="shared" ref="N69:N132" si="16">IF(AND(F69&gt;=(I69),F69&lt;=(J69)),F69,0)</f>
        <v>561444</v>
      </c>
      <c r="O69" s="90">
        <v>3</v>
      </c>
      <c r="P69" s="80">
        <f t="shared" ref="P69:P132" si="17">ROUND(SUM(K69,L69,M69,N69)/O69,0)</f>
        <v>552553</v>
      </c>
    </row>
    <row r="70" spans="1:16">
      <c r="A70" s="92">
        <v>67</v>
      </c>
      <c r="B70" s="94" t="s">
        <v>95</v>
      </c>
      <c r="C70" s="79">
        <v>678092</v>
      </c>
      <c r="D70" s="63">
        <v>497427</v>
      </c>
      <c r="E70" s="63">
        <v>524288</v>
      </c>
      <c r="F70" s="80">
        <v>523288</v>
      </c>
      <c r="G70" s="79">
        <f t="shared" si="9"/>
        <v>523788</v>
      </c>
      <c r="H70" s="64">
        <f t="shared" si="10"/>
        <v>71436.639626927441</v>
      </c>
      <c r="I70" s="63">
        <f t="shared" si="11"/>
        <v>452351.36037307256</v>
      </c>
      <c r="J70" s="80">
        <f t="shared" si="12"/>
        <v>595224.63962692744</v>
      </c>
      <c r="K70" s="85">
        <f t="shared" si="13"/>
        <v>0</v>
      </c>
      <c r="L70" s="65">
        <f t="shared" si="14"/>
        <v>497427</v>
      </c>
      <c r="M70" s="65">
        <f t="shared" si="15"/>
        <v>524288</v>
      </c>
      <c r="N70" s="86">
        <f t="shared" si="16"/>
        <v>523288</v>
      </c>
      <c r="O70" s="90">
        <v>3</v>
      </c>
      <c r="P70" s="80">
        <f t="shared" si="17"/>
        <v>515001</v>
      </c>
    </row>
    <row r="71" spans="1:16">
      <c r="A71" s="92">
        <v>68</v>
      </c>
      <c r="B71" s="94" t="s">
        <v>96</v>
      </c>
      <c r="C71" s="79">
        <v>635711</v>
      </c>
      <c r="D71" s="63">
        <v>466338</v>
      </c>
      <c r="E71" s="63">
        <v>491520</v>
      </c>
      <c r="F71" s="80">
        <v>490582</v>
      </c>
      <c r="G71" s="79">
        <f t="shared" si="9"/>
        <v>491051</v>
      </c>
      <c r="H71" s="64">
        <f t="shared" si="10"/>
        <v>66971.761192218168</v>
      </c>
      <c r="I71" s="63">
        <f t="shared" si="11"/>
        <v>424079.23880778183</v>
      </c>
      <c r="J71" s="80">
        <f t="shared" si="12"/>
        <v>558022.76119221817</v>
      </c>
      <c r="K71" s="85">
        <f t="shared" si="13"/>
        <v>0</v>
      </c>
      <c r="L71" s="65">
        <f t="shared" si="14"/>
        <v>466338</v>
      </c>
      <c r="M71" s="65">
        <f t="shared" si="15"/>
        <v>491520</v>
      </c>
      <c r="N71" s="86">
        <f t="shared" si="16"/>
        <v>490582</v>
      </c>
      <c r="O71" s="90">
        <v>3</v>
      </c>
      <c r="P71" s="80">
        <f t="shared" si="17"/>
        <v>482813</v>
      </c>
    </row>
    <row r="72" spans="1:16">
      <c r="A72" s="92">
        <v>69</v>
      </c>
      <c r="B72" s="94" t="s">
        <v>97</v>
      </c>
      <c r="C72" s="79">
        <v>1059519</v>
      </c>
      <c r="D72" s="63">
        <v>777229</v>
      </c>
      <c r="E72" s="63">
        <v>819200</v>
      </c>
      <c r="F72" s="80">
        <v>817637</v>
      </c>
      <c r="G72" s="79">
        <f t="shared" si="9"/>
        <v>818418.5</v>
      </c>
      <c r="H72" s="64">
        <f t="shared" si="10"/>
        <v>111620.05365832566</v>
      </c>
      <c r="I72" s="63">
        <f t="shared" si="11"/>
        <v>706798.44634167431</v>
      </c>
      <c r="J72" s="80">
        <f t="shared" si="12"/>
        <v>930038.55365832569</v>
      </c>
      <c r="K72" s="85">
        <f t="shared" si="13"/>
        <v>0</v>
      </c>
      <c r="L72" s="65">
        <f t="shared" si="14"/>
        <v>777229</v>
      </c>
      <c r="M72" s="65">
        <f t="shared" si="15"/>
        <v>819200</v>
      </c>
      <c r="N72" s="86">
        <f t="shared" si="16"/>
        <v>817637</v>
      </c>
      <c r="O72" s="90">
        <v>3</v>
      </c>
      <c r="P72" s="80">
        <f t="shared" si="17"/>
        <v>804689</v>
      </c>
    </row>
    <row r="73" spans="1:16">
      <c r="A73" s="92">
        <v>70</v>
      </c>
      <c r="B73" s="94" t="s">
        <v>97</v>
      </c>
      <c r="C73" s="79">
        <v>1271423</v>
      </c>
      <c r="D73" s="63">
        <v>932675</v>
      </c>
      <c r="E73" s="63">
        <v>983040</v>
      </c>
      <c r="F73" s="80">
        <v>981165</v>
      </c>
      <c r="G73" s="79">
        <f t="shared" si="9"/>
        <v>982102.5</v>
      </c>
      <c r="H73" s="64">
        <f t="shared" si="10"/>
        <v>133944.04095250936</v>
      </c>
      <c r="I73" s="63">
        <f t="shared" si="11"/>
        <v>848158.45904749061</v>
      </c>
      <c r="J73" s="80">
        <f t="shared" si="12"/>
        <v>1116046.5409525093</v>
      </c>
      <c r="K73" s="85">
        <f t="shared" si="13"/>
        <v>0</v>
      </c>
      <c r="L73" s="65">
        <f t="shared" si="14"/>
        <v>932675</v>
      </c>
      <c r="M73" s="65">
        <f t="shared" si="15"/>
        <v>983040</v>
      </c>
      <c r="N73" s="86">
        <f t="shared" si="16"/>
        <v>981165</v>
      </c>
      <c r="O73" s="90">
        <v>3</v>
      </c>
      <c r="P73" s="80">
        <f t="shared" si="17"/>
        <v>965627</v>
      </c>
    </row>
    <row r="74" spans="1:16">
      <c r="A74" s="92">
        <v>71</v>
      </c>
      <c r="B74" s="94" t="s">
        <v>98</v>
      </c>
      <c r="C74" s="79">
        <v>550950</v>
      </c>
      <c r="D74" s="63">
        <v>404159</v>
      </c>
      <c r="E74" s="63">
        <v>425984</v>
      </c>
      <c r="F74" s="80">
        <v>425171</v>
      </c>
      <c r="G74" s="79">
        <f t="shared" si="9"/>
        <v>425577.5</v>
      </c>
      <c r="H74" s="64">
        <f t="shared" si="10"/>
        <v>58042.522890549822</v>
      </c>
      <c r="I74" s="63">
        <f t="shared" si="11"/>
        <v>367534.97710945015</v>
      </c>
      <c r="J74" s="80">
        <f t="shared" si="12"/>
        <v>483620.02289054985</v>
      </c>
      <c r="K74" s="85">
        <f t="shared" si="13"/>
        <v>0</v>
      </c>
      <c r="L74" s="65">
        <f t="shared" si="14"/>
        <v>404159</v>
      </c>
      <c r="M74" s="65">
        <f t="shared" si="15"/>
        <v>425984</v>
      </c>
      <c r="N74" s="86">
        <f t="shared" si="16"/>
        <v>425171</v>
      </c>
      <c r="O74" s="90">
        <v>3</v>
      </c>
      <c r="P74" s="80">
        <f t="shared" si="17"/>
        <v>418438</v>
      </c>
    </row>
    <row r="75" spans="1:16">
      <c r="A75" s="92">
        <v>72</v>
      </c>
      <c r="B75" s="94" t="s">
        <v>99</v>
      </c>
      <c r="C75" s="79">
        <v>970520</v>
      </c>
      <c r="D75" s="63">
        <v>711942</v>
      </c>
      <c r="E75" s="63">
        <v>750387</v>
      </c>
      <c r="F75" s="80">
        <v>748956</v>
      </c>
      <c r="G75" s="79">
        <f t="shared" si="9"/>
        <v>749671.5</v>
      </c>
      <c r="H75" s="64">
        <f t="shared" si="10"/>
        <v>102244.14037336076</v>
      </c>
      <c r="I75" s="63">
        <f t="shared" si="11"/>
        <v>647427.35962663929</v>
      </c>
      <c r="J75" s="80">
        <f t="shared" si="12"/>
        <v>851915.64037336071</v>
      </c>
      <c r="K75" s="85">
        <f t="shared" si="13"/>
        <v>0</v>
      </c>
      <c r="L75" s="65">
        <f t="shared" si="14"/>
        <v>711942</v>
      </c>
      <c r="M75" s="65">
        <f t="shared" si="15"/>
        <v>750387</v>
      </c>
      <c r="N75" s="86">
        <f t="shared" si="16"/>
        <v>748956</v>
      </c>
      <c r="O75" s="90">
        <v>3</v>
      </c>
      <c r="P75" s="80">
        <f t="shared" si="17"/>
        <v>737095</v>
      </c>
    </row>
    <row r="76" spans="1:16">
      <c r="A76" s="92">
        <v>73</v>
      </c>
      <c r="B76" s="94" t="s">
        <v>100</v>
      </c>
      <c r="C76" s="79">
        <v>1907134</v>
      </c>
      <c r="D76" s="63">
        <v>1399013</v>
      </c>
      <c r="E76" s="63">
        <v>1474560</v>
      </c>
      <c r="F76" s="80">
        <v>1471747</v>
      </c>
      <c r="G76" s="79">
        <f t="shared" si="9"/>
        <v>1473153.5</v>
      </c>
      <c r="H76" s="64">
        <f t="shared" si="10"/>
        <v>200915.80214420665</v>
      </c>
      <c r="I76" s="63">
        <f t="shared" si="11"/>
        <v>1272237.6978557934</v>
      </c>
      <c r="J76" s="80">
        <f t="shared" si="12"/>
        <v>1674069.3021442066</v>
      </c>
      <c r="K76" s="85">
        <f t="shared" si="13"/>
        <v>0</v>
      </c>
      <c r="L76" s="65">
        <f t="shared" si="14"/>
        <v>1399013</v>
      </c>
      <c r="M76" s="65">
        <f t="shared" si="15"/>
        <v>1474560</v>
      </c>
      <c r="N76" s="86">
        <f t="shared" si="16"/>
        <v>1471747</v>
      </c>
      <c r="O76" s="90">
        <v>3</v>
      </c>
      <c r="P76" s="80">
        <f t="shared" si="17"/>
        <v>1448440</v>
      </c>
    </row>
    <row r="77" spans="1:16">
      <c r="A77" s="92">
        <v>74</v>
      </c>
      <c r="B77" s="94" t="s">
        <v>101</v>
      </c>
      <c r="C77" s="79">
        <v>1907134</v>
      </c>
      <c r="D77" s="63">
        <v>1399013</v>
      </c>
      <c r="E77" s="63">
        <v>1474560</v>
      </c>
      <c r="F77" s="80">
        <v>1471747</v>
      </c>
      <c r="G77" s="79">
        <f t="shared" si="9"/>
        <v>1473153.5</v>
      </c>
      <c r="H77" s="64">
        <f t="shared" si="10"/>
        <v>200915.80214420665</v>
      </c>
      <c r="I77" s="63">
        <f t="shared" si="11"/>
        <v>1272237.6978557934</v>
      </c>
      <c r="J77" s="80">
        <f t="shared" si="12"/>
        <v>1674069.3021442066</v>
      </c>
      <c r="K77" s="85">
        <f t="shared" si="13"/>
        <v>0</v>
      </c>
      <c r="L77" s="65">
        <f t="shared" si="14"/>
        <v>1399013</v>
      </c>
      <c r="M77" s="65">
        <f t="shared" si="15"/>
        <v>1474560</v>
      </c>
      <c r="N77" s="86">
        <f t="shared" si="16"/>
        <v>1471747</v>
      </c>
      <c r="O77" s="90">
        <v>3</v>
      </c>
      <c r="P77" s="80">
        <f t="shared" si="17"/>
        <v>1448440</v>
      </c>
    </row>
    <row r="78" spans="1:16">
      <c r="A78" s="92">
        <v>75</v>
      </c>
      <c r="B78" s="94" t="s">
        <v>102</v>
      </c>
      <c r="C78" s="79">
        <v>815123</v>
      </c>
      <c r="D78" s="63">
        <v>597949</v>
      </c>
      <c r="E78" s="63">
        <v>630238</v>
      </c>
      <c r="F78" s="80">
        <v>629036</v>
      </c>
      <c r="G78" s="79">
        <f t="shared" si="9"/>
        <v>629637</v>
      </c>
      <c r="H78" s="64">
        <f t="shared" si="10"/>
        <v>85872.655340626327</v>
      </c>
      <c r="I78" s="63">
        <f t="shared" si="11"/>
        <v>543764.34465937363</v>
      </c>
      <c r="J78" s="80">
        <f t="shared" si="12"/>
        <v>715509.65534062637</v>
      </c>
      <c r="K78" s="85">
        <f t="shared" si="13"/>
        <v>0</v>
      </c>
      <c r="L78" s="65">
        <f t="shared" si="14"/>
        <v>597949</v>
      </c>
      <c r="M78" s="65">
        <f t="shared" si="15"/>
        <v>630238</v>
      </c>
      <c r="N78" s="86">
        <f t="shared" si="16"/>
        <v>629036</v>
      </c>
      <c r="O78" s="90">
        <v>3</v>
      </c>
      <c r="P78" s="80">
        <f t="shared" si="17"/>
        <v>619074</v>
      </c>
    </row>
    <row r="79" spans="1:16">
      <c r="A79" s="92">
        <v>76</v>
      </c>
      <c r="B79" s="94" t="s">
        <v>103</v>
      </c>
      <c r="C79" s="79">
        <v>550950</v>
      </c>
      <c r="D79" s="63">
        <v>404159</v>
      </c>
      <c r="E79" s="63">
        <v>425984</v>
      </c>
      <c r="F79" s="80">
        <v>425171</v>
      </c>
      <c r="G79" s="79">
        <f t="shared" si="9"/>
        <v>425577.5</v>
      </c>
      <c r="H79" s="64">
        <f t="shared" si="10"/>
        <v>58042.522890549822</v>
      </c>
      <c r="I79" s="63">
        <f t="shared" si="11"/>
        <v>367534.97710945015</v>
      </c>
      <c r="J79" s="80">
        <f t="shared" si="12"/>
        <v>483620.02289054985</v>
      </c>
      <c r="K79" s="85">
        <f t="shared" si="13"/>
        <v>0</v>
      </c>
      <c r="L79" s="65">
        <f t="shared" si="14"/>
        <v>404159</v>
      </c>
      <c r="M79" s="65">
        <f t="shared" si="15"/>
        <v>425984</v>
      </c>
      <c r="N79" s="86">
        <f t="shared" si="16"/>
        <v>425171</v>
      </c>
      <c r="O79" s="90">
        <v>3</v>
      </c>
      <c r="P79" s="80">
        <f t="shared" si="17"/>
        <v>418438</v>
      </c>
    </row>
    <row r="80" spans="1:16">
      <c r="A80" s="92">
        <v>77</v>
      </c>
      <c r="B80" s="94" t="s">
        <v>104</v>
      </c>
      <c r="C80" s="79">
        <v>3531731</v>
      </c>
      <c r="D80" s="63">
        <v>2590765</v>
      </c>
      <c r="E80" s="63">
        <v>2730666</v>
      </c>
      <c r="F80" s="80">
        <v>2725457</v>
      </c>
      <c r="G80" s="79">
        <f t="shared" si="9"/>
        <v>2728061.5</v>
      </c>
      <c r="H80" s="64">
        <f t="shared" si="10"/>
        <v>372066.96883785247</v>
      </c>
      <c r="I80" s="63">
        <f t="shared" si="11"/>
        <v>2355994.5311621474</v>
      </c>
      <c r="J80" s="80">
        <f t="shared" si="12"/>
        <v>3100128.4688378526</v>
      </c>
      <c r="K80" s="85">
        <f t="shared" si="13"/>
        <v>0</v>
      </c>
      <c r="L80" s="65">
        <f t="shared" si="14"/>
        <v>2590765</v>
      </c>
      <c r="M80" s="65">
        <f t="shared" si="15"/>
        <v>2730666</v>
      </c>
      <c r="N80" s="86">
        <f t="shared" si="16"/>
        <v>2725457</v>
      </c>
      <c r="O80" s="90">
        <v>3</v>
      </c>
      <c r="P80" s="80">
        <f t="shared" si="17"/>
        <v>2682296</v>
      </c>
    </row>
    <row r="81" spans="1:16">
      <c r="A81" s="92">
        <v>78</v>
      </c>
      <c r="B81" s="94" t="s">
        <v>105</v>
      </c>
      <c r="C81" s="79">
        <v>1977769</v>
      </c>
      <c r="D81" s="63">
        <v>1450828</v>
      </c>
      <c r="E81" s="63">
        <v>1529173</v>
      </c>
      <c r="F81" s="80">
        <v>1526256</v>
      </c>
      <c r="G81" s="79">
        <f t="shared" si="9"/>
        <v>1527714.5</v>
      </c>
      <c r="H81" s="64">
        <f t="shared" si="10"/>
        <v>208357.41661925547</v>
      </c>
      <c r="I81" s="63">
        <f t="shared" si="11"/>
        <v>1319357.0833807446</v>
      </c>
      <c r="J81" s="80">
        <f t="shared" si="12"/>
        <v>1736071.9166192554</v>
      </c>
      <c r="K81" s="85">
        <f t="shared" si="13"/>
        <v>0</v>
      </c>
      <c r="L81" s="65">
        <f t="shared" si="14"/>
        <v>1450828</v>
      </c>
      <c r="M81" s="65">
        <f t="shared" si="15"/>
        <v>1529173</v>
      </c>
      <c r="N81" s="86">
        <f t="shared" si="16"/>
        <v>1526256</v>
      </c>
      <c r="O81" s="90">
        <v>3</v>
      </c>
      <c r="P81" s="80">
        <f t="shared" si="17"/>
        <v>1502086</v>
      </c>
    </row>
    <row r="82" spans="1:16">
      <c r="A82" s="92">
        <v>79</v>
      </c>
      <c r="B82" s="94" t="s">
        <v>106</v>
      </c>
      <c r="C82" s="79">
        <v>183650</v>
      </c>
      <c r="D82" s="63">
        <v>134720</v>
      </c>
      <c r="E82" s="63">
        <v>141995</v>
      </c>
      <c r="F82" s="80">
        <v>141724</v>
      </c>
      <c r="G82" s="79">
        <f t="shared" si="9"/>
        <v>141859.5</v>
      </c>
      <c r="H82" s="64">
        <f t="shared" si="10"/>
        <v>19347.364941704593</v>
      </c>
      <c r="I82" s="63">
        <f t="shared" si="11"/>
        <v>122512.1350582954</v>
      </c>
      <c r="J82" s="80">
        <f t="shared" si="12"/>
        <v>161206.86494170458</v>
      </c>
      <c r="K82" s="85">
        <f t="shared" si="13"/>
        <v>0</v>
      </c>
      <c r="L82" s="65">
        <f t="shared" si="14"/>
        <v>134720</v>
      </c>
      <c r="M82" s="65">
        <f t="shared" si="15"/>
        <v>141995</v>
      </c>
      <c r="N82" s="86">
        <f t="shared" si="16"/>
        <v>141724</v>
      </c>
      <c r="O82" s="90">
        <v>3</v>
      </c>
      <c r="P82" s="80">
        <f t="shared" si="17"/>
        <v>139480</v>
      </c>
    </row>
    <row r="83" spans="1:16">
      <c r="A83" s="92">
        <v>80</v>
      </c>
      <c r="B83" s="94" t="s">
        <v>107</v>
      </c>
      <c r="C83" s="79">
        <v>183650</v>
      </c>
      <c r="D83" s="63">
        <v>134720</v>
      </c>
      <c r="E83" s="63">
        <v>141995</v>
      </c>
      <c r="F83" s="80">
        <v>141724</v>
      </c>
      <c r="G83" s="79">
        <f t="shared" si="9"/>
        <v>141859.5</v>
      </c>
      <c r="H83" s="64">
        <f t="shared" si="10"/>
        <v>19347.364941704593</v>
      </c>
      <c r="I83" s="63">
        <f t="shared" si="11"/>
        <v>122512.1350582954</v>
      </c>
      <c r="J83" s="80">
        <f t="shared" si="12"/>
        <v>161206.86494170458</v>
      </c>
      <c r="K83" s="85">
        <f t="shared" si="13"/>
        <v>0</v>
      </c>
      <c r="L83" s="65">
        <f t="shared" si="14"/>
        <v>134720</v>
      </c>
      <c r="M83" s="65">
        <f t="shared" si="15"/>
        <v>141995</v>
      </c>
      <c r="N83" s="86">
        <f t="shared" si="16"/>
        <v>141724</v>
      </c>
      <c r="O83" s="90">
        <v>3</v>
      </c>
      <c r="P83" s="80">
        <f t="shared" si="17"/>
        <v>139480</v>
      </c>
    </row>
    <row r="84" spans="1:16">
      <c r="A84" s="92">
        <v>81</v>
      </c>
      <c r="B84" s="94" t="s">
        <v>199</v>
      </c>
      <c r="C84" s="79">
        <v>226031</v>
      </c>
      <c r="D84" s="63">
        <v>165809</v>
      </c>
      <c r="E84" s="63">
        <v>174763</v>
      </c>
      <c r="F84" s="80">
        <v>174429</v>
      </c>
      <c r="G84" s="79">
        <f t="shared" si="9"/>
        <v>174596</v>
      </c>
      <c r="H84" s="64">
        <f t="shared" si="10"/>
        <v>23812.357065187814</v>
      </c>
      <c r="I84" s="63">
        <f t="shared" si="11"/>
        <v>150783.64293481217</v>
      </c>
      <c r="J84" s="80">
        <f t="shared" si="12"/>
        <v>198408.35706518783</v>
      </c>
      <c r="K84" s="85">
        <f t="shared" si="13"/>
        <v>0</v>
      </c>
      <c r="L84" s="65">
        <f t="shared" si="14"/>
        <v>165809</v>
      </c>
      <c r="M84" s="65">
        <f t="shared" si="15"/>
        <v>174763</v>
      </c>
      <c r="N84" s="86">
        <f t="shared" si="16"/>
        <v>174429</v>
      </c>
      <c r="O84" s="90">
        <v>3</v>
      </c>
      <c r="P84" s="80">
        <f t="shared" si="17"/>
        <v>171667</v>
      </c>
    </row>
    <row r="85" spans="1:16">
      <c r="A85" s="92">
        <v>82</v>
      </c>
      <c r="B85" s="94" t="s">
        <v>200</v>
      </c>
      <c r="C85" s="79">
        <v>339046</v>
      </c>
      <c r="D85" s="63">
        <v>248713</v>
      </c>
      <c r="E85" s="63">
        <v>262144</v>
      </c>
      <c r="F85" s="80">
        <v>261644</v>
      </c>
      <c r="G85" s="79">
        <f t="shared" si="9"/>
        <v>261894</v>
      </c>
      <c r="H85" s="64">
        <f t="shared" si="10"/>
        <v>35718.421909254335</v>
      </c>
      <c r="I85" s="63">
        <f t="shared" si="11"/>
        <v>226175.57809074566</v>
      </c>
      <c r="J85" s="80">
        <f t="shared" si="12"/>
        <v>297612.42190925434</v>
      </c>
      <c r="K85" s="85">
        <f t="shared" si="13"/>
        <v>0</v>
      </c>
      <c r="L85" s="65">
        <f t="shared" si="14"/>
        <v>248713</v>
      </c>
      <c r="M85" s="65">
        <f t="shared" si="15"/>
        <v>262144</v>
      </c>
      <c r="N85" s="86">
        <f t="shared" si="16"/>
        <v>261644</v>
      </c>
      <c r="O85" s="90">
        <v>3</v>
      </c>
      <c r="P85" s="80">
        <f t="shared" si="17"/>
        <v>257500</v>
      </c>
    </row>
    <row r="86" spans="1:16">
      <c r="A86" s="92">
        <v>83</v>
      </c>
      <c r="B86" s="94" t="s">
        <v>110</v>
      </c>
      <c r="C86" s="79">
        <v>317856</v>
      </c>
      <c r="D86" s="63">
        <v>233169</v>
      </c>
      <c r="E86" s="63">
        <v>245760</v>
      </c>
      <c r="F86" s="80">
        <v>245291</v>
      </c>
      <c r="G86" s="79">
        <f t="shared" si="9"/>
        <v>245525.5</v>
      </c>
      <c r="H86" s="64">
        <f t="shared" si="10"/>
        <v>33486.094628965024</v>
      </c>
      <c r="I86" s="63">
        <f t="shared" si="11"/>
        <v>212039.40537103498</v>
      </c>
      <c r="J86" s="80">
        <f t="shared" si="12"/>
        <v>279011.59462896502</v>
      </c>
      <c r="K86" s="85">
        <f t="shared" si="13"/>
        <v>0</v>
      </c>
      <c r="L86" s="65">
        <f t="shared" si="14"/>
        <v>233169</v>
      </c>
      <c r="M86" s="65">
        <f t="shared" si="15"/>
        <v>245760</v>
      </c>
      <c r="N86" s="86">
        <f t="shared" si="16"/>
        <v>245291</v>
      </c>
      <c r="O86" s="90">
        <v>3</v>
      </c>
      <c r="P86" s="80">
        <f t="shared" si="17"/>
        <v>241407</v>
      </c>
    </row>
    <row r="87" spans="1:16">
      <c r="A87" s="92">
        <v>84</v>
      </c>
      <c r="B87" s="94" t="s">
        <v>111</v>
      </c>
      <c r="C87" s="79">
        <v>120079</v>
      </c>
      <c r="D87" s="63">
        <v>88086</v>
      </c>
      <c r="E87" s="63">
        <v>92843</v>
      </c>
      <c r="F87" s="80">
        <v>92666</v>
      </c>
      <c r="G87" s="79">
        <f t="shared" si="9"/>
        <v>92754.5</v>
      </c>
      <c r="H87" s="64">
        <f t="shared" si="10"/>
        <v>12650.249730736545</v>
      </c>
      <c r="I87" s="63">
        <f t="shared" si="11"/>
        <v>80104.250269263459</v>
      </c>
      <c r="J87" s="80">
        <f t="shared" si="12"/>
        <v>105404.74973073654</v>
      </c>
      <c r="K87" s="85">
        <f t="shared" si="13"/>
        <v>0</v>
      </c>
      <c r="L87" s="65">
        <f t="shared" si="14"/>
        <v>88086</v>
      </c>
      <c r="M87" s="65">
        <f t="shared" si="15"/>
        <v>92843</v>
      </c>
      <c r="N87" s="86">
        <f t="shared" si="16"/>
        <v>92666</v>
      </c>
      <c r="O87" s="90">
        <v>3</v>
      </c>
      <c r="P87" s="80">
        <f t="shared" si="17"/>
        <v>91198</v>
      </c>
    </row>
    <row r="88" spans="1:16">
      <c r="A88" s="92">
        <v>85</v>
      </c>
      <c r="B88" s="94" t="s">
        <v>112</v>
      </c>
      <c r="C88" s="79">
        <v>529760</v>
      </c>
      <c r="D88" s="63">
        <v>388615</v>
      </c>
      <c r="E88" s="63">
        <v>409600</v>
      </c>
      <c r="F88" s="80">
        <v>408819</v>
      </c>
      <c r="G88" s="79">
        <f t="shared" si="9"/>
        <v>409209.5</v>
      </c>
      <c r="H88" s="64">
        <f t="shared" si="10"/>
        <v>55810.081922982339</v>
      </c>
      <c r="I88" s="63">
        <f t="shared" si="11"/>
        <v>353399.41807701765</v>
      </c>
      <c r="J88" s="80">
        <f t="shared" si="12"/>
        <v>465019.58192298235</v>
      </c>
      <c r="K88" s="85">
        <f t="shared" si="13"/>
        <v>0</v>
      </c>
      <c r="L88" s="65">
        <f t="shared" si="14"/>
        <v>388615</v>
      </c>
      <c r="M88" s="65">
        <f t="shared" si="15"/>
        <v>409600</v>
      </c>
      <c r="N88" s="86">
        <f t="shared" si="16"/>
        <v>408819</v>
      </c>
      <c r="O88" s="90">
        <v>3</v>
      </c>
      <c r="P88" s="80">
        <f t="shared" si="17"/>
        <v>402345</v>
      </c>
    </row>
    <row r="89" spans="1:16">
      <c r="A89" s="92">
        <v>86</v>
      </c>
      <c r="B89" s="94" t="s">
        <v>112</v>
      </c>
      <c r="C89" s="79">
        <v>529760</v>
      </c>
      <c r="D89" s="63">
        <v>388615</v>
      </c>
      <c r="E89" s="63">
        <v>409600</v>
      </c>
      <c r="F89" s="80">
        <v>408819</v>
      </c>
      <c r="G89" s="79">
        <f t="shared" si="9"/>
        <v>409209.5</v>
      </c>
      <c r="H89" s="64">
        <f t="shared" si="10"/>
        <v>55810.081922982339</v>
      </c>
      <c r="I89" s="63">
        <f t="shared" si="11"/>
        <v>353399.41807701765</v>
      </c>
      <c r="J89" s="80">
        <f t="shared" si="12"/>
        <v>465019.58192298235</v>
      </c>
      <c r="K89" s="85">
        <f t="shared" si="13"/>
        <v>0</v>
      </c>
      <c r="L89" s="65">
        <f t="shared" si="14"/>
        <v>388615</v>
      </c>
      <c r="M89" s="65">
        <f t="shared" si="15"/>
        <v>409600</v>
      </c>
      <c r="N89" s="86">
        <f t="shared" si="16"/>
        <v>408819</v>
      </c>
      <c r="O89" s="90">
        <v>3</v>
      </c>
      <c r="P89" s="80">
        <f t="shared" si="17"/>
        <v>402345</v>
      </c>
    </row>
    <row r="90" spans="1:16">
      <c r="A90" s="92">
        <v>87</v>
      </c>
      <c r="B90" s="94" t="s">
        <v>113</v>
      </c>
      <c r="C90" s="79">
        <v>211904</v>
      </c>
      <c r="D90" s="63">
        <v>155446</v>
      </c>
      <c r="E90" s="63">
        <v>163840</v>
      </c>
      <c r="F90" s="80">
        <v>163527</v>
      </c>
      <c r="G90" s="79">
        <f t="shared" si="9"/>
        <v>163683.5</v>
      </c>
      <c r="H90" s="64">
        <f t="shared" si="10"/>
        <v>22324.100982738364</v>
      </c>
      <c r="I90" s="63">
        <f t="shared" si="11"/>
        <v>141359.39901726163</v>
      </c>
      <c r="J90" s="80">
        <f t="shared" si="12"/>
        <v>186007.60098273837</v>
      </c>
      <c r="K90" s="85">
        <f t="shared" si="13"/>
        <v>0</v>
      </c>
      <c r="L90" s="65">
        <f t="shared" si="14"/>
        <v>155446</v>
      </c>
      <c r="M90" s="65">
        <f t="shared" si="15"/>
        <v>163840</v>
      </c>
      <c r="N90" s="86">
        <f t="shared" si="16"/>
        <v>163527</v>
      </c>
      <c r="O90" s="90">
        <v>3</v>
      </c>
      <c r="P90" s="80">
        <f t="shared" si="17"/>
        <v>160938</v>
      </c>
    </row>
    <row r="91" spans="1:16">
      <c r="A91" s="92">
        <v>88</v>
      </c>
      <c r="B91" s="94" t="s">
        <v>113</v>
      </c>
      <c r="C91" s="79">
        <v>211904</v>
      </c>
      <c r="D91" s="63">
        <v>155446</v>
      </c>
      <c r="E91" s="63">
        <v>163840</v>
      </c>
      <c r="F91" s="80">
        <v>163527</v>
      </c>
      <c r="G91" s="79">
        <f t="shared" si="9"/>
        <v>163683.5</v>
      </c>
      <c r="H91" s="64">
        <f t="shared" si="10"/>
        <v>22324.100982738364</v>
      </c>
      <c r="I91" s="63">
        <f t="shared" si="11"/>
        <v>141359.39901726163</v>
      </c>
      <c r="J91" s="80">
        <f t="shared" si="12"/>
        <v>186007.60098273837</v>
      </c>
      <c r="K91" s="85">
        <f t="shared" si="13"/>
        <v>0</v>
      </c>
      <c r="L91" s="65">
        <f t="shared" si="14"/>
        <v>155446</v>
      </c>
      <c r="M91" s="65">
        <f t="shared" si="15"/>
        <v>163840</v>
      </c>
      <c r="N91" s="86">
        <f t="shared" si="16"/>
        <v>163527</v>
      </c>
      <c r="O91" s="90">
        <v>3</v>
      </c>
      <c r="P91" s="80">
        <f t="shared" si="17"/>
        <v>160938</v>
      </c>
    </row>
    <row r="92" spans="1:16">
      <c r="A92" s="92">
        <v>89</v>
      </c>
      <c r="B92" s="94" t="s">
        <v>114</v>
      </c>
      <c r="C92" s="79">
        <v>162460</v>
      </c>
      <c r="D92" s="63">
        <v>119175</v>
      </c>
      <c r="E92" s="63">
        <v>125611</v>
      </c>
      <c r="F92" s="80">
        <v>125371</v>
      </c>
      <c r="G92" s="79">
        <f t="shared" si="9"/>
        <v>125491</v>
      </c>
      <c r="H92" s="64">
        <f t="shared" si="10"/>
        <v>17115.241853023872</v>
      </c>
      <c r="I92" s="63">
        <f t="shared" si="11"/>
        <v>108375.75814697612</v>
      </c>
      <c r="J92" s="80">
        <f t="shared" si="12"/>
        <v>142606.24185302388</v>
      </c>
      <c r="K92" s="85">
        <f t="shared" si="13"/>
        <v>0</v>
      </c>
      <c r="L92" s="65">
        <f t="shared" si="14"/>
        <v>119175</v>
      </c>
      <c r="M92" s="65">
        <f t="shared" si="15"/>
        <v>125611</v>
      </c>
      <c r="N92" s="86">
        <f t="shared" si="16"/>
        <v>125371</v>
      </c>
      <c r="O92" s="90">
        <v>3</v>
      </c>
      <c r="P92" s="80">
        <f t="shared" si="17"/>
        <v>123386</v>
      </c>
    </row>
    <row r="93" spans="1:16">
      <c r="A93" s="92">
        <v>90</v>
      </c>
      <c r="B93" s="94" t="s">
        <v>115</v>
      </c>
      <c r="C93" s="79">
        <v>261348</v>
      </c>
      <c r="D93" s="63">
        <v>191717</v>
      </c>
      <c r="E93" s="63">
        <v>202069</v>
      </c>
      <c r="F93" s="80">
        <v>201684</v>
      </c>
      <c r="G93" s="79">
        <f t="shared" si="9"/>
        <v>201876.5</v>
      </c>
      <c r="H93" s="64">
        <f t="shared" si="10"/>
        <v>27532.846424770541</v>
      </c>
      <c r="I93" s="63">
        <f t="shared" si="11"/>
        <v>174343.65357522946</v>
      </c>
      <c r="J93" s="80">
        <f t="shared" si="12"/>
        <v>229409.34642477054</v>
      </c>
      <c r="K93" s="85">
        <f t="shared" si="13"/>
        <v>0</v>
      </c>
      <c r="L93" s="65">
        <f t="shared" si="14"/>
        <v>191717</v>
      </c>
      <c r="M93" s="65">
        <f t="shared" si="15"/>
        <v>202069</v>
      </c>
      <c r="N93" s="86">
        <f t="shared" si="16"/>
        <v>201684</v>
      </c>
      <c r="O93" s="90">
        <v>3</v>
      </c>
      <c r="P93" s="80">
        <f t="shared" si="17"/>
        <v>198490</v>
      </c>
    </row>
    <row r="94" spans="1:16">
      <c r="A94" s="92">
        <v>91</v>
      </c>
      <c r="B94" s="94" t="s">
        <v>116</v>
      </c>
      <c r="C94" s="79">
        <v>579204</v>
      </c>
      <c r="D94" s="63">
        <v>424885</v>
      </c>
      <c r="E94" s="63">
        <v>447829</v>
      </c>
      <c r="F94" s="80">
        <v>446975</v>
      </c>
      <c r="G94" s="79">
        <f t="shared" si="9"/>
        <v>447402</v>
      </c>
      <c r="H94" s="64">
        <f t="shared" si="10"/>
        <v>61019.145243009589</v>
      </c>
      <c r="I94" s="63">
        <f t="shared" si="11"/>
        <v>386382.85475699039</v>
      </c>
      <c r="J94" s="80">
        <f t="shared" si="12"/>
        <v>508421.14524300961</v>
      </c>
      <c r="K94" s="85">
        <f t="shared" si="13"/>
        <v>0</v>
      </c>
      <c r="L94" s="65">
        <f t="shared" si="14"/>
        <v>424885</v>
      </c>
      <c r="M94" s="65">
        <f t="shared" si="15"/>
        <v>447829</v>
      </c>
      <c r="N94" s="86">
        <f t="shared" si="16"/>
        <v>446975</v>
      </c>
      <c r="O94" s="90">
        <v>3</v>
      </c>
      <c r="P94" s="80">
        <f t="shared" si="17"/>
        <v>439896</v>
      </c>
    </row>
    <row r="95" spans="1:16">
      <c r="A95" s="92">
        <v>92</v>
      </c>
      <c r="B95" s="95" t="s">
        <v>117</v>
      </c>
      <c r="C95" s="79">
        <v>685156</v>
      </c>
      <c r="D95" s="63">
        <v>502608</v>
      </c>
      <c r="E95" s="63">
        <v>529749</v>
      </c>
      <c r="F95" s="80">
        <v>528739</v>
      </c>
      <c r="G95" s="79">
        <f t="shared" si="9"/>
        <v>529244</v>
      </c>
      <c r="H95" s="64">
        <f t="shared" si="10"/>
        <v>72181.138890294606</v>
      </c>
      <c r="I95" s="63">
        <f t="shared" si="11"/>
        <v>457062.86110970541</v>
      </c>
      <c r="J95" s="80">
        <f t="shared" si="12"/>
        <v>601425.13889029459</v>
      </c>
      <c r="K95" s="85">
        <f t="shared" si="13"/>
        <v>0</v>
      </c>
      <c r="L95" s="65">
        <f t="shared" si="14"/>
        <v>502608</v>
      </c>
      <c r="M95" s="65">
        <f t="shared" si="15"/>
        <v>529749</v>
      </c>
      <c r="N95" s="86">
        <f t="shared" si="16"/>
        <v>528739</v>
      </c>
      <c r="O95" s="90">
        <v>3</v>
      </c>
      <c r="P95" s="80">
        <f t="shared" si="17"/>
        <v>520365</v>
      </c>
    </row>
    <row r="96" spans="1:16">
      <c r="A96" s="92">
        <v>93</v>
      </c>
      <c r="B96" s="94" t="s">
        <v>118</v>
      </c>
      <c r="C96" s="79">
        <v>5792038</v>
      </c>
      <c r="D96" s="63">
        <v>4248854</v>
      </c>
      <c r="E96" s="63">
        <v>4478292</v>
      </c>
      <c r="F96" s="80">
        <v>4469750</v>
      </c>
      <c r="G96" s="79">
        <f t="shared" si="9"/>
        <v>4474021</v>
      </c>
      <c r="H96" s="64">
        <f t="shared" si="10"/>
        <v>610189.55916071683</v>
      </c>
      <c r="I96" s="63">
        <f t="shared" si="11"/>
        <v>3863831.4408392832</v>
      </c>
      <c r="J96" s="80">
        <f t="shared" si="12"/>
        <v>5084210.5591607168</v>
      </c>
      <c r="K96" s="85">
        <f t="shared" si="13"/>
        <v>0</v>
      </c>
      <c r="L96" s="65">
        <f t="shared" si="14"/>
        <v>4248854</v>
      </c>
      <c r="M96" s="65">
        <f t="shared" si="15"/>
        <v>4478292</v>
      </c>
      <c r="N96" s="86">
        <f t="shared" si="16"/>
        <v>4469750</v>
      </c>
      <c r="O96" s="90">
        <v>3</v>
      </c>
      <c r="P96" s="80">
        <f t="shared" si="17"/>
        <v>4398965</v>
      </c>
    </row>
    <row r="97" spans="1:16">
      <c r="A97" s="92">
        <v>94</v>
      </c>
      <c r="B97" s="94" t="s">
        <v>119</v>
      </c>
      <c r="C97" s="79">
        <v>324919</v>
      </c>
      <c r="D97" s="63">
        <v>238350</v>
      </c>
      <c r="E97" s="63">
        <v>251221</v>
      </c>
      <c r="F97" s="80">
        <v>250742</v>
      </c>
      <c r="G97" s="79">
        <f t="shared" si="9"/>
        <v>250981.5</v>
      </c>
      <c r="H97" s="64">
        <f t="shared" si="10"/>
        <v>34230.165826358483</v>
      </c>
      <c r="I97" s="63">
        <f t="shared" si="11"/>
        <v>216751.33417364152</v>
      </c>
      <c r="J97" s="80">
        <f t="shared" si="12"/>
        <v>285211.66582635848</v>
      </c>
      <c r="K97" s="85">
        <f t="shared" si="13"/>
        <v>0</v>
      </c>
      <c r="L97" s="65">
        <f t="shared" si="14"/>
        <v>238350</v>
      </c>
      <c r="M97" s="65">
        <f t="shared" si="15"/>
        <v>251221</v>
      </c>
      <c r="N97" s="86">
        <f t="shared" si="16"/>
        <v>250742</v>
      </c>
      <c r="O97" s="90">
        <v>3</v>
      </c>
      <c r="P97" s="80">
        <f t="shared" si="17"/>
        <v>246771</v>
      </c>
    </row>
    <row r="98" spans="1:16">
      <c r="A98" s="92">
        <v>95</v>
      </c>
      <c r="B98" s="94" t="s">
        <v>120</v>
      </c>
      <c r="C98" s="79">
        <v>678092</v>
      </c>
      <c r="D98" s="63">
        <v>497427</v>
      </c>
      <c r="E98" s="63">
        <v>524288</v>
      </c>
      <c r="F98" s="80">
        <v>523288</v>
      </c>
      <c r="G98" s="79">
        <f t="shared" si="9"/>
        <v>523788</v>
      </c>
      <c r="H98" s="64">
        <f t="shared" si="10"/>
        <v>71436.639626927441</v>
      </c>
      <c r="I98" s="63">
        <f t="shared" si="11"/>
        <v>452351.36037307256</v>
      </c>
      <c r="J98" s="80">
        <f t="shared" si="12"/>
        <v>595224.63962692744</v>
      </c>
      <c r="K98" s="85">
        <f t="shared" si="13"/>
        <v>0</v>
      </c>
      <c r="L98" s="65">
        <f t="shared" si="14"/>
        <v>497427</v>
      </c>
      <c r="M98" s="65">
        <f t="shared" si="15"/>
        <v>524288</v>
      </c>
      <c r="N98" s="86">
        <f t="shared" si="16"/>
        <v>523288</v>
      </c>
      <c r="O98" s="90">
        <v>3</v>
      </c>
      <c r="P98" s="80">
        <f t="shared" si="17"/>
        <v>515001</v>
      </c>
    </row>
    <row r="99" spans="1:16">
      <c r="A99" s="92">
        <v>96</v>
      </c>
      <c r="B99" s="94" t="s">
        <v>121</v>
      </c>
      <c r="C99" s="79">
        <v>197777</v>
      </c>
      <c r="D99" s="63">
        <v>145083</v>
      </c>
      <c r="E99" s="63">
        <v>152917</v>
      </c>
      <c r="F99" s="80">
        <v>152626</v>
      </c>
      <c r="G99" s="79">
        <f t="shared" si="9"/>
        <v>152771.5</v>
      </c>
      <c r="H99" s="64">
        <f t="shared" si="10"/>
        <v>20835.731213170802</v>
      </c>
      <c r="I99" s="63">
        <f t="shared" si="11"/>
        <v>131935.7687868292</v>
      </c>
      <c r="J99" s="80">
        <f t="shared" si="12"/>
        <v>173607.2312131708</v>
      </c>
      <c r="K99" s="85">
        <f t="shared" si="13"/>
        <v>0</v>
      </c>
      <c r="L99" s="65">
        <f t="shared" si="14"/>
        <v>145083</v>
      </c>
      <c r="M99" s="65">
        <f t="shared" si="15"/>
        <v>152917</v>
      </c>
      <c r="N99" s="86">
        <f t="shared" si="16"/>
        <v>152626</v>
      </c>
      <c r="O99" s="90">
        <v>3</v>
      </c>
      <c r="P99" s="80">
        <f t="shared" si="17"/>
        <v>150209</v>
      </c>
    </row>
    <row r="100" spans="1:16">
      <c r="A100" s="92">
        <v>97</v>
      </c>
      <c r="B100" s="94" t="s">
        <v>122</v>
      </c>
      <c r="C100" s="79">
        <v>562252</v>
      </c>
      <c r="D100" s="63">
        <v>412450</v>
      </c>
      <c r="E100" s="63">
        <v>434722</v>
      </c>
      <c r="F100" s="80">
        <v>433893</v>
      </c>
      <c r="G100" s="79">
        <f t="shared" si="9"/>
        <v>434307.5</v>
      </c>
      <c r="H100" s="64">
        <f t="shared" si="10"/>
        <v>59233.175068431883</v>
      </c>
      <c r="I100" s="63">
        <f t="shared" si="11"/>
        <v>375074.32493156812</v>
      </c>
      <c r="J100" s="80">
        <f t="shared" si="12"/>
        <v>493540.67506843188</v>
      </c>
      <c r="K100" s="85">
        <f t="shared" si="13"/>
        <v>0</v>
      </c>
      <c r="L100" s="65">
        <f t="shared" si="14"/>
        <v>412450</v>
      </c>
      <c r="M100" s="65">
        <f t="shared" si="15"/>
        <v>434722</v>
      </c>
      <c r="N100" s="86">
        <f t="shared" si="16"/>
        <v>433893</v>
      </c>
      <c r="O100" s="90">
        <v>3</v>
      </c>
      <c r="P100" s="80">
        <f t="shared" si="17"/>
        <v>427022</v>
      </c>
    </row>
    <row r="101" spans="1:16">
      <c r="A101" s="92">
        <v>98</v>
      </c>
      <c r="B101" s="94" t="s">
        <v>123</v>
      </c>
      <c r="C101" s="79">
        <v>267705</v>
      </c>
      <c r="D101" s="63">
        <v>196380</v>
      </c>
      <c r="E101" s="63">
        <v>206984</v>
      </c>
      <c r="F101" s="80">
        <v>206590</v>
      </c>
      <c r="G101" s="79">
        <f t="shared" si="9"/>
        <v>206787</v>
      </c>
      <c r="H101" s="64">
        <f t="shared" si="10"/>
        <v>28202.596116093639</v>
      </c>
      <c r="I101" s="63">
        <f t="shared" si="11"/>
        <v>178584.40388390637</v>
      </c>
      <c r="J101" s="80">
        <f t="shared" si="12"/>
        <v>234989.59611609363</v>
      </c>
      <c r="K101" s="85">
        <f t="shared" si="13"/>
        <v>0</v>
      </c>
      <c r="L101" s="65">
        <f t="shared" si="14"/>
        <v>196380</v>
      </c>
      <c r="M101" s="65">
        <f t="shared" si="15"/>
        <v>206984</v>
      </c>
      <c r="N101" s="86">
        <f t="shared" si="16"/>
        <v>206590</v>
      </c>
      <c r="O101" s="90">
        <v>3</v>
      </c>
      <c r="P101" s="80">
        <f t="shared" si="17"/>
        <v>203318</v>
      </c>
    </row>
    <row r="102" spans="1:16">
      <c r="A102" s="92">
        <v>99</v>
      </c>
      <c r="B102" s="94" t="s">
        <v>124</v>
      </c>
      <c r="C102" s="79">
        <v>268412</v>
      </c>
      <c r="D102" s="63">
        <v>196898</v>
      </c>
      <c r="E102" s="63">
        <v>207531</v>
      </c>
      <c r="F102" s="80">
        <v>207135</v>
      </c>
      <c r="G102" s="79">
        <f t="shared" si="9"/>
        <v>207333</v>
      </c>
      <c r="H102" s="64">
        <f t="shared" si="10"/>
        <v>28277.235499602855</v>
      </c>
      <c r="I102" s="63">
        <f t="shared" si="11"/>
        <v>179055.76450039714</v>
      </c>
      <c r="J102" s="80">
        <f t="shared" si="12"/>
        <v>235610.23549960286</v>
      </c>
      <c r="K102" s="85">
        <f t="shared" si="13"/>
        <v>0</v>
      </c>
      <c r="L102" s="65">
        <f t="shared" si="14"/>
        <v>196898</v>
      </c>
      <c r="M102" s="65">
        <f t="shared" si="15"/>
        <v>207531</v>
      </c>
      <c r="N102" s="86">
        <f t="shared" si="16"/>
        <v>207135</v>
      </c>
      <c r="O102" s="90">
        <v>3</v>
      </c>
      <c r="P102" s="80">
        <f t="shared" si="17"/>
        <v>203855</v>
      </c>
    </row>
    <row r="103" spans="1:16">
      <c r="A103" s="92">
        <v>100</v>
      </c>
      <c r="B103" s="94" t="s">
        <v>125</v>
      </c>
      <c r="C103" s="79">
        <v>1553961</v>
      </c>
      <c r="D103" s="63">
        <v>1139936</v>
      </c>
      <c r="E103" s="63">
        <v>1201493</v>
      </c>
      <c r="F103" s="80">
        <v>1199201</v>
      </c>
      <c r="G103" s="79">
        <f t="shared" si="9"/>
        <v>1200347</v>
      </c>
      <c r="H103" s="64">
        <f t="shared" si="10"/>
        <v>163709.32834352323</v>
      </c>
      <c r="I103" s="63">
        <f t="shared" si="11"/>
        <v>1036637.6716564768</v>
      </c>
      <c r="J103" s="80">
        <f t="shared" si="12"/>
        <v>1364056.3283435232</v>
      </c>
      <c r="K103" s="85">
        <f t="shared" si="13"/>
        <v>0</v>
      </c>
      <c r="L103" s="65">
        <f t="shared" si="14"/>
        <v>1139936</v>
      </c>
      <c r="M103" s="65">
        <f t="shared" si="15"/>
        <v>1201493</v>
      </c>
      <c r="N103" s="86">
        <f t="shared" si="16"/>
        <v>1199201</v>
      </c>
      <c r="O103" s="90">
        <v>3</v>
      </c>
      <c r="P103" s="80">
        <f t="shared" si="17"/>
        <v>1180210</v>
      </c>
    </row>
    <row r="104" spans="1:16">
      <c r="A104" s="92">
        <v>101</v>
      </c>
      <c r="B104" s="94" t="s">
        <v>126</v>
      </c>
      <c r="C104" s="79">
        <v>419570</v>
      </c>
      <c r="D104" s="63">
        <v>307783</v>
      </c>
      <c r="E104" s="63">
        <v>324403</v>
      </c>
      <c r="F104" s="80">
        <v>323784</v>
      </c>
      <c r="G104" s="79">
        <f t="shared" si="9"/>
        <v>324093.5</v>
      </c>
      <c r="H104" s="64">
        <f t="shared" si="10"/>
        <v>44201.731170848951</v>
      </c>
      <c r="I104" s="63">
        <f t="shared" si="11"/>
        <v>279891.76882915106</v>
      </c>
      <c r="J104" s="80">
        <f t="shared" si="12"/>
        <v>368295.23117084894</v>
      </c>
      <c r="K104" s="85">
        <f t="shared" si="13"/>
        <v>0</v>
      </c>
      <c r="L104" s="65">
        <f t="shared" si="14"/>
        <v>307783</v>
      </c>
      <c r="M104" s="65">
        <f t="shared" si="15"/>
        <v>324403</v>
      </c>
      <c r="N104" s="86">
        <f t="shared" si="16"/>
        <v>323784</v>
      </c>
      <c r="O104" s="90">
        <v>3</v>
      </c>
      <c r="P104" s="80">
        <f t="shared" si="17"/>
        <v>318657</v>
      </c>
    </row>
    <row r="105" spans="1:16">
      <c r="A105" s="92">
        <v>102</v>
      </c>
      <c r="B105" s="94" t="s">
        <v>127</v>
      </c>
      <c r="C105" s="79">
        <v>556601</v>
      </c>
      <c r="D105" s="63">
        <v>408305</v>
      </c>
      <c r="E105" s="63">
        <v>430353</v>
      </c>
      <c r="F105" s="80">
        <v>429532</v>
      </c>
      <c r="G105" s="79">
        <f t="shared" si="9"/>
        <v>429942.5</v>
      </c>
      <c r="H105" s="64">
        <f t="shared" si="10"/>
        <v>58637.746884472806</v>
      </c>
      <c r="I105" s="63">
        <f t="shared" si="11"/>
        <v>371304.75311552722</v>
      </c>
      <c r="J105" s="80">
        <f t="shared" si="12"/>
        <v>488580.24688447278</v>
      </c>
      <c r="K105" s="85">
        <f t="shared" si="13"/>
        <v>0</v>
      </c>
      <c r="L105" s="65">
        <f t="shared" si="14"/>
        <v>408305</v>
      </c>
      <c r="M105" s="65">
        <f t="shared" si="15"/>
        <v>430353</v>
      </c>
      <c r="N105" s="86">
        <f t="shared" si="16"/>
        <v>429532</v>
      </c>
      <c r="O105" s="90">
        <v>3</v>
      </c>
      <c r="P105" s="80">
        <f t="shared" si="17"/>
        <v>422730</v>
      </c>
    </row>
    <row r="106" spans="1:16">
      <c r="A106" s="92">
        <v>103</v>
      </c>
      <c r="B106" s="94" t="s">
        <v>128</v>
      </c>
      <c r="C106" s="79">
        <v>224618</v>
      </c>
      <c r="D106" s="63">
        <v>164773</v>
      </c>
      <c r="E106" s="63">
        <v>173670</v>
      </c>
      <c r="F106" s="80">
        <v>173339</v>
      </c>
      <c r="G106" s="79">
        <f t="shared" si="9"/>
        <v>173504.5</v>
      </c>
      <c r="H106" s="64">
        <f t="shared" si="10"/>
        <v>23663.396174260364</v>
      </c>
      <c r="I106" s="63">
        <f t="shared" si="11"/>
        <v>149841.10382573964</v>
      </c>
      <c r="J106" s="80">
        <f t="shared" si="12"/>
        <v>197167.89617426036</v>
      </c>
      <c r="K106" s="85">
        <f t="shared" si="13"/>
        <v>0</v>
      </c>
      <c r="L106" s="65">
        <f t="shared" si="14"/>
        <v>164773</v>
      </c>
      <c r="M106" s="65">
        <f t="shared" si="15"/>
        <v>173670</v>
      </c>
      <c r="N106" s="86">
        <f t="shared" si="16"/>
        <v>173339</v>
      </c>
      <c r="O106" s="90">
        <v>3</v>
      </c>
      <c r="P106" s="80">
        <f t="shared" si="17"/>
        <v>170594</v>
      </c>
    </row>
    <row r="107" spans="1:16">
      <c r="A107" s="92">
        <v>104</v>
      </c>
      <c r="B107" s="94" t="s">
        <v>129</v>
      </c>
      <c r="C107" s="79">
        <v>550950</v>
      </c>
      <c r="D107" s="63">
        <v>404159</v>
      </c>
      <c r="E107" s="63">
        <v>425984</v>
      </c>
      <c r="F107" s="80">
        <v>425171</v>
      </c>
      <c r="G107" s="79">
        <f t="shared" si="9"/>
        <v>425577.5</v>
      </c>
      <c r="H107" s="64">
        <f t="shared" si="10"/>
        <v>58042.522890549822</v>
      </c>
      <c r="I107" s="63">
        <f t="shared" si="11"/>
        <v>367534.97710945015</v>
      </c>
      <c r="J107" s="80">
        <f t="shared" si="12"/>
        <v>483620.02289054985</v>
      </c>
      <c r="K107" s="85">
        <f t="shared" si="13"/>
        <v>0</v>
      </c>
      <c r="L107" s="65">
        <f t="shared" si="14"/>
        <v>404159</v>
      </c>
      <c r="M107" s="65">
        <f t="shared" si="15"/>
        <v>425984</v>
      </c>
      <c r="N107" s="86">
        <f t="shared" si="16"/>
        <v>425171</v>
      </c>
      <c r="O107" s="90">
        <v>3</v>
      </c>
      <c r="P107" s="80">
        <f t="shared" si="17"/>
        <v>418438</v>
      </c>
    </row>
    <row r="108" spans="1:16">
      <c r="A108" s="92">
        <v>105</v>
      </c>
      <c r="B108" s="94" t="s">
        <v>130</v>
      </c>
      <c r="C108" s="79">
        <v>1123090</v>
      </c>
      <c r="D108" s="63">
        <v>823863</v>
      </c>
      <c r="E108" s="63">
        <v>868352</v>
      </c>
      <c r="F108" s="80">
        <v>866695</v>
      </c>
      <c r="G108" s="79">
        <f t="shared" si="9"/>
        <v>867523.5</v>
      </c>
      <c r="H108" s="64">
        <f t="shared" si="10"/>
        <v>118317.16887037148</v>
      </c>
      <c r="I108" s="63">
        <f t="shared" si="11"/>
        <v>749206.33112962847</v>
      </c>
      <c r="J108" s="80">
        <f t="shared" si="12"/>
        <v>985840.66887037153</v>
      </c>
      <c r="K108" s="85">
        <f t="shared" si="13"/>
        <v>0</v>
      </c>
      <c r="L108" s="65">
        <f t="shared" si="14"/>
        <v>823863</v>
      </c>
      <c r="M108" s="65">
        <f t="shared" si="15"/>
        <v>868352</v>
      </c>
      <c r="N108" s="86">
        <f t="shared" si="16"/>
        <v>866695</v>
      </c>
      <c r="O108" s="90">
        <v>3</v>
      </c>
      <c r="P108" s="80">
        <f t="shared" si="17"/>
        <v>852970</v>
      </c>
    </row>
    <row r="109" spans="1:16">
      <c r="A109" s="92">
        <v>106</v>
      </c>
      <c r="B109" s="94" t="s">
        <v>131</v>
      </c>
      <c r="C109" s="79">
        <v>748727</v>
      </c>
      <c r="D109" s="63">
        <v>549242</v>
      </c>
      <c r="E109" s="63">
        <v>578901</v>
      </c>
      <c r="F109" s="80">
        <v>577797</v>
      </c>
      <c r="G109" s="79">
        <f t="shared" si="9"/>
        <v>578349</v>
      </c>
      <c r="H109" s="64">
        <f t="shared" si="10"/>
        <v>78878.25410204957</v>
      </c>
      <c r="I109" s="63">
        <f t="shared" si="11"/>
        <v>499470.74589795043</v>
      </c>
      <c r="J109" s="80">
        <f t="shared" si="12"/>
        <v>657227.25410204963</v>
      </c>
      <c r="K109" s="85">
        <f t="shared" si="13"/>
        <v>0</v>
      </c>
      <c r="L109" s="65">
        <f t="shared" si="14"/>
        <v>549242</v>
      </c>
      <c r="M109" s="65">
        <f t="shared" si="15"/>
        <v>578901</v>
      </c>
      <c r="N109" s="86">
        <f t="shared" si="16"/>
        <v>577797</v>
      </c>
      <c r="O109" s="90">
        <v>3</v>
      </c>
      <c r="P109" s="80">
        <f t="shared" si="17"/>
        <v>568647</v>
      </c>
    </row>
    <row r="110" spans="1:16">
      <c r="A110" s="92">
        <v>107</v>
      </c>
      <c r="B110" s="94" t="s">
        <v>132</v>
      </c>
      <c r="C110" s="79">
        <v>5509500</v>
      </c>
      <c r="D110" s="63">
        <v>4041593</v>
      </c>
      <c r="E110" s="63">
        <v>4259839</v>
      </c>
      <c r="F110" s="80">
        <v>4251714</v>
      </c>
      <c r="G110" s="79">
        <f t="shared" si="9"/>
        <v>4255776.5</v>
      </c>
      <c r="H110" s="64">
        <f t="shared" si="10"/>
        <v>580424.27176958241</v>
      </c>
      <c r="I110" s="63">
        <f t="shared" si="11"/>
        <v>3675352.2282304177</v>
      </c>
      <c r="J110" s="80">
        <f t="shared" si="12"/>
        <v>4836200.7717695823</v>
      </c>
      <c r="K110" s="85">
        <f t="shared" si="13"/>
        <v>0</v>
      </c>
      <c r="L110" s="65">
        <f t="shared" si="14"/>
        <v>4041593</v>
      </c>
      <c r="M110" s="65">
        <f t="shared" si="15"/>
        <v>4259839</v>
      </c>
      <c r="N110" s="86">
        <f t="shared" si="16"/>
        <v>4251714</v>
      </c>
      <c r="O110" s="90">
        <v>3</v>
      </c>
      <c r="P110" s="80">
        <f t="shared" si="17"/>
        <v>4184382</v>
      </c>
    </row>
    <row r="111" spans="1:16">
      <c r="A111" s="92">
        <v>108</v>
      </c>
      <c r="B111" s="94" t="s">
        <v>133</v>
      </c>
      <c r="C111" s="79">
        <v>979234</v>
      </c>
      <c r="D111" s="63">
        <v>704688</v>
      </c>
      <c r="E111" s="63">
        <v>745771</v>
      </c>
      <c r="F111" s="80">
        <v>741324</v>
      </c>
      <c r="G111" s="79">
        <f t="shared" si="9"/>
        <v>743547.5</v>
      </c>
      <c r="H111" s="64">
        <f t="shared" si="10"/>
        <v>108838.01948853856</v>
      </c>
      <c r="I111" s="63">
        <f t="shared" si="11"/>
        <v>634709.48051146138</v>
      </c>
      <c r="J111" s="80">
        <f t="shared" si="12"/>
        <v>852385.51948853862</v>
      </c>
      <c r="K111" s="85">
        <f t="shared" si="13"/>
        <v>0</v>
      </c>
      <c r="L111" s="65">
        <f t="shared" si="14"/>
        <v>704688</v>
      </c>
      <c r="M111" s="65">
        <f t="shared" si="15"/>
        <v>745771</v>
      </c>
      <c r="N111" s="86">
        <f t="shared" si="16"/>
        <v>741324</v>
      </c>
      <c r="O111" s="90">
        <v>3</v>
      </c>
      <c r="P111" s="80">
        <f t="shared" si="17"/>
        <v>730594</v>
      </c>
    </row>
    <row r="112" spans="1:16">
      <c r="A112" s="92">
        <v>109</v>
      </c>
      <c r="B112" s="94" t="s">
        <v>134</v>
      </c>
      <c r="C112" s="79">
        <v>216008</v>
      </c>
      <c r="D112" s="63">
        <v>155446</v>
      </c>
      <c r="E112" s="63">
        <v>164508</v>
      </c>
      <c r="F112" s="80">
        <v>163527</v>
      </c>
      <c r="G112" s="79">
        <f t="shared" si="9"/>
        <v>164017.5</v>
      </c>
      <c r="H112" s="64">
        <f t="shared" si="10"/>
        <v>24008.652048532422</v>
      </c>
      <c r="I112" s="63">
        <f t="shared" si="11"/>
        <v>140008.84795146759</v>
      </c>
      <c r="J112" s="80">
        <f t="shared" si="12"/>
        <v>188026.15204853241</v>
      </c>
      <c r="K112" s="85">
        <f t="shared" si="13"/>
        <v>0</v>
      </c>
      <c r="L112" s="65">
        <f t="shared" si="14"/>
        <v>155446</v>
      </c>
      <c r="M112" s="65">
        <f t="shared" si="15"/>
        <v>164508</v>
      </c>
      <c r="N112" s="86">
        <f t="shared" si="16"/>
        <v>163527</v>
      </c>
      <c r="O112" s="90">
        <v>3</v>
      </c>
      <c r="P112" s="80">
        <f t="shared" si="17"/>
        <v>161160</v>
      </c>
    </row>
    <row r="113" spans="1:16">
      <c r="A113" s="92">
        <v>110</v>
      </c>
      <c r="B113" s="94" t="s">
        <v>135</v>
      </c>
      <c r="C113" s="79">
        <v>46082</v>
      </c>
      <c r="D113" s="63">
        <v>33162</v>
      </c>
      <c r="E113" s="63">
        <v>35095</v>
      </c>
      <c r="F113" s="80">
        <v>34886</v>
      </c>
      <c r="G113" s="79">
        <f t="shared" si="9"/>
        <v>34990.5</v>
      </c>
      <c r="H113" s="64">
        <f t="shared" si="10"/>
        <v>5121.9096231288577</v>
      </c>
      <c r="I113" s="63">
        <f t="shared" si="11"/>
        <v>29868.590376871143</v>
      </c>
      <c r="J113" s="80">
        <f t="shared" si="12"/>
        <v>40112.409623128857</v>
      </c>
      <c r="K113" s="85">
        <f t="shared" si="13"/>
        <v>0</v>
      </c>
      <c r="L113" s="65">
        <f t="shared" si="14"/>
        <v>33162</v>
      </c>
      <c r="M113" s="65">
        <f t="shared" si="15"/>
        <v>35095</v>
      </c>
      <c r="N113" s="86">
        <f t="shared" si="16"/>
        <v>34886</v>
      </c>
      <c r="O113" s="90">
        <v>3</v>
      </c>
      <c r="P113" s="80">
        <f t="shared" si="17"/>
        <v>34381</v>
      </c>
    </row>
    <row r="114" spans="1:16">
      <c r="A114" s="92">
        <v>111</v>
      </c>
      <c r="B114" s="94" t="s">
        <v>136</v>
      </c>
      <c r="C114" s="79">
        <v>190087</v>
      </c>
      <c r="D114" s="63">
        <v>136792</v>
      </c>
      <c r="E114" s="63">
        <v>144767</v>
      </c>
      <c r="F114" s="80">
        <v>143904</v>
      </c>
      <c r="G114" s="79">
        <f t="shared" si="9"/>
        <v>144335.5</v>
      </c>
      <c r="H114" s="64">
        <f t="shared" si="10"/>
        <v>21127.669730710957</v>
      </c>
      <c r="I114" s="63">
        <f t="shared" si="11"/>
        <v>123207.83026928904</v>
      </c>
      <c r="J114" s="80">
        <f t="shared" si="12"/>
        <v>165463.16973071097</v>
      </c>
      <c r="K114" s="85">
        <f t="shared" si="13"/>
        <v>0</v>
      </c>
      <c r="L114" s="65">
        <f t="shared" si="14"/>
        <v>136792</v>
      </c>
      <c r="M114" s="65">
        <f t="shared" si="15"/>
        <v>144767</v>
      </c>
      <c r="N114" s="86">
        <f t="shared" si="16"/>
        <v>143904</v>
      </c>
      <c r="O114" s="90">
        <v>3</v>
      </c>
      <c r="P114" s="80">
        <f t="shared" si="17"/>
        <v>141821</v>
      </c>
    </row>
    <row r="115" spans="1:16">
      <c r="A115" s="92">
        <v>112</v>
      </c>
      <c r="B115" s="94" t="s">
        <v>137</v>
      </c>
      <c r="C115" s="79">
        <v>187207</v>
      </c>
      <c r="D115" s="63">
        <v>134720</v>
      </c>
      <c r="E115" s="63">
        <v>142574</v>
      </c>
      <c r="F115" s="80">
        <v>141724</v>
      </c>
      <c r="G115" s="79">
        <f t="shared" si="9"/>
        <v>142149</v>
      </c>
      <c r="H115" s="64">
        <f t="shared" si="10"/>
        <v>20807.3859767992</v>
      </c>
      <c r="I115" s="63">
        <f t="shared" si="11"/>
        <v>121341.6140232008</v>
      </c>
      <c r="J115" s="80">
        <f t="shared" si="12"/>
        <v>162956.38597679921</v>
      </c>
      <c r="K115" s="85">
        <f t="shared" si="13"/>
        <v>0</v>
      </c>
      <c r="L115" s="65">
        <f t="shared" si="14"/>
        <v>134720</v>
      </c>
      <c r="M115" s="65">
        <f t="shared" si="15"/>
        <v>142574</v>
      </c>
      <c r="N115" s="86">
        <f t="shared" si="16"/>
        <v>141724</v>
      </c>
      <c r="O115" s="90">
        <v>3</v>
      </c>
      <c r="P115" s="80">
        <f t="shared" si="17"/>
        <v>139673</v>
      </c>
    </row>
    <row r="116" spans="1:16">
      <c r="A116" s="92">
        <v>113</v>
      </c>
      <c r="B116" s="94" t="s">
        <v>138</v>
      </c>
      <c r="C116" s="79">
        <v>137813</v>
      </c>
      <c r="D116" s="63">
        <v>99174</v>
      </c>
      <c r="E116" s="63">
        <v>104956</v>
      </c>
      <c r="F116" s="80">
        <v>104331</v>
      </c>
      <c r="G116" s="79">
        <f t="shared" si="9"/>
        <v>104643.5</v>
      </c>
      <c r="H116" s="64">
        <f t="shared" si="10"/>
        <v>15317.506104128048</v>
      </c>
      <c r="I116" s="63">
        <f t="shared" si="11"/>
        <v>89325.993895871958</v>
      </c>
      <c r="J116" s="80">
        <f t="shared" si="12"/>
        <v>119961.00610412804</v>
      </c>
      <c r="K116" s="85">
        <f t="shared" si="13"/>
        <v>0</v>
      </c>
      <c r="L116" s="65">
        <f t="shared" si="14"/>
        <v>99174</v>
      </c>
      <c r="M116" s="65">
        <f t="shared" si="15"/>
        <v>104956</v>
      </c>
      <c r="N116" s="86">
        <f t="shared" si="16"/>
        <v>104331</v>
      </c>
      <c r="O116" s="90">
        <v>3</v>
      </c>
      <c r="P116" s="80">
        <f t="shared" si="17"/>
        <v>102820</v>
      </c>
    </row>
    <row r="117" spans="1:16">
      <c r="A117" s="92">
        <v>114</v>
      </c>
      <c r="B117" s="94" t="s">
        <v>139</v>
      </c>
      <c r="C117" s="79">
        <v>105844</v>
      </c>
      <c r="D117" s="63">
        <v>76168</v>
      </c>
      <c r="E117" s="63">
        <v>80609</v>
      </c>
      <c r="F117" s="80">
        <v>80128</v>
      </c>
      <c r="G117" s="79">
        <f t="shared" si="9"/>
        <v>80368.5</v>
      </c>
      <c r="H117" s="64">
        <f t="shared" si="10"/>
        <v>11764.401543958791</v>
      </c>
      <c r="I117" s="63">
        <f t="shared" si="11"/>
        <v>68604.098456041203</v>
      </c>
      <c r="J117" s="80">
        <f t="shared" si="12"/>
        <v>92132.901543958797</v>
      </c>
      <c r="K117" s="85">
        <f t="shared" si="13"/>
        <v>0</v>
      </c>
      <c r="L117" s="65">
        <f t="shared" si="14"/>
        <v>76168</v>
      </c>
      <c r="M117" s="65">
        <f t="shared" si="15"/>
        <v>80609</v>
      </c>
      <c r="N117" s="86">
        <f t="shared" si="16"/>
        <v>80128</v>
      </c>
      <c r="O117" s="90">
        <v>3</v>
      </c>
      <c r="P117" s="80">
        <f t="shared" si="17"/>
        <v>78968</v>
      </c>
    </row>
    <row r="118" spans="1:16">
      <c r="A118" s="92">
        <v>115</v>
      </c>
      <c r="B118" s="94" t="s">
        <v>140</v>
      </c>
      <c r="C118" s="79">
        <v>105844</v>
      </c>
      <c r="D118" s="63">
        <v>76168</v>
      </c>
      <c r="E118" s="63">
        <v>80609</v>
      </c>
      <c r="F118" s="80">
        <v>80128</v>
      </c>
      <c r="G118" s="79">
        <f t="shared" si="9"/>
        <v>80368.5</v>
      </c>
      <c r="H118" s="64">
        <f t="shared" si="10"/>
        <v>11764.401543958791</v>
      </c>
      <c r="I118" s="63">
        <f t="shared" si="11"/>
        <v>68604.098456041203</v>
      </c>
      <c r="J118" s="80">
        <f t="shared" si="12"/>
        <v>92132.901543958797</v>
      </c>
      <c r="K118" s="85">
        <f t="shared" si="13"/>
        <v>0</v>
      </c>
      <c r="L118" s="65">
        <f t="shared" si="14"/>
        <v>76168</v>
      </c>
      <c r="M118" s="65">
        <f t="shared" si="15"/>
        <v>80609</v>
      </c>
      <c r="N118" s="86">
        <f t="shared" si="16"/>
        <v>80128</v>
      </c>
      <c r="O118" s="90">
        <v>3</v>
      </c>
      <c r="P118" s="80">
        <f t="shared" si="17"/>
        <v>78968</v>
      </c>
    </row>
    <row r="119" spans="1:16">
      <c r="A119" s="92">
        <v>116</v>
      </c>
      <c r="B119" s="94" t="s">
        <v>141</v>
      </c>
      <c r="C119" s="79">
        <v>106564</v>
      </c>
      <c r="D119" s="63">
        <v>76687</v>
      </c>
      <c r="E119" s="63">
        <v>81157</v>
      </c>
      <c r="F119" s="80">
        <v>80674</v>
      </c>
      <c r="G119" s="79">
        <f t="shared" si="9"/>
        <v>80915.5</v>
      </c>
      <c r="H119" s="64">
        <f t="shared" si="10"/>
        <v>11844.179044999277</v>
      </c>
      <c r="I119" s="63">
        <f t="shared" si="11"/>
        <v>69071.32095500073</v>
      </c>
      <c r="J119" s="80">
        <f t="shared" si="12"/>
        <v>92759.67904499927</v>
      </c>
      <c r="K119" s="85">
        <f t="shared" si="13"/>
        <v>0</v>
      </c>
      <c r="L119" s="65">
        <f t="shared" si="14"/>
        <v>76687</v>
      </c>
      <c r="M119" s="65">
        <f t="shared" si="15"/>
        <v>81157</v>
      </c>
      <c r="N119" s="86">
        <f t="shared" si="16"/>
        <v>80674</v>
      </c>
      <c r="O119" s="90">
        <v>3</v>
      </c>
      <c r="P119" s="80">
        <f t="shared" si="17"/>
        <v>79506</v>
      </c>
    </row>
    <row r="120" spans="1:16">
      <c r="A120" s="92">
        <v>117</v>
      </c>
      <c r="B120" s="94" t="s">
        <v>142</v>
      </c>
      <c r="C120" s="79">
        <v>108004</v>
      </c>
      <c r="D120" s="63">
        <v>77723</v>
      </c>
      <c r="E120" s="63">
        <v>82254</v>
      </c>
      <c r="F120" s="80">
        <v>81764</v>
      </c>
      <c r="G120" s="79">
        <f t="shared" si="9"/>
        <v>82009</v>
      </c>
      <c r="H120" s="64">
        <f t="shared" si="10"/>
        <v>12004.266957523896</v>
      </c>
      <c r="I120" s="63">
        <f t="shared" si="11"/>
        <v>70004.733042476102</v>
      </c>
      <c r="J120" s="80">
        <f t="shared" si="12"/>
        <v>94013.266957523898</v>
      </c>
      <c r="K120" s="85">
        <f t="shared" si="13"/>
        <v>0</v>
      </c>
      <c r="L120" s="65">
        <f t="shared" si="14"/>
        <v>77723</v>
      </c>
      <c r="M120" s="65">
        <f t="shared" si="15"/>
        <v>82254</v>
      </c>
      <c r="N120" s="86">
        <f t="shared" si="16"/>
        <v>81764</v>
      </c>
      <c r="O120" s="90">
        <v>3</v>
      </c>
      <c r="P120" s="80">
        <f t="shared" si="17"/>
        <v>80580</v>
      </c>
    </row>
    <row r="121" spans="1:16">
      <c r="A121" s="92">
        <v>118</v>
      </c>
      <c r="B121" s="94" t="s">
        <v>143</v>
      </c>
      <c r="C121" s="79">
        <v>97923</v>
      </c>
      <c r="D121" s="63">
        <v>70469</v>
      </c>
      <c r="E121" s="63">
        <v>74577</v>
      </c>
      <c r="F121" s="80">
        <v>74132</v>
      </c>
      <c r="G121" s="79">
        <f t="shared" si="9"/>
        <v>74354.5</v>
      </c>
      <c r="H121" s="64">
        <f t="shared" si="10"/>
        <v>10883.648202119544</v>
      </c>
      <c r="I121" s="63">
        <f t="shared" si="11"/>
        <v>63470.851797880459</v>
      </c>
      <c r="J121" s="80">
        <f t="shared" si="12"/>
        <v>85238.148202119541</v>
      </c>
      <c r="K121" s="85">
        <f t="shared" si="13"/>
        <v>0</v>
      </c>
      <c r="L121" s="65">
        <f t="shared" si="14"/>
        <v>70469</v>
      </c>
      <c r="M121" s="65">
        <f t="shared" si="15"/>
        <v>74577</v>
      </c>
      <c r="N121" s="86">
        <f t="shared" si="16"/>
        <v>74132</v>
      </c>
      <c r="O121" s="90">
        <v>3</v>
      </c>
      <c r="P121" s="80">
        <f t="shared" si="17"/>
        <v>73059</v>
      </c>
    </row>
    <row r="122" spans="1:16">
      <c r="A122" s="92">
        <v>119</v>
      </c>
      <c r="B122" s="94" t="s">
        <v>144</v>
      </c>
      <c r="C122" s="79">
        <v>99363</v>
      </c>
      <c r="D122" s="63">
        <v>71505</v>
      </c>
      <c r="E122" s="63">
        <v>75674</v>
      </c>
      <c r="F122" s="80">
        <v>75223</v>
      </c>
      <c r="G122" s="79">
        <f t="shared" si="9"/>
        <v>75448.5</v>
      </c>
      <c r="H122" s="64">
        <f t="shared" si="10"/>
        <v>11043.617984496748</v>
      </c>
      <c r="I122" s="63">
        <f t="shared" si="11"/>
        <v>64404.882015503252</v>
      </c>
      <c r="J122" s="80">
        <f t="shared" si="12"/>
        <v>86492.117984496756</v>
      </c>
      <c r="K122" s="85">
        <f t="shared" si="13"/>
        <v>0</v>
      </c>
      <c r="L122" s="65">
        <f t="shared" si="14"/>
        <v>71505</v>
      </c>
      <c r="M122" s="65">
        <f t="shared" si="15"/>
        <v>75674</v>
      </c>
      <c r="N122" s="86">
        <f t="shared" si="16"/>
        <v>75223</v>
      </c>
      <c r="O122" s="90">
        <v>3</v>
      </c>
      <c r="P122" s="80">
        <f t="shared" si="17"/>
        <v>74134</v>
      </c>
    </row>
    <row r="123" spans="1:16">
      <c r="A123" s="92">
        <v>120</v>
      </c>
      <c r="B123" s="94" t="s">
        <v>145</v>
      </c>
      <c r="C123" s="79">
        <v>96483</v>
      </c>
      <c r="D123" s="63">
        <v>69432</v>
      </c>
      <c r="E123" s="63">
        <v>73480</v>
      </c>
      <c r="F123" s="80">
        <v>73042</v>
      </c>
      <c r="G123" s="79">
        <f t="shared" si="9"/>
        <v>73261</v>
      </c>
      <c r="H123" s="64">
        <f t="shared" si="10"/>
        <v>10723.762571387899</v>
      </c>
      <c r="I123" s="63">
        <f t="shared" si="11"/>
        <v>62537.237428612105</v>
      </c>
      <c r="J123" s="80">
        <f t="shared" si="12"/>
        <v>83984.762571387895</v>
      </c>
      <c r="K123" s="85">
        <f t="shared" si="13"/>
        <v>0</v>
      </c>
      <c r="L123" s="65">
        <f t="shared" si="14"/>
        <v>69432</v>
      </c>
      <c r="M123" s="65">
        <f t="shared" si="15"/>
        <v>73480</v>
      </c>
      <c r="N123" s="86">
        <f t="shared" si="16"/>
        <v>73042</v>
      </c>
      <c r="O123" s="90">
        <v>3</v>
      </c>
      <c r="P123" s="80">
        <f t="shared" si="17"/>
        <v>71985</v>
      </c>
    </row>
    <row r="124" spans="1:16">
      <c r="A124" s="92">
        <v>121</v>
      </c>
      <c r="B124" s="94" t="s">
        <v>146</v>
      </c>
      <c r="C124" s="79">
        <v>83523</v>
      </c>
      <c r="D124" s="63">
        <v>60106</v>
      </c>
      <c r="E124" s="63">
        <v>63610</v>
      </c>
      <c r="F124" s="80">
        <v>63231</v>
      </c>
      <c r="G124" s="79">
        <f t="shared" si="9"/>
        <v>63420.5</v>
      </c>
      <c r="H124" s="64">
        <f t="shared" si="10"/>
        <v>9283.1702693638017</v>
      </c>
      <c r="I124" s="63">
        <f t="shared" si="11"/>
        <v>54137.3297306362</v>
      </c>
      <c r="J124" s="80">
        <f t="shared" si="12"/>
        <v>72703.670269363807</v>
      </c>
      <c r="K124" s="85">
        <f t="shared" si="13"/>
        <v>0</v>
      </c>
      <c r="L124" s="65">
        <f t="shared" si="14"/>
        <v>60106</v>
      </c>
      <c r="M124" s="65">
        <f t="shared" si="15"/>
        <v>63610</v>
      </c>
      <c r="N124" s="86">
        <f t="shared" si="16"/>
        <v>63231</v>
      </c>
      <c r="O124" s="90">
        <v>3</v>
      </c>
      <c r="P124" s="80">
        <f t="shared" si="17"/>
        <v>62316</v>
      </c>
    </row>
    <row r="125" spans="1:16">
      <c r="A125" s="92">
        <v>122</v>
      </c>
      <c r="B125" s="94" t="s">
        <v>147</v>
      </c>
      <c r="C125" s="79">
        <v>129461</v>
      </c>
      <c r="D125" s="63">
        <v>93164</v>
      </c>
      <c r="E125" s="63">
        <v>98595</v>
      </c>
      <c r="F125" s="80">
        <v>98007</v>
      </c>
      <c r="G125" s="79">
        <f t="shared" si="9"/>
        <v>98301</v>
      </c>
      <c r="H125" s="64">
        <f t="shared" si="10"/>
        <v>14389.302526095558</v>
      </c>
      <c r="I125" s="63">
        <f t="shared" si="11"/>
        <v>83911.697473904438</v>
      </c>
      <c r="J125" s="80">
        <f t="shared" si="12"/>
        <v>112690.30252609556</v>
      </c>
      <c r="K125" s="85">
        <f t="shared" si="13"/>
        <v>0</v>
      </c>
      <c r="L125" s="65">
        <f t="shared" si="14"/>
        <v>93164</v>
      </c>
      <c r="M125" s="65">
        <f t="shared" si="15"/>
        <v>98595</v>
      </c>
      <c r="N125" s="86">
        <f t="shared" si="16"/>
        <v>98007</v>
      </c>
      <c r="O125" s="90">
        <v>3</v>
      </c>
      <c r="P125" s="80">
        <f t="shared" si="17"/>
        <v>96589</v>
      </c>
    </row>
    <row r="126" spans="1:16">
      <c r="A126" s="92">
        <v>123</v>
      </c>
      <c r="B126" s="94" t="s">
        <v>148</v>
      </c>
      <c r="C126" s="79">
        <v>789148</v>
      </c>
      <c r="D126" s="63">
        <v>567896</v>
      </c>
      <c r="E126" s="63">
        <v>601004</v>
      </c>
      <c r="F126" s="80">
        <v>597420</v>
      </c>
      <c r="G126" s="79">
        <f t="shared" si="9"/>
        <v>599212</v>
      </c>
      <c r="H126" s="64">
        <f t="shared" si="10"/>
        <v>87710.778100527648</v>
      </c>
      <c r="I126" s="63">
        <f t="shared" si="11"/>
        <v>511501.22189947235</v>
      </c>
      <c r="J126" s="80">
        <f t="shared" si="12"/>
        <v>686922.77810052759</v>
      </c>
      <c r="K126" s="85">
        <f t="shared" si="13"/>
        <v>0</v>
      </c>
      <c r="L126" s="65">
        <f t="shared" si="14"/>
        <v>567896</v>
      </c>
      <c r="M126" s="65">
        <f t="shared" si="15"/>
        <v>601004</v>
      </c>
      <c r="N126" s="86">
        <f t="shared" si="16"/>
        <v>597420</v>
      </c>
      <c r="O126" s="90">
        <v>3</v>
      </c>
      <c r="P126" s="80">
        <f t="shared" si="17"/>
        <v>588773</v>
      </c>
    </row>
    <row r="127" spans="1:16">
      <c r="A127" s="92">
        <v>124</v>
      </c>
      <c r="B127" s="94" t="s">
        <v>149</v>
      </c>
      <c r="C127" s="79">
        <v>518418</v>
      </c>
      <c r="D127" s="63">
        <v>373070</v>
      </c>
      <c r="E127" s="63">
        <v>394820</v>
      </c>
      <c r="F127" s="80">
        <v>392466</v>
      </c>
      <c r="G127" s="79">
        <f t="shared" si="9"/>
        <v>393643</v>
      </c>
      <c r="H127" s="64">
        <f t="shared" si="10"/>
        <v>57620.103720403</v>
      </c>
      <c r="I127" s="63">
        <f t="shared" si="11"/>
        <v>336022.89627959701</v>
      </c>
      <c r="J127" s="80">
        <f t="shared" si="12"/>
        <v>451263.10372040299</v>
      </c>
      <c r="K127" s="85">
        <f t="shared" si="13"/>
        <v>0</v>
      </c>
      <c r="L127" s="65">
        <f t="shared" si="14"/>
        <v>373070</v>
      </c>
      <c r="M127" s="65">
        <f t="shared" si="15"/>
        <v>394820</v>
      </c>
      <c r="N127" s="86">
        <f t="shared" si="16"/>
        <v>392466</v>
      </c>
      <c r="O127" s="90">
        <v>3</v>
      </c>
      <c r="P127" s="80">
        <f t="shared" si="17"/>
        <v>386785</v>
      </c>
    </row>
    <row r="128" spans="1:16" ht="24">
      <c r="A128" s="92">
        <v>125</v>
      </c>
      <c r="B128" s="94" t="s">
        <v>150</v>
      </c>
      <c r="C128" s="79">
        <v>269289</v>
      </c>
      <c r="D128" s="63">
        <v>193789</v>
      </c>
      <c r="E128" s="63">
        <v>205087</v>
      </c>
      <c r="F128" s="80">
        <v>203864</v>
      </c>
      <c r="G128" s="79">
        <f t="shared" si="9"/>
        <v>204475.5</v>
      </c>
      <c r="H128" s="64">
        <f t="shared" si="10"/>
        <v>29930.360408580116</v>
      </c>
      <c r="I128" s="63">
        <f t="shared" si="11"/>
        <v>174545.13959141989</v>
      </c>
      <c r="J128" s="80">
        <f t="shared" si="12"/>
        <v>234405.86040858011</v>
      </c>
      <c r="K128" s="85">
        <f t="shared" si="13"/>
        <v>0</v>
      </c>
      <c r="L128" s="65">
        <f t="shared" si="14"/>
        <v>193789</v>
      </c>
      <c r="M128" s="65">
        <f t="shared" si="15"/>
        <v>205087</v>
      </c>
      <c r="N128" s="86">
        <f t="shared" si="16"/>
        <v>203864</v>
      </c>
      <c r="O128" s="90">
        <v>3</v>
      </c>
      <c r="P128" s="80">
        <f t="shared" si="17"/>
        <v>200913</v>
      </c>
    </row>
    <row r="129" spans="1:16">
      <c r="A129" s="92">
        <v>126</v>
      </c>
      <c r="B129" s="94" t="s">
        <v>151</v>
      </c>
      <c r="C129" s="79">
        <v>241929</v>
      </c>
      <c r="D129" s="63">
        <v>174099</v>
      </c>
      <c r="E129" s="63">
        <v>184249</v>
      </c>
      <c r="F129" s="80">
        <v>183151</v>
      </c>
      <c r="G129" s="79">
        <f t="shared" si="9"/>
        <v>183700</v>
      </c>
      <c r="H129" s="64">
        <f t="shared" si="10"/>
        <v>26889.718518422615</v>
      </c>
      <c r="I129" s="63">
        <f t="shared" si="11"/>
        <v>156810.28148157737</v>
      </c>
      <c r="J129" s="80">
        <f t="shared" si="12"/>
        <v>210589.71851842263</v>
      </c>
      <c r="K129" s="85">
        <f t="shared" si="13"/>
        <v>0</v>
      </c>
      <c r="L129" s="65">
        <f t="shared" si="14"/>
        <v>174099</v>
      </c>
      <c r="M129" s="65">
        <f t="shared" si="15"/>
        <v>184249</v>
      </c>
      <c r="N129" s="86">
        <f t="shared" si="16"/>
        <v>183151</v>
      </c>
      <c r="O129" s="90">
        <v>3</v>
      </c>
      <c r="P129" s="80">
        <f t="shared" si="17"/>
        <v>180500</v>
      </c>
    </row>
    <row r="130" spans="1:16">
      <c r="A130" s="92">
        <v>127</v>
      </c>
      <c r="B130" s="94" t="s">
        <v>152</v>
      </c>
      <c r="C130" s="79">
        <v>97923</v>
      </c>
      <c r="D130" s="63">
        <v>70469</v>
      </c>
      <c r="E130" s="63">
        <v>74577</v>
      </c>
      <c r="F130" s="80">
        <v>74132</v>
      </c>
      <c r="G130" s="79">
        <f t="shared" si="9"/>
        <v>74354.5</v>
      </c>
      <c r="H130" s="64">
        <f t="shared" si="10"/>
        <v>10883.648202119544</v>
      </c>
      <c r="I130" s="63">
        <f t="shared" si="11"/>
        <v>63470.851797880459</v>
      </c>
      <c r="J130" s="80">
        <f t="shared" si="12"/>
        <v>85238.148202119541</v>
      </c>
      <c r="K130" s="85">
        <f t="shared" si="13"/>
        <v>0</v>
      </c>
      <c r="L130" s="65">
        <f t="shared" si="14"/>
        <v>70469</v>
      </c>
      <c r="M130" s="65">
        <f t="shared" si="15"/>
        <v>74577</v>
      </c>
      <c r="N130" s="86">
        <f t="shared" si="16"/>
        <v>74132</v>
      </c>
      <c r="O130" s="90">
        <v>3</v>
      </c>
      <c r="P130" s="80">
        <f t="shared" si="17"/>
        <v>73059</v>
      </c>
    </row>
    <row r="131" spans="1:16">
      <c r="A131" s="92">
        <v>128</v>
      </c>
      <c r="B131" s="94" t="s">
        <v>153</v>
      </c>
      <c r="C131" s="79">
        <v>180006</v>
      </c>
      <c r="D131" s="63">
        <v>129538</v>
      </c>
      <c r="E131" s="63">
        <v>137090</v>
      </c>
      <c r="F131" s="80">
        <v>136273</v>
      </c>
      <c r="G131" s="79">
        <f t="shared" si="9"/>
        <v>136681.5</v>
      </c>
      <c r="H131" s="64">
        <f t="shared" si="10"/>
        <v>20006.932840580535</v>
      </c>
      <c r="I131" s="63">
        <f t="shared" si="11"/>
        <v>116674.56715941947</v>
      </c>
      <c r="J131" s="80">
        <f t="shared" si="12"/>
        <v>156688.43284058053</v>
      </c>
      <c r="K131" s="85">
        <f t="shared" si="13"/>
        <v>0</v>
      </c>
      <c r="L131" s="65">
        <f t="shared" si="14"/>
        <v>129538</v>
      </c>
      <c r="M131" s="65">
        <f t="shared" si="15"/>
        <v>137090</v>
      </c>
      <c r="N131" s="86">
        <f t="shared" si="16"/>
        <v>136273</v>
      </c>
      <c r="O131" s="90">
        <v>3</v>
      </c>
      <c r="P131" s="80">
        <f t="shared" si="17"/>
        <v>134300</v>
      </c>
    </row>
    <row r="132" spans="1:16">
      <c r="A132" s="92">
        <v>129</v>
      </c>
      <c r="B132" s="94" t="s">
        <v>154</v>
      </c>
      <c r="C132" s="79">
        <v>210247</v>
      </c>
      <c r="D132" s="63">
        <v>151301</v>
      </c>
      <c r="E132" s="63">
        <v>160121</v>
      </c>
      <c r="F132" s="80">
        <v>159167</v>
      </c>
      <c r="G132" s="79">
        <f t="shared" si="9"/>
        <v>159644</v>
      </c>
      <c r="H132" s="64">
        <f t="shared" si="10"/>
        <v>23367.966407028234</v>
      </c>
      <c r="I132" s="63">
        <f t="shared" si="11"/>
        <v>136276.03359297177</v>
      </c>
      <c r="J132" s="80">
        <f t="shared" si="12"/>
        <v>183011.96640702823</v>
      </c>
      <c r="K132" s="85">
        <f t="shared" si="13"/>
        <v>0</v>
      </c>
      <c r="L132" s="65">
        <f t="shared" si="14"/>
        <v>151301</v>
      </c>
      <c r="M132" s="65">
        <f t="shared" si="15"/>
        <v>160121</v>
      </c>
      <c r="N132" s="86">
        <f t="shared" si="16"/>
        <v>159167</v>
      </c>
      <c r="O132" s="90">
        <v>3</v>
      </c>
      <c r="P132" s="80">
        <f t="shared" si="17"/>
        <v>156863</v>
      </c>
    </row>
    <row r="133" spans="1:16">
      <c r="A133" s="92">
        <v>130</v>
      </c>
      <c r="B133" s="94" t="s">
        <v>155</v>
      </c>
      <c r="C133" s="79">
        <v>228968</v>
      </c>
      <c r="D133" s="63">
        <v>164773</v>
      </c>
      <c r="E133" s="63">
        <v>174379</v>
      </c>
      <c r="F133" s="80">
        <v>173339</v>
      </c>
      <c r="G133" s="79">
        <f t="shared" ref="G133:G148" si="18">MEDIAN(C133,D133,E133,F133)</f>
        <v>173859</v>
      </c>
      <c r="H133" s="64">
        <f t="shared" ref="H133:H148" si="19">_xlfn.STDEV.P(C133,D133,E133,F133)</f>
        <v>25448.816007576854</v>
      </c>
      <c r="I133" s="63">
        <f t="shared" ref="I133:I148" si="20">G133-H133</f>
        <v>148410.18399242315</v>
      </c>
      <c r="J133" s="80">
        <f t="shared" ref="J133:J148" si="21">G133+H133</f>
        <v>199307.81600757685</v>
      </c>
      <c r="K133" s="85">
        <f t="shared" ref="K133:K148" si="22">IF(AND(C133&gt;=(I133),C133&lt;=(J133)),C133,0)</f>
        <v>0</v>
      </c>
      <c r="L133" s="65">
        <f t="shared" ref="L133:L148" si="23">IF(AND(D133&gt;=(I133),D133&lt;=(J133)),D133,0)</f>
        <v>164773</v>
      </c>
      <c r="M133" s="65">
        <f t="shared" ref="M133:M148" si="24">IF(AND(E133&gt;=(I133),E133&lt;=(J133)),E133,0)</f>
        <v>174379</v>
      </c>
      <c r="N133" s="86">
        <f t="shared" ref="N133:N148" si="25">IF(AND(F133&gt;=(I133),F133&lt;=(J133)),F133,0)</f>
        <v>173339</v>
      </c>
      <c r="O133" s="90">
        <v>3</v>
      </c>
      <c r="P133" s="80">
        <f t="shared" ref="P133:P148" si="26">ROUND(SUM(K133,L133,M133,N133)/O133,0)</f>
        <v>170830</v>
      </c>
    </row>
    <row r="134" spans="1:16">
      <c r="A134" s="92">
        <v>131</v>
      </c>
      <c r="B134" s="94" t="s">
        <v>156</v>
      </c>
      <c r="C134" s="79">
        <v>493937</v>
      </c>
      <c r="D134" s="63">
        <v>355453</v>
      </c>
      <c r="E134" s="63">
        <v>376176</v>
      </c>
      <c r="F134" s="80">
        <v>373933</v>
      </c>
      <c r="G134" s="79">
        <f t="shared" si="18"/>
        <v>375054.5</v>
      </c>
      <c r="H134" s="64">
        <f t="shared" si="19"/>
        <v>54899.007032800691</v>
      </c>
      <c r="I134" s="63">
        <f t="shared" si="20"/>
        <v>320155.4929671993</v>
      </c>
      <c r="J134" s="80">
        <f t="shared" si="21"/>
        <v>429953.5070328007</v>
      </c>
      <c r="K134" s="85">
        <f t="shared" si="22"/>
        <v>0</v>
      </c>
      <c r="L134" s="65">
        <f t="shared" si="23"/>
        <v>355453</v>
      </c>
      <c r="M134" s="65">
        <f t="shared" si="24"/>
        <v>376176</v>
      </c>
      <c r="N134" s="86">
        <f t="shared" si="25"/>
        <v>373933</v>
      </c>
      <c r="O134" s="90">
        <v>3</v>
      </c>
      <c r="P134" s="80">
        <f t="shared" si="26"/>
        <v>368521</v>
      </c>
    </row>
    <row r="135" spans="1:16" ht="24">
      <c r="A135" s="92">
        <v>132</v>
      </c>
      <c r="B135" s="94" t="s">
        <v>157</v>
      </c>
      <c r="C135" s="79">
        <v>227528</v>
      </c>
      <c r="D135" s="63">
        <v>163736</v>
      </c>
      <c r="E135" s="63">
        <v>173282</v>
      </c>
      <c r="F135" s="80">
        <v>172249</v>
      </c>
      <c r="G135" s="79">
        <f t="shared" si="18"/>
        <v>172765.5</v>
      </c>
      <c r="H135" s="64">
        <f t="shared" si="19"/>
        <v>25288.930378477853</v>
      </c>
      <c r="I135" s="63">
        <f t="shared" si="20"/>
        <v>147476.56962152215</v>
      </c>
      <c r="J135" s="80">
        <f t="shared" si="21"/>
        <v>198054.43037847785</v>
      </c>
      <c r="K135" s="85">
        <f t="shared" si="22"/>
        <v>0</v>
      </c>
      <c r="L135" s="65">
        <f t="shared" si="23"/>
        <v>163736</v>
      </c>
      <c r="M135" s="65">
        <f t="shared" si="24"/>
        <v>173282</v>
      </c>
      <c r="N135" s="86">
        <f t="shared" si="25"/>
        <v>172249</v>
      </c>
      <c r="O135" s="90">
        <v>3</v>
      </c>
      <c r="P135" s="80">
        <f t="shared" si="26"/>
        <v>169756</v>
      </c>
    </row>
    <row r="136" spans="1:16">
      <c r="A136" s="92">
        <v>133</v>
      </c>
      <c r="B136" s="94" t="s">
        <v>158</v>
      </c>
      <c r="C136" s="79">
        <v>285130</v>
      </c>
      <c r="D136" s="63">
        <v>205189</v>
      </c>
      <c r="E136" s="63">
        <v>217151</v>
      </c>
      <c r="F136" s="80">
        <v>215856</v>
      </c>
      <c r="G136" s="79">
        <f t="shared" si="18"/>
        <v>216503.5</v>
      </c>
      <c r="H136" s="64">
        <f t="shared" si="19"/>
        <v>31691.034177666086</v>
      </c>
      <c r="I136" s="63">
        <f t="shared" si="20"/>
        <v>184812.46582233391</v>
      </c>
      <c r="J136" s="80">
        <f t="shared" si="21"/>
        <v>248194.53417766609</v>
      </c>
      <c r="K136" s="85">
        <f t="shared" si="22"/>
        <v>0</v>
      </c>
      <c r="L136" s="65">
        <f t="shared" si="23"/>
        <v>205189</v>
      </c>
      <c r="M136" s="65">
        <f t="shared" si="24"/>
        <v>217151</v>
      </c>
      <c r="N136" s="86">
        <f t="shared" si="25"/>
        <v>215856</v>
      </c>
      <c r="O136" s="90">
        <v>3</v>
      </c>
      <c r="P136" s="80">
        <f t="shared" si="26"/>
        <v>212732</v>
      </c>
    </row>
    <row r="137" spans="1:16">
      <c r="A137" s="92">
        <v>134</v>
      </c>
      <c r="B137" s="94" t="s">
        <v>159</v>
      </c>
      <c r="C137" s="79">
        <v>489617</v>
      </c>
      <c r="D137" s="63">
        <v>352344</v>
      </c>
      <c r="E137" s="63">
        <v>372886</v>
      </c>
      <c r="F137" s="80">
        <v>370662</v>
      </c>
      <c r="G137" s="79">
        <f t="shared" si="18"/>
        <v>371774</v>
      </c>
      <c r="H137" s="64">
        <f t="shared" si="19"/>
        <v>54418.955784611484</v>
      </c>
      <c r="I137" s="63">
        <f t="shared" si="20"/>
        <v>317355.04421538854</v>
      </c>
      <c r="J137" s="80">
        <f t="shared" si="21"/>
        <v>426192.95578461146</v>
      </c>
      <c r="K137" s="85">
        <f t="shared" si="22"/>
        <v>0</v>
      </c>
      <c r="L137" s="65">
        <f t="shared" si="23"/>
        <v>352344</v>
      </c>
      <c r="M137" s="65">
        <f t="shared" si="24"/>
        <v>372886</v>
      </c>
      <c r="N137" s="86">
        <f t="shared" si="25"/>
        <v>370662</v>
      </c>
      <c r="O137" s="90">
        <v>3</v>
      </c>
      <c r="P137" s="80">
        <f t="shared" si="26"/>
        <v>365297</v>
      </c>
    </row>
    <row r="138" spans="1:16">
      <c r="A138" s="92">
        <v>135</v>
      </c>
      <c r="B138" s="94" t="s">
        <v>160</v>
      </c>
      <c r="C138" s="79">
        <v>180006</v>
      </c>
      <c r="D138" s="63">
        <v>129538</v>
      </c>
      <c r="E138" s="63">
        <v>137090</v>
      </c>
      <c r="F138" s="80">
        <v>136273</v>
      </c>
      <c r="G138" s="79">
        <f t="shared" si="18"/>
        <v>136681.5</v>
      </c>
      <c r="H138" s="64">
        <f t="shared" si="19"/>
        <v>20006.932840580535</v>
      </c>
      <c r="I138" s="63">
        <f t="shared" si="20"/>
        <v>116674.56715941947</v>
      </c>
      <c r="J138" s="80">
        <f t="shared" si="21"/>
        <v>156688.43284058053</v>
      </c>
      <c r="K138" s="85">
        <f t="shared" si="22"/>
        <v>0</v>
      </c>
      <c r="L138" s="65">
        <f t="shared" si="23"/>
        <v>129538</v>
      </c>
      <c r="M138" s="65">
        <f t="shared" si="24"/>
        <v>137090</v>
      </c>
      <c r="N138" s="86">
        <f t="shared" si="25"/>
        <v>136273</v>
      </c>
      <c r="O138" s="90">
        <v>3</v>
      </c>
      <c r="P138" s="80">
        <f t="shared" si="26"/>
        <v>134300</v>
      </c>
    </row>
    <row r="139" spans="1:16">
      <c r="A139" s="92">
        <v>136</v>
      </c>
      <c r="B139" s="94" t="s">
        <v>161</v>
      </c>
      <c r="C139" s="79">
        <v>540019</v>
      </c>
      <c r="D139" s="63">
        <v>388615</v>
      </c>
      <c r="E139" s="63">
        <v>411271</v>
      </c>
      <c r="F139" s="80">
        <v>408819</v>
      </c>
      <c r="G139" s="79">
        <f t="shared" si="18"/>
        <v>410045</v>
      </c>
      <c r="H139" s="64">
        <f t="shared" si="19"/>
        <v>60020.916654113171</v>
      </c>
      <c r="I139" s="63">
        <f t="shared" si="20"/>
        <v>350024.08334588684</v>
      </c>
      <c r="J139" s="80">
        <f t="shared" si="21"/>
        <v>470065.91665411316</v>
      </c>
      <c r="K139" s="85">
        <f t="shared" si="22"/>
        <v>0</v>
      </c>
      <c r="L139" s="65">
        <f t="shared" si="23"/>
        <v>388615</v>
      </c>
      <c r="M139" s="65">
        <f t="shared" si="24"/>
        <v>411271</v>
      </c>
      <c r="N139" s="86">
        <f t="shared" si="25"/>
        <v>408819</v>
      </c>
      <c r="O139" s="90">
        <v>3</v>
      </c>
      <c r="P139" s="80">
        <f t="shared" si="26"/>
        <v>402902</v>
      </c>
    </row>
    <row r="140" spans="1:16">
      <c r="A140" s="92">
        <v>137</v>
      </c>
      <c r="B140" s="94" t="s">
        <v>162</v>
      </c>
      <c r="C140" s="79">
        <v>122404</v>
      </c>
      <c r="D140" s="63">
        <v>88086</v>
      </c>
      <c r="E140" s="63">
        <v>93221</v>
      </c>
      <c r="F140" s="80">
        <v>92666</v>
      </c>
      <c r="G140" s="79">
        <f t="shared" si="18"/>
        <v>92943.5</v>
      </c>
      <c r="H140" s="64">
        <f t="shared" si="19"/>
        <v>13604.626756640551</v>
      </c>
      <c r="I140" s="63">
        <f t="shared" si="20"/>
        <v>79338.873243359441</v>
      </c>
      <c r="J140" s="80">
        <f t="shared" si="21"/>
        <v>106548.12675664056</v>
      </c>
      <c r="K140" s="85">
        <f t="shared" si="22"/>
        <v>0</v>
      </c>
      <c r="L140" s="65">
        <f t="shared" si="23"/>
        <v>88086</v>
      </c>
      <c r="M140" s="65">
        <f t="shared" si="24"/>
        <v>93221</v>
      </c>
      <c r="N140" s="86">
        <f t="shared" si="25"/>
        <v>92666</v>
      </c>
      <c r="O140" s="90">
        <v>3</v>
      </c>
      <c r="P140" s="80">
        <f t="shared" si="26"/>
        <v>91324</v>
      </c>
    </row>
    <row r="141" spans="1:16">
      <c r="A141" s="92">
        <v>138</v>
      </c>
      <c r="B141" s="94" t="s">
        <v>163</v>
      </c>
      <c r="C141" s="79">
        <v>408974</v>
      </c>
      <c r="D141" s="63">
        <v>294311</v>
      </c>
      <c r="E141" s="63">
        <v>311469</v>
      </c>
      <c r="F141" s="80">
        <v>309612</v>
      </c>
      <c r="G141" s="79">
        <f t="shared" si="18"/>
        <v>310540.5</v>
      </c>
      <c r="H141" s="64">
        <f t="shared" si="19"/>
        <v>45455.74884709304</v>
      </c>
      <c r="I141" s="63">
        <f t="shared" si="20"/>
        <v>265084.75115290697</v>
      </c>
      <c r="J141" s="80">
        <f t="shared" si="21"/>
        <v>355996.24884709303</v>
      </c>
      <c r="K141" s="85">
        <f t="shared" si="22"/>
        <v>0</v>
      </c>
      <c r="L141" s="65">
        <f t="shared" si="23"/>
        <v>294311</v>
      </c>
      <c r="M141" s="65">
        <f t="shared" si="24"/>
        <v>311469</v>
      </c>
      <c r="N141" s="86">
        <f t="shared" si="25"/>
        <v>309612</v>
      </c>
      <c r="O141" s="90">
        <v>3</v>
      </c>
      <c r="P141" s="80">
        <f t="shared" si="26"/>
        <v>305131</v>
      </c>
    </row>
    <row r="142" spans="1:16">
      <c r="A142" s="92">
        <v>139</v>
      </c>
      <c r="B142" s="94" t="s">
        <v>164</v>
      </c>
      <c r="C142" s="79">
        <v>208807</v>
      </c>
      <c r="D142" s="63">
        <v>150264</v>
      </c>
      <c r="E142" s="63">
        <v>159025</v>
      </c>
      <c r="F142" s="80">
        <v>158077</v>
      </c>
      <c r="G142" s="79">
        <f t="shared" si="18"/>
        <v>158551</v>
      </c>
      <c r="H142" s="64">
        <f t="shared" si="19"/>
        <v>23207.972858211895</v>
      </c>
      <c r="I142" s="63">
        <f t="shared" si="20"/>
        <v>135343.0271417881</v>
      </c>
      <c r="J142" s="80">
        <f t="shared" si="21"/>
        <v>181758.9728582119</v>
      </c>
      <c r="K142" s="85">
        <f t="shared" si="22"/>
        <v>0</v>
      </c>
      <c r="L142" s="65">
        <f t="shared" si="23"/>
        <v>150264</v>
      </c>
      <c r="M142" s="65">
        <f t="shared" si="24"/>
        <v>159025</v>
      </c>
      <c r="N142" s="86">
        <f t="shared" si="25"/>
        <v>158077</v>
      </c>
      <c r="O142" s="90">
        <v>3</v>
      </c>
      <c r="P142" s="80">
        <f t="shared" si="26"/>
        <v>155789</v>
      </c>
    </row>
    <row r="143" spans="1:16">
      <c r="A143" s="92">
        <v>140</v>
      </c>
      <c r="B143" s="94" t="s">
        <v>165</v>
      </c>
      <c r="C143" s="79">
        <v>237608</v>
      </c>
      <c r="D143" s="63">
        <v>170990</v>
      </c>
      <c r="E143" s="63">
        <v>180959</v>
      </c>
      <c r="F143" s="80">
        <v>179880</v>
      </c>
      <c r="G143" s="79">
        <f t="shared" si="18"/>
        <v>180419.5</v>
      </c>
      <c r="H143" s="64">
        <f t="shared" si="19"/>
        <v>26409.238926699498</v>
      </c>
      <c r="I143" s="63">
        <f t="shared" si="20"/>
        <v>154010.2610733005</v>
      </c>
      <c r="J143" s="80">
        <f t="shared" si="21"/>
        <v>206828.7389266995</v>
      </c>
      <c r="K143" s="85">
        <f t="shared" si="22"/>
        <v>0</v>
      </c>
      <c r="L143" s="65">
        <f t="shared" si="23"/>
        <v>170990</v>
      </c>
      <c r="M143" s="65">
        <f t="shared" si="24"/>
        <v>180959</v>
      </c>
      <c r="N143" s="86">
        <f t="shared" si="25"/>
        <v>179880</v>
      </c>
      <c r="O143" s="90">
        <v>3</v>
      </c>
      <c r="P143" s="80">
        <f t="shared" si="26"/>
        <v>177276</v>
      </c>
    </row>
    <row r="144" spans="1:16">
      <c r="A144" s="92">
        <v>141</v>
      </c>
      <c r="B144" s="94" t="s">
        <v>166</v>
      </c>
      <c r="C144" s="79">
        <v>252009</v>
      </c>
      <c r="D144" s="63">
        <v>181354</v>
      </c>
      <c r="E144" s="63">
        <v>191926</v>
      </c>
      <c r="F144" s="80">
        <v>190782</v>
      </c>
      <c r="G144" s="79">
        <f t="shared" si="18"/>
        <v>191354</v>
      </c>
      <c r="H144" s="64">
        <f t="shared" si="19"/>
        <v>28009.824779664366</v>
      </c>
      <c r="I144" s="63">
        <f t="shared" si="20"/>
        <v>163344.17522033563</v>
      </c>
      <c r="J144" s="80">
        <f t="shared" si="21"/>
        <v>219363.82477966437</v>
      </c>
      <c r="K144" s="85">
        <f t="shared" si="22"/>
        <v>0</v>
      </c>
      <c r="L144" s="65">
        <f t="shared" si="23"/>
        <v>181354</v>
      </c>
      <c r="M144" s="65">
        <f t="shared" si="24"/>
        <v>191926</v>
      </c>
      <c r="N144" s="86">
        <f t="shared" si="25"/>
        <v>190782</v>
      </c>
      <c r="O144" s="90">
        <v>3</v>
      </c>
      <c r="P144" s="80">
        <f t="shared" si="26"/>
        <v>188021</v>
      </c>
    </row>
    <row r="145" spans="1:16">
      <c r="A145" s="92">
        <v>142</v>
      </c>
      <c r="B145" s="94" t="s">
        <v>165</v>
      </c>
      <c r="C145" s="79">
        <v>118084</v>
      </c>
      <c r="D145" s="63">
        <v>84977</v>
      </c>
      <c r="E145" s="63">
        <v>89931</v>
      </c>
      <c r="F145" s="80">
        <v>89395</v>
      </c>
      <c r="G145" s="79">
        <f t="shared" si="18"/>
        <v>89663</v>
      </c>
      <c r="H145" s="64">
        <f t="shared" si="19"/>
        <v>13124.575505040153</v>
      </c>
      <c r="I145" s="63">
        <f t="shared" si="20"/>
        <v>76538.424494959851</v>
      </c>
      <c r="J145" s="80">
        <f t="shared" si="21"/>
        <v>102787.57550504015</v>
      </c>
      <c r="K145" s="85">
        <f t="shared" si="22"/>
        <v>0</v>
      </c>
      <c r="L145" s="65">
        <f t="shared" si="23"/>
        <v>84977</v>
      </c>
      <c r="M145" s="65">
        <f t="shared" si="24"/>
        <v>89931</v>
      </c>
      <c r="N145" s="86">
        <f t="shared" si="25"/>
        <v>89395</v>
      </c>
      <c r="O145" s="90">
        <v>3</v>
      </c>
      <c r="P145" s="80">
        <f t="shared" si="26"/>
        <v>88101</v>
      </c>
    </row>
    <row r="146" spans="1:16">
      <c r="A146" s="92">
        <v>143</v>
      </c>
      <c r="B146" s="94" t="s">
        <v>165</v>
      </c>
      <c r="C146" s="79">
        <v>93603</v>
      </c>
      <c r="D146" s="63">
        <v>67360</v>
      </c>
      <c r="E146" s="63">
        <v>71287</v>
      </c>
      <c r="F146" s="80">
        <v>70862</v>
      </c>
      <c r="G146" s="79">
        <f t="shared" si="18"/>
        <v>71074.5</v>
      </c>
      <c r="H146" s="64">
        <f t="shared" si="19"/>
        <v>10403.478817203408</v>
      </c>
      <c r="I146" s="63">
        <f t="shared" si="20"/>
        <v>60671.02118279659</v>
      </c>
      <c r="J146" s="80">
        <f t="shared" si="21"/>
        <v>81477.978817203402</v>
      </c>
      <c r="K146" s="85">
        <f t="shared" si="22"/>
        <v>0</v>
      </c>
      <c r="L146" s="65">
        <f t="shared" si="23"/>
        <v>67360</v>
      </c>
      <c r="M146" s="65">
        <f t="shared" si="24"/>
        <v>71287</v>
      </c>
      <c r="N146" s="86">
        <f t="shared" si="25"/>
        <v>70862</v>
      </c>
      <c r="O146" s="90">
        <v>3</v>
      </c>
      <c r="P146" s="80">
        <f t="shared" si="26"/>
        <v>69836</v>
      </c>
    </row>
    <row r="147" spans="1:16">
      <c r="A147" s="92">
        <v>144</v>
      </c>
      <c r="B147" s="94" t="s">
        <v>167</v>
      </c>
      <c r="C147" s="79">
        <v>259209</v>
      </c>
      <c r="D147" s="63">
        <v>186535</v>
      </c>
      <c r="E147" s="63">
        <v>197410</v>
      </c>
      <c r="F147" s="80">
        <v>196233</v>
      </c>
      <c r="G147" s="79">
        <f t="shared" si="18"/>
        <v>196821.5</v>
      </c>
      <c r="H147" s="64">
        <f t="shared" si="19"/>
        <v>28810.0518602015</v>
      </c>
      <c r="I147" s="63">
        <f t="shared" si="20"/>
        <v>168011.44813979851</v>
      </c>
      <c r="J147" s="80">
        <f t="shared" si="21"/>
        <v>225631.55186020149</v>
      </c>
      <c r="K147" s="85">
        <f t="shared" si="22"/>
        <v>0</v>
      </c>
      <c r="L147" s="65">
        <f t="shared" si="23"/>
        <v>186535</v>
      </c>
      <c r="M147" s="65">
        <f t="shared" si="24"/>
        <v>197410</v>
      </c>
      <c r="N147" s="86">
        <f t="shared" si="25"/>
        <v>196233</v>
      </c>
      <c r="O147" s="90">
        <v>3</v>
      </c>
      <c r="P147" s="80">
        <f t="shared" si="26"/>
        <v>193393</v>
      </c>
    </row>
    <row r="148" spans="1:16" ht="24.75" thickBot="1">
      <c r="A148" s="96">
        <v>145</v>
      </c>
      <c r="B148" s="97" t="s">
        <v>168</v>
      </c>
      <c r="C148" s="81">
        <v>165606</v>
      </c>
      <c r="D148" s="82">
        <v>119175</v>
      </c>
      <c r="E148" s="82">
        <v>126123</v>
      </c>
      <c r="F148" s="83">
        <v>125371</v>
      </c>
      <c r="G148" s="81">
        <f t="shared" si="18"/>
        <v>125747</v>
      </c>
      <c r="H148" s="84">
        <f t="shared" si="19"/>
        <v>18406.573043005588</v>
      </c>
      <c r="I148" s="82">
        <f t="shared" si="20"/>
        <v>107340.42695699442</v>
      </c>
      <c r="J148" s="83">
        <f t="shared" si="21"/>
        <v>144153.5730430056</v>
      </c>
      <c r="K148" s="87">
        <f t="shared" si="22"/>
        <v>0</v>
      </c>
      <c r="L148" s="88">
        <f t="shared" si="23"/>
        <v>119175</v>
      </c>
      <c r="M148" s="88">
        <f t="shared" si="24"/>
        <v>126123</v>
      </c>
      <c r="N148" s="89">
        <f t="shared" si="25"/>
        <v>125371</v>
      </c>
      <c r="O148" s="91">
        <v>3</v>
      </c>
      <c r="P148" s="83">
        <f t="shared" si="26"/>
        <v>123556</v>
      </c>
    </row>
    <row r="149" spans="1:16">
      <c r="O149" s="75"/>
      <c r="P149" s="119"/>
    </row>
    <row r="150" spans="1:16">
      <c r="O150" s="75"/>
      <c r="P150" s="137">
        <f>SUM(P4:P149)</f>
        <v>253264830</v>
      </c>
    </row>
    <row r="152" spans="1:16">
      <c r="P152">
        <v>253264830</v>
      </c>
    </row>
  </sheetData>
  <mergeCells count="5">
    <mergeCell ref="P2:P3"/>
    <mergeCell ref="A2:B2"/>
    <mergeCell ref="G2:J2"/>
    <mergeCell ref="K2:N2"/>
    <mergeCell ref="O2:O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D0F193-8AB6-4D6A-9514-1FDD66BB3E3B}">
  <dimension ref="A2:X152"/>
  <sheetViews>
    <sheetView tabSelected="1" topLeftCell="H138" zoomScale="80" zoomScaleNormal="80" workbookViewId="0">
      <selection activeCell="Q148" sqref="Q148"/>
    </sheetView>
  </sheetViews>
  <sheetFormatPr defaultColWidth="11.42578125" defaultRowHeight="15"/>
  <cols>
    <col min="2" max="2" width="39.5703125" customWidth="1"/>
    <col min="3" max="3" width="20" customWidth="1"/>
    <col min="4" max="4" width="17.85546875" customWidth="1"/>
    <col min="5" max="5" width="20.140625" customWidth="1"/>
    <col min="6" max="8" width="27.140625" customWidth="1"/>
    <col min="9" max="9" width="15.28515625" customWidth="1"/>
    <col min="10" max="10" width="13.5703125" customWidth="1"/>
    <col min="11" max="11" width="16.85546875" customWidth="1"/>
    <col min="12" max="12" width="14.28515625" customWidth="1"/>
    <col min="13" max="13" width="13.42578125" customWidth="1"/>
    <col min="14" max="14" width="18" customWidth="1"/>
    <col min="15" max="15" width="13.7109375" customWidth="1"/>
    <col min="16" max="18" width="14.7109375" customWidth="1"/>
    <col min="19" max="19" width="19.42578125" customWidth="1"/>
    <col min="20" max="20" width="15" customWidth="1"/>
    <col min="22" max="22" width="15.140625" bestFit="1" customWidth="1"/>
    <col min="24" max="24" width="18.5703125" customWidth="1"/>
  </cols>
  <sheetData>
    <row r="2" spans="1:24">
      <c r="A2" s="208" t="s">
        <v>173</v>
      </c>
      <c r="B2" s="208"/>
      <c r="C2" s="130" t="s">
        <v>19</v>
      </c>
      <c r="D2" s="130" t="s">
        <v>169</v>
      </c>
      <c r="E2" s="130" t="s">
        <v>170</v>
      </c>
      <c r="F2" s="130" t="s">
        <v>174</v>
      </c>
      <c r="G2" s="130" t="s">
        <v>201</v>
      </c>
      <c r="H2" s="130" t="s">
        <v>202</v>
      </c>
      <c r="I2" s="209" t="s">
        <v>175</v>
      </c>
      <c r="J2" s="209"/>
      <c r="K2" s="209"/>
      <c r="L2" s="209"/>
      <c r="M2" s="213" t="s">
        <v>176</v>
      </c>
      <c r="N2" s="214"/>
      <c r="O2" s="214"/>
      <c r="P2" s="214"/>
      <c r="Q2" s="214"/>
      <c r="R2" s="215"/>
      <c r="S2" s="210" t="s">
        <v>177</v>
      </c>
      <c r="T2" s="210" t="s">
        <v>178</v>
      </c>
    </row>
    <row r="3" spans="1:24" ht="24">
      <c r="A3" s="132" t="s">
        <v>20</v>
      </c>
      <c r="B3" s="133" t="s">
        <v>179</v>
      </c>
      <c r="C3" s="130" t="s">
        <v>180</v>
      </c>
      <c r="D3" s="130" t="s">
        <v>180</v>
      </c>
      <c r="E3" s="130" t="s">
        <v>180</v>
      </c>
      <c r="F3" s="130" t="s">
        <v>180</v>
      </c>
      <c r="G3" s="130" t="s">
        <v>180</v>
      </c>
      <c r="H3" s="130" t="s">
        <v>180</v>
      </c>
      <c r="I3" s="131" t="s">
        <v>181</v>
      </c>
      <c r="J3" s="131" t="s">
        <v>182</v>
      </c>
      <c r="K3" s="131" t="s">
        <v>183</v>
      </c>
      <c r="L3" s="131" t="s">
        <v>184</v>
      </c>
      <c r="M3" s="134" t="s">
        <v>185</v>
      </c>
      <c r="N3" s="134" t="s">
        <v>169</v>
      </c>
      <c r="O3" s="134" t="s">
        <v>170</v>
      </c>
      <c r="P3" s="135" t="s">
        <v>174</v>
      </c>
      <c r="Q3" s="135" t="s">
        <v>172</v>
      </c>
      <c r="R3" s="135" t="s">
        <v>202</v>
      </c>
      <c r="S3" s="211"/>
      <c r="T3" s="212"/>
    </row>
    <row r="4" spans="1:24">
      <c r="A4" s="7">
        <v>1</v>
      </c>
      <c r="B4" s="8" t="s">
        <v>29</v>
      </c>
      <c r="C4" s="63">
        <v>1960842</v>
      </c>
      <c r="D4" s="63">
        <v>2191571</v>
      </c>
      <c r="E4" s="63">
        <v>2297423</v>
      </c>
      <c r="F4" s="63">
        <v>2291824</v>
      </c>
      <c r="G4" s="63">
        <v>2042544</v>
      </c>
      <c r="H4" s="63">
        <v>3900000</v>
      </c>
      <c r="I4" s="63">
        <f>MEDIAN(C4,D4,E4,F4,G4,H4)</f>
        <v>2241697.5</v>
      </c>
      <c r="J4" s="64">
        <f>_xlfn.STDEV.P(C4,D4,E4,F4,G4,H4)</f>
        <v>661165.54800888477</v>
      </c>
      <c r="K4" s="63">
        <f>I4-J4</f>
        <v>1580531.9519911152</v>
      </c>
      <c r="L4" s="63">
        <f>I4+J4</f>
        <v>2902863.0480088848</v>
      </c>
      <c r="M4" s="65">
        <f>IF(AND(C4&gt;=(K4),C4&lt;=(L4)),C4,0)</f>
        <v>1960842</v>
      </c>
      <c r="N4" s="65">
        <f>IF(AND(D4&gt;=(K4),D4&lt;=(L4)),D4,0)</f>
        <v>2191571</v>
      </c>
      <c r="O4" s="65">
        <f>IF(AND(E4&gt;=(K4),E4&lt;=(L4)),E4,0)</f>
        <v>2297423</v>
      </c>
      <c r="P4" s="65">
        <f>IF(AND(F4&gt;=(K4),F4&lt;=(L4)),F4,0)</f>
        <v>2291824</v>
      </c>
      <c r="Q4" s="65">
        <f>IF(AND(G4&gt;=(K4),G4&lt;=(L4)),G4,0)</f>
        <v>2042544</v>
      </c>
      <c r="R4" s="65">
        <f>IF(AND(H4&gt;=(K4),H4&lt;=(L4)),H4,0)</f>
        <v>0</v>
      </c>
      <c r="S4" s="64">
        <v>5</v>
      </c>
      <c r="T4" s="63">
        <f>ROUND(SUM(M4:R4)/S4,0)</f>
        <v>2156841</v>
      </c>
      <c r="V4" s="136">
        <v>2248994</v>
      </c>
      <c r="X4" s="136">
        <f>T4-V4</f>
        <v>-92153</v>
      </c>
    </row>
    <row r="5" spans="1:24">
      <c r="A5" s="7">
        <v>2</v>
      </c>
      <c r="B5" s="8" t="s">
        <v>30</v>
      </c>
      <c r="C5" s="63">
        <v>2661143</v>
      </c>
      <c r="D5" s="63">
        <v>2974274</v>
      </c>
      <c r="E5" s="63">
        <v>3117932</v>
      </c>
      <c r="F5" s="63">
        <v>3110333</v>
      </c>
      <c r="G5" s="63">
        <v>2772024</v>
      </c>
      <c r="H5" s="63">
        <v>6100000</v>
      </c>
      <c r="I5" s="63">
        <f t="shared" ref="I5:I68" si="0">MEDIAN(C5,D5,E5,F5,G5,H5)</f>
        <v>3042303.5</v>
      </c>
      <c r="J5" s="64">
        <f t="shared" ref="J5:J68" si="1">_xlfn.STDEV.P(C5,D5,E5,F5,G5,H5)</f>
        <v>1194165.8449316549</v>
      </c>
      <c r="K5" s="63">
        <f t="shared" ref="K5:K68" si="2">I5-J5</f>
        <v>1848137.6550683451</v>
      </c>
      <c r="L5" s="63">
        <f t="shared" ref="L5:L68" si="3">I5+J5</f>
        <v>4236469.3449316546</v>
      </c>
      <c r="M5" s="65">
        <f t="shared" ref="M5:M68" si="4">IF(AND(C5&gt;=(K5),C5&lt;=(L5)),C5,0)</f>
        <v>2661143</v>
      </c>
      <c r="N5" s="65">
        <f t="shared" ref="N5:N68" si="5">IF(AND(D5&gt;=(K5),D5&lt;=(L5)),D5,0)</f>
        <v>2974274</v>
      </c>
      <c r="O5" s="65">
        <f t="shared" ref="O5:O68" si="6">IF(AND(E5&gt;=(K5),E5&lt;=(L5)),E5,0)</f>
        <v>3117932</v>
      </c>
      <c r="P5" s="65">
        <f t="shared" ref="P5:P68" si="7">IF(AND(F5&gt;=(K5),F5&lt;=(L5)),F5,0)</f>
        <v>3110333</v>
      </c>
      <c r="Q5" s="65">
        <f t="shared" ref="Q5:Q68" si="8">IF(AND(G5&gt;=(K5),G5&lt;=(L5)),G5,0)</f>
        <v>2772024</v>
      </c>
      <c r="R5" s="65">
        <f t="shared" ref="R5:R68" si="9">IF(AND(H5&gt;=(K5),H5&lt;=(L5)),H5,0)</f>
        <v>0</v>
      </c>
      <c r="S5" s="64">
        <v>5</v>
      </c>
      <c r="T5" s="63">
        <f t="shared" ref="T5:T68" si="10">ROUND(SUM(M5:R5)/S5,0)</f>
        <v>2927141</v>
      </c>
      <c r="V5" s="136">
        <v>3052206</v>
      </c>
      <c r="X5" s="136">
        <f t="shared" ref="X5:X68" si="11">T5-V5</f>
        <v>-125065</v>
      </c>
    </row>
    <row r="6" spans="1:24" ht="24">
      <c r="A6" s="7">
        <v>3</v>
      </c>
      <c r="B6" s="9" t="s">
        <v>31</v>
      </c>
      <c r="C6" s="63">
        <v>2661143</v>
      </c>
      <c r="D6" s="63">
        <v>2974274</v>
      </c>
      <c r="E6" s="63">
        <v>3117932</v>
      </c>
      <c r="F6" s="63">
        <v>3110333</v>
      </c>
      <c r="G6" s="63">
        <v>2772024</v>
      </c>
      <c r="H6" s="63">
        <v>8590000</v>
      </c>
      <c r="I6" s="63">
        <f t="shared" si="0"/>
        <v>3042303.5</v>
      </c>
      <c r="J6" s="64">
        <f t="shared" si="1"/>
        <v>2117006.7867631726</v>
      </c>
      <c r="K6" s="63">
        <f t="shared" si="2"/>
        <v>925296.7132368274</v>
      </c>
      <c r="L6" s="63">
        <f t="shared" si="3"/>
        <v>5159310.2867631726</v>
      </c>
      <c r="M6" s="65">
        <f t="shared" si="4"/>
        <v>2661143</v>
      </c>
      <c r="N6" s="65">
        <f t="shared" si="5"/>
        <v>2974274</v>
      </c>
      <c r="O6" s="65">
        <f t="shared" si="6"/>
        <v>3117932</v>
      </c>
      <c r="P6" s="65">
        <f t="shared" si="7"/>
        <v>3110333</v>
      </c>
      <c r="Q6" s="65">
        <f t="shared" si="8"/>
        <v>2772024</v>
      </c>
      <c r="R6" s="65">
        <f t="shared" si="9"/>
        <v>0</v>
      </c>
      <c r="S6" s="64">
        <v>5</v>
      </c>
      <c r="T6" s="63">
        <f t="shared" si="10"/>
        <v>2927141</v>
      </c>
      <c r="V6" s="136">
        <v>3052206</v>
      </c>
      <c r="X6" s="136">
        <f t="shared" si="11"/>
        <v>-125065</v>
      </c>
    </row>
    <row r="7" spans="1:24" ht="24">
      <c r="A7" s="7">
        <v>4</v>
      </c>
      <c r="B7" s="9" t="s">
        <v>32</v>
      </c>
      <c r="C7" s="63">
        <v>3921684</v>
      </c>
      <c r="D7" s="63">
        <v>4383141</v>
      </c>
      <c r="E7" s="63">
        <v>4594847</v>
      </c>
      <c r="F7" s="63">
        <v>4583648</v>
      </c>
      <c r="G7" s="63">
        <v>4085088</v>
      </c>
      <c r="H7" s="63">
        <v>8590000</v>
      </c>
      <c r="I7" s="63">
        <f t="shared" si="0"/>
        <v>4483394.5</v>
      </c>
      <c r="J7" s="64">
        <f t="shared" si="1"/>
        <v>1612542.5135679024</v>
      </c>
      <c r="K7" s="63">
        <f t="shared" si="2"/>
        <v>2870851.9864320979</v>
      </c>
      <c r="L7" s="63">
        <f t="shared" si="3"/>
        <v>6095937.0135679021</v>
      </c>
      <c r="M7" s="65">
        <f t="shared" si="4"/>
        <v>3921684</v>
      </c>
      <c r="N7" s="65">
        <f t="shared" si="5"/>
        <v>4383141</v>
      </c>
      <c r="O7" s="65">
        <f t="shared" si="6"/>
        <v>4594847</v>
      </c>
      <c r="P7" s="65">
        <f t="shared" si="7"/>
        <v>4583648</v>
      </c>
      <c r="Q7" s="65">
        <f t="shared" si="8"/>
        <v>4085088</v>
      </c>
      <c r="R7" s="65">
        <f t="shared" si="9"/>
        <v>0</v>
      </c>
      <c r="S7" s="64">
        <v>5</v>
      </c>
      <c r="T7" s="63">
        <f t="shared" si="10"/>
        <v>4313682</v>
      </c>
      <c r="V7" s="136">
        <v>4497988</v>
      </c>
      <c r="X7" s="136">
        <f t="shared" si="11"/>
        <v>-184306</v>
      </c>
    </row>
    <row r="8" spans="1:24" ht="24.75" customHeight="1">
      <c r="A8" s="7">
        <v>5</v>
      </c>
      <c r="B8" s="9" t="s">
        <v>33</v>
      </c>
      <c r="C8" s="63">
        <v>2427709</v>
      </c>
      <c r="D8" s="63">
        <v>2713373</v>
      </c>
      <c r="E8" s="63">
        <v>2844429</v>
      </c>
      <c r="F8" s="63">
        <v>2837496</v>
      </c>
      <c r="G8" s="63">
        <v>2528864</v>
      </c>
      <c r="H8" s="63">
        <v>7900000</v>
      </c>
      <c r="I8" s="63">
        <f t="shared" si="0"/>
        <v>2775434.5</v>
      </c>
      <c r="J8" s="64">
        <f t="shared" si="1"/>
        <v>1954900.1200227384</v>
      </c>
      <c r="K8" s="63">
        <f t="shared" si="2"/>
        <v>820534.37997726165</v>
      </c>
      <c r="L8" s="63">
        <f t="shared" si="3"/>
        <v>4730334.6200227384</v>
      </c>
      <c r="M8" s="65">
        <f t="shared" si="4"/>
        <v>2427709</v>
      </c>
      <c r="N8" s="65">
        <f t="shared" si="5"/>
        <v>2713373</v>
      </c>
      <c r="O8" s="65">
        <f t="shared" si="6"/>
        <v>2844429</v>
      </c>
      <c r="P8" s="65">
        <f t="shared" si="7"/>
        <v>2837496</v>
      </c>
      <c r="Q8" s="65">
        <f t="shared" si="8"/>
        <v>2528864</v>
      </c>
      <c r="R8" s="65">
        <f t="shared" si="9"/>
        <v>0</v>
      </c>
      <c r="S8" s="64">
        <v>5</v>
      </c>
      <c r="T8" s="63">
        <f t="shared" si="10"/>
        <v>2670374</v>
      </c>
      <c r="V8" s="136">
        <v>2784469</v>
      </c>
      <c r="X8" s="136">
        <f t="shared" si="11"/>
        <v>-114095</v>
      </c>
    </row>
    <row r="9" spans="1:24">
      <c r="A9" s="7">
        <v>6</v>
      </c>
      <c r="B9" s="9" t="s">
        <v>34</v>
      </c>
      <c r="C9" s="63">
        <v>1848794</v>
      </c>
      <c r="D9" s="63">
        <v>2066338</v>
      </c>
      <c r="E9" s="63">
        <v>2166142</v>
      </c>
      <c r="F9" s="63">
        <v>2160863</v>
      </c>
      <c r="G9" s="63">
        <v>1925827</v>
      </c>
      <c r="H9" s="63">
        <v>4500000</v>
      </c>
      <c r="I9" s="63">
        <f t="shared" si="0"/>
        <v>2113600.5</v>
      </c>
      <c r="J9" s="64">
        <f t="shared" si="1"/>
        <v>926454.44542255939</v>
      </c>
      <c r="K9" s="63">
        <f t="shared" si="2"/>
        <v>1187146.0545774405</v>
      </c>
      <c r="L9" s="63">
        <f t="shared" si="3"/>
        <v>3040054.9454225595</v>
      </c>
      <c r="M9" s="65">
        <f t="shared" si="4"/>
        <v>1848794</v>
      </c>
      <c r="N9" s="65">
        <f t="shared" si="5"/>
        <v>2066338</v>
      </c>
      <c r="O9" s="65">
        <f t="shared" si="6"/>
        <v>2166142</v>
      </c>
      <c r="P9" s="65">
        <f t="shared" si="7"/>
        <v>2160863</v>
      </c>
      <c r="Q9" s="65">
        <f t="shared" si="8"/>
        <v>1925827</v>
      </c>
      <c r="R9" s="65">
        <f t="shared" si="9"/>
        <v>0</v>
      </c>
      <c r="S9" s="64">
        <v>5</v>
      </c>
      <c r="T9" s="63">
        <f t="shared" si="10"/>
        <v>2033593</v>
      </c>
      <c r="V9" s="136">
        <v>2120480</v>
      </c>
      <c r="X9" s="136">
        <f t="shared" si="11"/>
        <v>-86887</v>
      </c>
    </row>
    <row r="10" spans="1:24">
      <c r="A10" s="7">
        <v>7</v>
      </c>
      <c r="B10" s="9" t="s">
        <v>35</v>
      </c>
      <c r="C10" s="63">
        <v>2913251</v>
      </c>
      <c r="D10" s="63">
        <v>3256048</v>
      </c>
      <c r="E10" s="63">
        <v>3413315</v>
      </c>
      <c r="F10" s="63">
        <v>3404996</v>
      </c>
      <c r="G10" s="63">
        <v>3034637</v>
      </c>
      <c r="H10" s="63">
        <v>5100000</v>
      </c>
      <c r="I10" s="63">
        <f t="shared" si="0"/>
        <v>3330522</v>
      </c>
      <c r="J10" s="64">
        <f t="shared" si="1"/>
        <v>729657.34158958704</v>
      </c>
      <c r="K10" s="63">
        <f t="shared" si="2"/>
        <v>2600864.6584104132</v>
      </c>
      <c r="L10" s="63">
        <f t="shared" si="3"/>
        <v>4060179.3415895868</v>
      </c>
      <c r="M10" s="65">
        <f t="shared" si="4"/>
        <v>2913251</v>
      </c>
      <c r="N10" s="65">
        <f t="shared" si="5"/>
        <v>3256048</v>
      </c>
      <c r="O10" s="65">
        <f t="shared" si="6"/>
        <v>3413315</v>
      </c>
      <c r="P10" s="65">
        <f t="shared" si="7"/>
        <v>3404996</v>
      </c>
      <c r="Q10" s="65">
        <f t="shared" si="8"/>
        <v>3034637</v>
      </c>
      <c r="R10" s="65">
        <f t="shared" si="9"/>
        <v>0</v>
      </c>
      <c r="S10" s="64">
        <v>5</v>
      </c>
      <c r="T10" s="63">
        <f t="shared" si="10"/>
        <v>3204449</v>
      </c>
      <c r="V10" s="136">
        <v>3341362</v>
      </c>
      <c r="X10" s="136">
        <f t="shared" si="11"/>
        <v>-136913</v>
      </c>
    </row>
    <row r="11" spans="1:24" ht="21.6" customHeight="1">
      <c r="A11" s="7">
        <v>8</v>
      </c>
      <c r="B11" s="9" t="s">
        <v>186</v>
      </c>
      <c r="C11" s="63">
        <v>3174697</v>
      </c>
      <c r="D11" s="63">
        <v>3548257</v>
      </c>
      <c r="E11" s="63">
        <v>3719638</v>
      </c>
      <c r="F11" s="63">
        <v>3710572</v>
      </c>
      <c r="G11" s="63">
        <v>3306976</v>
      </c>
      <c r="H11" s="63">
        <v>7090000</v>
      </c>
      <c r="I11" s="63">
        <f t="shared" si="0"/>
        <v>3629414.5</v>
      </c>
      <c r="J11" s="64">
        <f t="shared" si="1"/>
        <v>1355575.4083329337</v>
      </c>
      <c r="K11" s="63">
        <f t="shared" si="2"/>
        <v>2273839.0916670663</v>
      </c>
      <c r="L11" s="63">
        <f t="shared" si="3"/>
        <v>4984989.9083329337</v>
      </c>
      <c r="M11" s="65">
        <f t="shared" si="4"/>
        <v>3174697</v>
      </c>
      <c r="N11" s="65">
        <f t="shared" si="5"/>
        <v>3548257</v>
      </c>
      <c r="O11" s="65">
        <f t="shared" si="6"/>
        <v>3719638</v>
      </c>
      <c r="P11" s="65">
        <f t="shared" si="7"/>
        <v>3710572</v>
      </c>
      <c r="Q11" s="65">
        <f t="shared" si="8"/>
        <v>3306976</v>
      </c>
      <c r="R11" s="65">
        <f t="shared" si="9"/>
        <v>0</v>
      </c>
      <c r="S11" s="64">
        <v>5</v>
      </c>
      <c r="T11" s="63">
        <f t="shared" si="10"/>
        <v>3492028</v>
      </c>
      <c r="V11" s="136">
        <v>3641228</v>
      </c>
      <c r="X11" s="136">
        <f t="shared" si="11"/>
        <v>-149200</v>
      </c>
    </row>
    <row r="12" spans="1:24" ht="24">
      <c r="A12" s="7">
        <v>9</v>
      </c>
      <c r="B12" s="9" t="s">
        <v>187</v>
      </c>
      <c r="C12" s="63">
        <v>3454817</v>
      </c>
      <c r="D12" s="63">
        <v>3861339</v>
      </c>
      <c r="E12" s="63">
        <v>4047841</v>
      </c>
      <c r="F12" s="63">
        <v>4037976</v>
      </c>
      <c r="G12" s="63">
        <v>3598768</v>
      </c>
      <c r="H12" s="63">
        <v>8100000</v>
      </c>
      <c r="I12" s="63">
        <f t="shared" si="0"/>
        <v>3949657.5</v>
      </c>
      <c r="J12" s="64">
        <f t="shared" si="1"/>
        <v>1617031.0744236815</v>
      </c>
      <c r="K12" s="63">
        <f t="shared" si="2"/>
        <v>2332626.4255763185</v>
      </c>
      <c r="L12" s="63">
        <f t="shared" si="3"/>
        <v>5566688.5744236819</v>
      </c>
      <c r="M12" s="65">
        <f t="shared" si="4"/>
        <v>3454817</v>
      </c>
      <c r="N12" s="65">
        <f t="shared" si="5"/>
        <v>3861339</v>
      </c>
      <c r="O12" s="65">
        <f t="shared" si="6"/>
        <v>4047841</v>
      </c>
      <c r="P12" s="65">
        <f t="shared" si="7"/>
        <v>4037976</v>
      </c>
      <c r="Q12" s="65">
        <f t="shared" si="8"/>
        <v>3598768</v>
      </c>
      <c r="R12" s="65">
        <f t="shared" si="9"/>
        <v>0</v>
      </c>
      <c r="S12" s="64">
        <v>5</v>
      </c>
      <c r="T12" s="63">
        <f t="shared" si="10"/>
        <v>3800148</v>
      </c>
      <c r="V12" s="136">
        <v>3962513</v>
      </c>
      <c r="X12" s="136">
        <f t="shared" si="11"/>
        <v>-162365</v>
      </c>
    </row>
    <row r="13" spans="1:24" ht="25.9" customHeight="1">
      <c r="A13" s="7">
        <v>10</v>
      </c>
      <c r="B13" s="9" t="s">
        <v>188</v>
      </c>
      <c r="C13" s="63">
        <v>3268070</v>
      </c>
      <c r="D13" s="63">
        <v>3652618</v>
      </c>
      <c r="E13" s="63">
        <v>3829039</v>
      </c>
      <c r="F13" s="63">
        <v>3819707</v>
      </c>
      <c r="G13" s="63">
        <v>3404240</v>
      </c>
      <c r="H13" s="63">
        <v>7200000</v>
      </c>
      <c r="I13" s="63">
        <f t="shared" si="0"/>
        <v>3736162.5</v>
      </c>
      <c r="J13" s="64">
        <f t="shared" si="1"/>
        <v>1359134.1530597911</v>
      </c>
      <c r="K13" s="63">
        <f t="shared" si="2"/>
        <v>2377028.3469402092</v>
      </c>
      <c r="L13" s="63">
        <f t="shared" si="3"/>
        <v>5095296.6530597908</v>
      </c>
      <c r="M13" s="65">
        <f t="shared" si="4"/>
        <v>3268070</v>
      </c>
      <c r="N13" s="65">
        <f t="shared" si="5"/>
        <v>3652618</v>
      </c>
      <c r="O13" s="65">
        <f t="shared" si="6"/>
        <v>3829039</v>
      </c>
      <c r="P13" s="65">
        <f t="shared" si="7"/>
        <v>3819707</v>
      </c>
      <c r="Q13" s="65">
        <f t="shared" si="8"/>
        <v>3404240</v>
      </c>
      <c r="R13" s="65">
        <f t="shared" si="9"/>
        <v>0</v>
      </c>
      <c r="S13" s="64">
        <v>5</v>
      </c>
      <c r="T13" s="63">
        <f t="shared" si="10"/>
        <v>3594735</v>
      </c>
      <c r="V13" s="136">
        <v>3748323</v>
      </c>
      <c r="X13" s="136">
        <f t="shared" si="11"/>
        <v>-153588</v>
      </c>
    </row>
    <row r="14" spans="1:24" ht="24">
      <c r="A14" s="7">
        <v>11</v>
      </c>
      <c r="B14" s="9" t="s">
        <v>189</v>
      </c>
      <c r="C14" s="63">
        <v>3641564</v>
      </c>
      <c r="D14" s="63">
        <v>4070060</v>
      </c>
      <c r="E14" s="63">
        <v>4266644</v>
      </c>
      <c r="F14" s="63">
        <v>4256245</v>
      </c>
      <c r="G14" s="63">
        <v>3793296</v>
      </c>
      <c r="H14" s="63">
        <v>9100000</v>
      </c>
      <c r="I14" s="63">
        <f t="shared" si="0"/>
        <v>4163152.5</v>
      </c>
      <c r="J14" s="64">
        <f t="shared" si="1"/>
        <v>1912261.6472819487</v>
      </c>
      <c r="K14" s="63">
        <f t="shared" si="2"/>
        <v>2250890.8527180515</v>
      </c>
      <c r="L14" s="63">
        <f t="shared" si="3"/>
        <v>6075414.1472819485</v>
      </c>
      <c r="M14" s="65">
        <f t="shared" si="4"/>
        <v>3641564</v>
      </c>
      <c r="N14" s="65">
        <f t="shared" si="5"/>
        <v>4070060</v>
      </c>
      <c r="O14" s="65">
        <f t="shared" si="6"/>
        <v>4266644</v>
      </c>
      <c r="P14" s="65">
        <f t="shared" si="7"/>
        <v>4256245</v>
      </c>
      <c r="Q14" s="65">
        <f t="shared" si="8"/>
        <v>3793296</v>
      </c>
      <c r="R14" s="65">
        <f t="shared" si="9"/>
        <v>0</v>
      </c>
      <c r="S14" s="64">
        <v>5</v>
      </c>
      <c r="T14" s="63">
        <f t="shared" si="10"/>
        <v>4005562</v>
      </c>
      <c r="V14" s="136">
        <v>4176703</v>
      </c>
      <c r="X14" s="136">
        <f t="shared" si="11"/>
        <v>-171141</v>
      </c>
    </row>
    <row r="15" spans="1:24">
      <c r="A15" s="7">
        <v>12</v>
      </c>
      <c r="B15" s="9" t="s">
        <v>40</v>
      </c>
      <c r="C15" s="63">
        <v>2567769</v>
      </c>
      <c r="D15" s="63">
        <v>2869914</v>
      </c>
      <c r="E15" s="63">
        <v>3008531</v>
      </c>
      <c r="F15" s="63">
        <v>3001198</v>
      </c>
      <c r="G15" s="63">
        <v>2674760</v>
      </c>
      <c r="H15" s="63">
        <v>5050000</v>
      </c>
      <c r="I15" s="63">
        <f t="shared" si="0"/>
        <v>2935556</v>
      </c>
      <c r="J15" s="64">
        <f t="shared" si="1"/>
        <v>844896.77961847303</v>
      </c>
      <c r="K15" s="63">
        <f t="shared" si="2"/>
        <v>2090659.220381527</v>
      </c>
      <c r="L15" s="63">
        <f t="shared" si="3"/>
        <v>3780452.7796184728</v>
      </c>
      <c r="M15" s="65">
        <f t="shared" si="4"/>
        <v>2567769</v>
      </c>
      <c r="N15" s="65">
        <f t="shared" si="5"/>
        <v>2869914</v>
      </c>
      <c r="O15" s="65">
        <f t="shared" si="6"/>
        <v>3008531</v>
      </c>
      <c r="P15" s="65">
        <f t="shared" si="7"/>
        <v>3001198</v>
      </c>
      <c r="Q15" s="65">
        <f t="shared" si="8"/>
        <v>2674760</v>
      </c>
      <c r="R15" s="65">
        <f t="shared" si="9"/>
        <v>0</v>
      </c>
      <c r="S15" s="64">
        <v>5</v>
      </c>
      <c r="T15" s="63">
        <f t="shared" si="10"/>
        <v>2824434</v>
      </c>
      <c r="V15" s="136">
        <v>2945111</v>
      </c>
      <c r="X15" s="136">
        <f t="shared" si="11"/>
        <v>-120677</v>
      </c>
    </row>
    <row r="16" spans="1:24">
      <c r="A16" s="7">
        <v>13</v>
      </c>
      <c r="B16" s="9" t="s">
        <v>41</v>
      </c>
      <c r="C16" s="63">
        <v>2754516</v>
      </c>
      <c r="D16" s="63">
        <v>3078635</v>
      </c>
      <c r="E16" s="63">
        <v>3227333</v>
      </c>
      <c r="F16" s="63">
        <v>3219467</v>
      </c>
      <c r="G16" s="63">
        <v>2869288</v>
      </c>
      <c r="H16" s="63">
        <v>6400000</v>
      </c>
      <c r="I16" s="63">
        <f t="shared" si="0"/>
        <v>3149051</v>
      </c>
      <c r="J16" s="64">
        <f t="shared" si="1"/>
        <v>1267797.3875244441</v>
      </c>
      <c r="K16" s="63">
        <f t="shared" si="2"/>
        <v>1881253.6124755559</v>
      </c>
      <c r="L16" s="63">
        <f t="shared" si="3"/>
        <v>4416848.3875244446</v>
      </c>
      <c r="M16" s="65">
        <f t="shared" si="4"/>
        <v>2754516</v>
      </c>
      <c r="N16" s="65">
        <f t="shared" si="5"/>
        <v>3078635</v>
      </c>
      <c r="O16" s="65">
        <f t="shared" si="6"/>
        <v>3227333</v>
      </c>
      <c r="P16" s="65">
        <f t="shared" si="7"/>
        <v>3219467</v>
      </c>
      <c r="Q16" s="65">
        <f t="shared" si="8"/>
        <v>2869288</v>
      </c>
      <c r="R16" s="65">
        <f t="shared" si="9"/>
        <v>0</v>
      </c>
      <c r="S16" s="64">
        <v>5</v>
      </c>
      <c r="T16" s="63">
        <f t="shared" si="10"/>
        <v>3029848</v>
      </c>
      <c r="V16" s="136">
        <v>3159301</v>
      </c>
      <c r="X16" s="136">
        <f t="shared" si="11"/>
        <v>-129453</v>
      </c>
    </row>
    <row r="17" spans="1:24" ht="24">
      <c r="A17" s="7">
        <v>14</v>
      </c>
      <c r="B17" s="9" t="s">
        <v>190</v>
      </c>
      <c r="C17" s="63">
        <v>2987950</v>
      </c>
      <c r="D17" s="63">
        <v>3339536</v>
      </c>
      <c r="E17" s="63">
        <v>3500836</v>
      </c>
      <c r="F17" s="63">
        <v>3492303</v>
      </c>
      <c r="G17" s="63">
        <v>3112448</v>
      </c>
      <c r="H17" s="63">
        <v>9100000</v>
      </c>
      <c r="I17" s="63">
        <f t="shared" si="0"/>
        <v>3415919.5</v>
      </c>
      <c r="J17" s="64">
        <f t="shared" si="1"/>
        <v>2174603.7412716839</v>
      </c>
      <c r="K17" s="63">
        <f t="shared" si="2"/>
        <v>1241315.7587283161</v>
      </c>
      <c r="L17" s="63">
        <f t="shared" si="3"/>
        <v>5590523.2412716839</v>
      </c>
      <c r="M17" s="65">
        <f t="shared" si="4"/>
        <v>2987950</v>
      </c>
      <c r="N17" s="65">
        <f t="shared" si="5"/>
        <v>3339536</v>
      </c>
      <c r="O17" s="65">
        <f t="shared" si="6"/>
        <v>3500836</v>
      </c>
      <c r="P17" s="65">
        <f t="shared" si="7"/>
        <v>3492303</v>
      </c>
      <c r="Q17" s="65">
        <f t="shared" si="8"/>
        <v>3112448</v>
      </c>
      <c r="R17" s="65">
        <f t="shared" si="9"/>
        <v>0</v>
      </c>
      <c r="S17" s="64">
        <v>5</v>
      </c>
      <c r="T17" s="63">
        <f t="shared" si="10"/>
        <v>3286615</v>
      </c>
      <c r="V17" s="136">
        <v>3427038</v>
      </c>
      <c r="X17" s="136">
        <f t="shared" si="11"/>
        <v>-140423</v>
      </c>
    </row>
    <row r="18" spans="1:24" ht="24">
      <c r="A18" s="7">
        <v>15</v>
      </c>
      <c r="B18" s="9" t="s">
        <v>191</v>
      </c>
      <c r="C18" s="63">
        <v>3268070</v>
      </c>
      <c r="D18" s="63">
        <v>3652618</v>
      </c>
      <c r="E18" s="63">
        <v>3829039</v>
      </c>
      <c r="F18" s="63">
        <v>3819707</v>
      </c>
      <c r="G18" s="63">
        <v>3404240</v>
      </c>
      <c r="H18" s="63">
        <v>8900000</v>
      </c>
      <c r="I18" s="63">
        <f t="shared" si="0"/>
        <v>3736162.5</v>
      </c>
      <c r="J18" s="64">
        <f t="shared" si="1"/>
        <v>1987742.6592360714</v>
      </c>
      <c r="K18" s="63">
        <f t="shared" si="2"/>
        <v>1748419.8407639286</v>
      </c>
      <c r="L18" s="63">
        <f t="shared" si="3"/>
        <v>5723905.1592360716</v>
      </c>
      <c r="M18" s="65">
        <f t="shared" si="4"/>
        <v>3268070</v>
      </c>
      <c r="N18" s="65">
        <f t="shared" si="5"/>
        <v>3652618</v>
      </c>
      <c r="O18" s="65">
        <f t="shared" si="6"/>
        <v>3829039</v>
      </c>
      <c r="P18" s="65">
        <f t="shared" si="7"/>
        <v>3819707</v>
      </c>
      <c r="Q18" s="65">
        <f t="shared" si="8"/>
        <v>3404240</v>
      </c>
      <c r="R18" s="65">
        <f t="shared" si="9"/>
        <v>0</v>
      </c>
      <c r="S18" s="64">
        <v>5</v>
      </c>
      <c r="T18" s="63">
        <f t="shared" si="10"/>
        <v>3594735</v>
      </c>
      <c r="V18" s="136">
        <v>3748323</v>
      </c>
      <c r="X18" s="136">
        <f t="shared" si="11"/>
        <v>-153588</v>
      </c>
    </row>
    <row r="19" spans="1:24" ht="24">
      <c r="A19" s="7">
        <v>16</v>
      </c>
      <c r="B19" s="9" t="s">
        <v>192</v>
      </c>
      <c r="C19" s="63">
        <v>3081323</v>
      </c>
      <c r="D19" s="63">
        <v>3443897</v>
      </c>
      <c r="E19" s="63">
        <v>3610237</v>
      </c>
      <c r="F19" s="63">
        <v>3601438</v>
      </c>
      <c r="G19" s="63">
        <v>3209712</v>
      </c>
      <c r="H19" s="63">
        <v>7900000</v>
      </c>
      <c r="I19" s="63">
        <f t="shared" si="0"/>
        <v>3522667.5</v>
      </c>
      <c r="J19" s="64">
        <f t="shared" si="1"/>
        <v>1692093.5124123034</v>
      </c>
      <c r="K19" s="63">
        <f t="shared" si="2"/>
        <v>1830573.9875876966</v>
      </c>
      <c r="L19" s="63">
        <f t="shared" si="3"/>
        <v>5214761.0124123031</v>
      </c>
      <c r="M19" s="65">
        <f t="shared" si="4"/>
        <v>3081323</v>
      </c>
      <c r="N19" s="65">
        <f t="shared" si="5"/>
        <v>3443897</v>
      </c>
      <c r="O19" s="65">
        <f t="shared" si="6"/>
        <v>3610237</v>
      </c>
      <c r="P19" s="65">
        <f t="shared" si="7"/>
        <v>3601438</v>
      </c>
      <c r="Q19" s="65">
        <f t="shared" si="8"/>
        <v>3209712</v>
      </c>
      <c r="R19" s="65">
        <f t="shared" si="9"/>
        <v>0</v>
      </c>
      <c r="S19" s="64">
        <v>5</v>
      </c>
      <c r="T19" s="63">
        <f t="shared" si="10"/>
        <v>3389321</v>
      </c>
      <c r="V19" s="136">
        <v>3534133</v>
      </c>
      <c r="X19" s="136">
        <f t="shared" si="11"/>
        <v>-144812</v>
      </c>
    </row>
    <row r="20" spans="1:24" ht="46.5" customHeight="1">
      <c r="A20" s="7">
        <v>17</v>
      </c>
      <c r="B20" s="9" t="s">
        <v>193</v>
      </c>
      <c r="C20" s="63">
        <v>3501504</v>
      </c>
      <c r="D20" s="63">
        <v>3913519</v>
      </c>
      <c r="E20" s="63">
        <v>4102542</v>
      </c>
      <c r="F20" s="63">
        <v>4092543</v>
      </c>
      <c r="G20" s="63">
        <v>3647400</v>
      </c>
      <c r="H20" s="63">
        <v>8900000</v>
      </c>
      <c r="I20" s="63">
        <f t="shared" si="0"/>
        <v>4003031</v>
      </c>
      <c r="J20" s="64">
        <f t="shared" si="1"/>
        <v>1894226.795891752</v>
      </c>
      <c r="K20" s="63">
        <f t="shared" si="2"/>
        <v>2108804.204108248</v>
      </c>
      <c r="L20" s="63">
        <f t="shared" si="3"/>
        <v>5897257.7958917525</v>
      </c>
      <c r="M20" s="65">
        <f t="shared" si="4"/>
        <v>3501504</v>
      </c>
      <c r="N20" s="65">
        <f t="shared" si="5"/>
        <v>3913519</v>
      </c>
      <c r="O20" s="65">
        <f t="shared" si="6"/>
        <v>4102542</v>
      </c>
      <c r="P20" s="65">
        <f t="shared" si="7"/>
        <v>4092543</v>
      </c>
      <c r="Q20" s="65">
        <f t="shared" si="8"/>
        <v>3647400</v>
      </c>
      <c r="R20" s="65">
        <f t="shared" si="9"/>
        <v>0</v>
      </c>
      <c r="S20" s="64">
        <v>5</v>
      </c>
      <c r="T20" s="63">
        <f t="shared" si="10"/>
        <v>3851502</v>
      </c>
      <c r="V20" s="136">
        <v>4016060</v>
      </c>
      <c r="X20" s="136">
        <f t="shared" si="11"/>
        <v>-164558</v>
      </c>
    </row>
    <row r="21" spans="1:24">
      <c r="A21" s="7">
        <v>18</v>
      </c>
      <c r="B21" s="9" t="s">
        <v>46</v>
      </c>
      <c r="C21" s="63">
        <v>3361444</v>
      </c>
      <c r="D21" s="63">
        <v>3756978</v>
      </c>
      <c r="E21" s="63">
        <v>3938440</v>
      </c>
      <c r="F21" s="63">
        <v>3928841</v>
      </c>
      <c r="G21" s="63">
        <v>3501504</v>
      </c>
      <c r="H21" s="63">
        <v>9100000</v>
      </c>
      <c r="I21" s="63">
        <f t="shared" si="0"/>
        <v>3842909.5</v>
      </c>
      <c r="J21" s="64">
        <f t="shared" si="1"/>
        <v>2024413.0540195608</v>
      </c>
      <c r="K21" s="63">
        <f t="shared" si="2"/>
        <v>1818496.4459804392</v>
      </c>
      <c r="L21" s="63">
        <f t="shared" si="3"/>
        <v>5867322.554019561</v>
      </c>
      <c r="M21" s="65">
        <f t="shared" si="4"/>
        <v>3361444</v>
      </c>
      <c r="N21" s="65">
        <f t="shared" si="5"/>
        <v>3756978</v>
      </c>
      <c r="O21" s="65">
        <f t="shared" si="6"/>
        <v>3938440</v>
      </c>
      <c r="P21" s="65">
        <f t="shared" si="7"/>
        <v>3928841</v>
      </c>
      <c r="Q21" s="65">
        <f t="shared" si="8"/>
        <v>3501504</v>
      </c>
      <c r="R21" s="65">
        <f t="shared" si="9"/>
        <v>0</v>
      </c>
      <c r="S21" s="64">
        <v>5</v>
      </c>
      <c r="T21" s="63">
        <f t="shared" si="10"/>
        <v>3697441</v>
      </c>
      <c r="V21" s="136">
        <v>3855418</v>
      </c>
      <c r="X21" s="136">
        <f t="shared" si="11"/>
        <v>-157977</v>
      </c>
    </row>
    <row r="22" spans="1:24">
      <c r="A22" s="7">
        <v>19</v>
      </c>
      <c r="B22" s="9" t="s">
        <v>47</v>
      </c>
      <c r="C22" s="63">
        <v>12605413</v>
      </c>
      <c r="D22" s="63">
        <v>14088668</v>
      </c>
      <c r="E22" s="63">
        <v>14769151</v>
      </c>
      <c r="F22" s="63">
        <v>14733154</v>
      </c>
      <c r="G22" s="63">
        <v>13130639</v>
      </c>
      <c r="H22" s="63">
        <v>19760000</v>
      </c>
      <c r="I22" s="63">
        <f t="shared" si="0"/>
        <v>14410911</v>
      </c>
      <c r="J22" s="64">
        <f t="shared" si="1"/>
        <v>2334604.211752444</v>
      </c>
      <c r="K22" s="63">
        <f t="shared" si="2"/>
        <v>12076306.788247555</v>
      </c>
      <c r="L22" s="63">
        <f t="shared" si="3"/>
        <v>16745515.211752445</v>
      </c>
      <c r="M22" s="65">
        <f t="shared" si="4"/>
        <v>12605413</v>
      </c>
      <c r="N22" s="65">
        <f t="shared" si="5"/>
        <v>14088668</v>
      </c>
      <c r="O22" s="65">
        <f t="shared" si="6"/>
        <v>14769151</v>
      </c>
      <c r="P22" s="65">
        <f t="shared" si="7"/>
        <v>14733154</v>
      </c>
      <c r="Q22" s="65">
        <f t="shared" si="8"/>
        <v>13130639</v>
      </c>
      <c r="R22" s="65">
        <f t="shared" si="9"/>
        <v>0</v>
      </c>
      <c r="S22" s="64">
        <v>5</v>
      </c>
      <c r="T22" s="63">
        <f t="shared" si="10"/>
        <v>13865405</v>
      </c>
      <c r="V22" s="136">
        <v>14457818</v>
      </c>
      <c r="X22" s="136">
        <f t="shared" si="11"/>
        <v>-592413</v>
      </c>
    </row>
    <row r="23" spans="1:24">
      <c r="A23" s="7">
        <v>20</v>
      </c>
      <c r="B23" s="9" t="s">
        <v>48</v>
      </c>
      <c r="C23" s="63">
        <v>20665885</v>
      </c>
      <c r="D23" s="63">
        <v>19306694</v>
      </c>
      <c r="E23" s="63">
        <v>20078961</v>
      </c>
      <c r="F23" s="63">
        <v>20189878</v>
      </c>
      <c r="G23" s="63">
        <v>21526963</v>
      </c>
      <c r="H23" s="63">
        <v>18900000</v>
      </c>
      <c r="I23" s="63">
        <f t="shared" si="0"/>
        <v>20134419.5</v>
      </c>
      <c r="J23" s="64">
        <f t="shared" si="1"/>
        <v>859605.04630274174</v>
      </c>
      <c r="K23" s="63">
        <f t="shared" si="2"/>
        <v>19274814.453697257</v>
      </c>
      <c r="L23" s="63">
        <f t="shared" si="3"/>
        <v>20994024.546302743</v>
      </c>
      <c r="M23" s="65">
        <f t="shared" si="4"/>
        <v>20665885</v>
      </c>
      <c r="N23" s="65">
        <f t="shared" si="5"/>
        <v>19306694</v>
      </c>
      <c r="O23" s="65">
        <f t="shared" si="6"/>
        <v>20078961</v>
      </c>
      <c r="P23" s="65">
        <f t="shared" si="7"/>
        <v>20189878</v>
      </c>
      <c r="Q23" s="65">
        <f t="shared" si="8"/>
        <v>0</v>
      </c>
      <c r="R23" s="65">
        <f t="shared" si="9"/>
        <v>0</v>
      </c>
      <c r="S23" s="64">
        <v>4</v>
      </c>
      <c r="T23" s="63">
        <f t="shared" si="10"/>
        <v>20060355</v>
      </c>
      <c r="V23" s="136">
        <v>20209418</v>
      </c>
      <c r="X23" s="136">
        <f t="shared" si="11"/>
        <v>-149063</v>
      </c>
    </row>
    <row r="24" spans="1:24">
      <c r="A24" s="7">
        <v>21</v>
      </c>
      <c r="B24" s="9" t="s">
        <v>49</v>
      </c>
      <c r="C24" s="63">
        <v>9076233</v>
      </c>
      <c r="D24" s="63">
        <v>6783433</v>
      </c>
      <c r="E24" s="63">
        <v>7054770</v>
      </c>
      <c r="F24" s="63">
        <v>7093741</v>
      </c>
      <c r="G24" s="63">
        <v>7563528</v>
      </c>
      <c r="H24" s="63">
        <v>12600000</v>
      </c>
      <c r="I24" s="63">
        <f t="shared" si="0"/>
        <v>7328634.5</v>
      </c>
      <c r="J24" s="64">
        <f t="shared" si="1"/>
        <v>2037872.0615730041</v>
      </c>
      <c r="K24" s="63">
        <f t="shared" si="2"/>
        <v>5290762.4384269956</v>
      </c>
      <c r="L24" s="63">
        <f t="shared" si="3"/>
        <v>9366506.5615730044</v>
      </c>
      <c r="M24" s="65">
        <f t="shared" si="4"/>
        <v>9076233</v>
      </c>
      <c r="N24" s="65">
        <f t="shared" si="5"/>
        <v>6783433</v>
      </c>
      <c r="O24" s="65">
        <f t="shared" si="6"/>
        <v>7054770</v>
      </c>
      <c r="P24" s="65">
        <f t="shared" si="7"/>
        <v>7093741</v>
      </c>
      <c r="Q24" s="65">
        <f t="shared" si="8"/>
        <v>7563528</v>
      </c>
      <c r="R24" s="65">
        <f t="shared" si="9"/>
        <v>0</v>
      </c>
      <c r="S24" s="64">
        <v>5</v>
      </c>
      <c r="T24" s="63">
        <f t="shared" si="10"/>
        <v>7514341</v>
      </c>
      <c r="V24" s="136">
        <v>6942535</v>
      </c>
      <c r="X24" s="136">
        <f t="shared" si="11"/>
        <v>571806</v>
      </c>
    </row>
    <row r="25" spans="1:24">
      <c r="A25" s="7">
        <v>22</v>
      </c>
      <c r="B25" s="9" t="s">
        <v>50</v>
      </c>
      <c r="C25" s="63">
        <v>5306106</v>
      </c>
      <c r="D25" s="63">
        <v>3965699</v>
      </c>
      <c r="E25" s="63">
        <v>4124327</v>
      </c>
      <c r="F25" s="63">
        <v>4147110</v>
      </c>
      <c r="G25" s="63">
        <v>4421755</v>
      </c>
      <c r="H25" s="63">
        <v>9780000</v>
      </c>
      <c r="I25" s="63">
        <f t="shared" si="0"/>
        <v>4284432.5</v>
      </c>
      <c r="J25" s="64">
        <f t="shared" si="1"/>
        <v>2054789.8860638945</v>
      </c>
      <c r="K25" s="63">
        <f t="shared" si="2"/>
        <v>2229642.6139361057</v>
      </c>
      <c r="L25" s="63">
        <f t="shared" si="3"/>
        <v>6339222.3860638943</v>
      </c>
      <c r="M25" s="65">
        <f t="shared" si="4"/>
        <v>5306106</v>
      </c>
      <c r="N25" s="65">
        <f t="shared" si="5"/>
        <v>3965699</v>
      </c>
      <c r="O25" s="65">
        <f t="shared" si="6"/>
        <v>4124327</v>
      </c>
      <c r="P25" s="65">
        <f t="shared" si="7"/>
        <v>4147110</v>
      </c>
      <c r="Q25" s="65">
        <f t="shared" si="8"/>
        <v>4421755</v>
      </c>
      <c r="R25" s="65">
        <f t="shared" si="9"/>
        <v>0</v>
      </c>
      <c r="S25" s="64">
        <v>5</v>
      </c>
      <c r="T25" s="63">
        <f t="shared" si="10"/>
        <v>4392999</v>
      </c>
      <c r="V25" s="136">
        <v>4058713</v>
      </c>
      <c r="X25" s="136">
        <f t="shared" si="11"/>
        <v>334286</v>
      </c>
    </row>
    <row r="26" spans="1:24">
      <c r="A26" s="7">
        <v>23</v>
      </c>
      <c r="B26" s="9" t="s">
        <v>51</v>
      </c>
      <c r="C26" s="63">
        <v>1815247</v>
      </c>
      <c r="D26" s="63">
        <v>1356687</v>
      </c>
      <c r="E26" s="63">
        <v>1410954</v>
      </c>
      <c r="F26" s="63">
        <v>1418748</v>
      </c>
      <c r="G26" s="63">
        <v>1512706</v>
      </c>
      <c r="H26" s="63">
        <v>6900000</v>
      </c>
      <c r="I26" s="63">
        <f t="shared" si="0"/>
        <v>1465727</v>
      </c>
      <c r="J26" s="64">
        <f t="shared" si="1"/>
        <v>2016959.8378447918</v>
      </c>
      <c r="K26" s="63">
        <f t="shared" si="2"/>
        <v>-551232.83784479182</v>
      </c>
      <c r="L26" s="63">
        <f t="shared" si="3"/>
        <v>3482686.8378447918</v>
      </c>
      <c r="M26" s="65">
        <f t="shared" si="4"/>
        <v>1815247</v>
      </c>
      <c r="N26" s="65">
        <f t="shared" si="5"/>
        <v>1356687</v>
      </c>
      <c r="O26" s="65">
        <f t="shared" si="6"/>
        <v>1410954</v>
      </c>
      <c r="P26" s="65">
        <f t="shared" si="7"/>
        <v>1418748</v>
      </c>
      <c r="Q26" s="65">
        <f t="shared" si="8"/>
        <v>1512706</v>
      </c>
      <c r="R26" s="65">
        <f t="shared" si="9"/>
        <v>0</v>
      </c>
      <c r="S26" s="64">
        <v>5</v>
      </c>
      <c r="T26" s="63">
        <f t="shared" si="10"/>
        <v>1502868</v>
      </c>
      <c r="V26" s="136">
        <v>1388507</v>
      </c>
      <c r="X26" s="136">
        <f t="shared" si="11"/>
        <v>114361</v>
      </c>
    </row>
    <row r="27" spans="1:24">
      <c r="A27" s="7">
        <v>24</v>
      </c>
      <c r="B27" s="9" t="s">
        <v>52</v>
      </c>
      <c r="C27" s="63">
        <v>4077323</v>
      </c>
      <c r="D27" s="63">
        <v>3047327</v>
      </c>
      <c r="E27" s="63">
        <v>3169220</v>
      </c>
      <c r="F27" s="63">
        <v>3186727</v>
      </c>
      <c r="G27" s="63">
        <v>3397769</v>
      </c>
      <c r="H27" s="63">
        <v>8090000</v>
      </c>
      <c r="I27" s="63">
        <f t="shared" si="0"/>
        <v>3292248</v>
      </c>
      <c r="J27" s="64">
        <f t="shared" si="1"/>
        <v>1788838.844267203</v>
      </c>
      <c r="K27" s="63">
        <f t="shared" si="2"/>
        <v>1503409.155732797</v>
      </c>
      <c r="L27" s="63">
        <f t="shared" si="3"/>
        <v>5081086.8442672025</v>
      </c>
      <c r="M27" s="65">
        <f t="shared" si="4"/>
        <v>4077323</v>
      </c>
      <c r="N27" s="65">
        <f t="shared" si="5"/>
        <v>3047327</v>
      </c>
      <c r="O27" s="65">
        <f t="shared" si="6"/>
        <v>3169220</v>
      </c>
      <c r="P27" s="65">
        <f t="shared" si="7"/>
        <v>3186727</v>
      </c>
      <c r="Q27" s="65">
        <f t="shared" si="8"/>
        <v>3397769</v>
      </c>
      <c r="R27" s="65">
        <f t="shared" si="9"/>
        <v>0</v>
      </c>
      <c r="S27" s="64">
        <v>5</v>
      </c>
      <c r="T27" s="63">
        <f t="shared" si="10"/>
        <v>3375673</v>
      </c>
      <c r="V27" s="136">
        <v>3118800</v>
      </c>
      <c r="X27" s="136">
        <f t="shared" si="11"/>
        <v>256873</v>
      </c>
    </row>
    <row r="28" spans="1:24">
      <c r="A28" s="7">
        <v>25</v>
      </c>
      <c r="B28" s="9" t="s">
        <v>53</v>
      </c>
      <c r="C28" s="63">
        <v>4077323</v>
      </c>
      <c r="D28" s="63">
        <v>3047327</v>
      </c>
      <c r="E28" s="63">
        <v>3169220</v>
      </c>
      <c r="F28" s="63">
        <v>3186727</v>
      </c>
      <c r="G28" s="63">
        <v>3397769</v>
      </c>
      <c r="H28" s="63">
        <v>7600000</v>
      </c>
      <c r="I28" s="63">
        <f t="shared" si="0"/>
        <v>3292248</v>
      </c>
      <c r="J28" s="64">
        <f t="shared" si="1"/>
        <v>1609850.7303761288</v>
      </c>
      <c r="K28" s="63">
        <f t="shared" si="2"/>
        <v>1682397.2696238712</v>
      </c>
      <c r="L28" s="63">
        <f t="shared" si="3"/>
        <v>4902098.730376129</v>
      </c>
      <c r="M28" s="65">
        <f t="shared" si="4"/>
        <v>4077323</v>
      </c>
      <c r="N28" s="65">
        <f t="shared" si="5"/>
        <v>3047327</v>
      </c>
      <c r="O28" s="65">
        <f t="shared" si="6"/>
        <v>3169220</v>
      </c>
      <c r="P28" s="65">
        <f t="shared" si="7"/>
        <v>3186727</v>
      </c>
      <c r="Q28" s="65">
        <f t="shared" si="8"/>
        <v>3397769</v>
      </c>
      <c r="R28" s="65">
        <f t="shared" si="9"/>
        <v>0</v>
      </c>
      <c r="S28" s="64">
        <v>5</v>
      </c>
      <c r="T28" s="63">
        <f t="shared" si="10"/>
        <v>3375673</v>
      </c>
      <c r="V28" s="136">
        <v>3118800</v>
      </c>
      <c r="X28" s="136">
        <f t="shared" si="11"/>
        <v>256873</v>
      </c>
    </row>
    <row r="29" spans="1:24">
      <c r="A29" s="7">
        <v>26</v>
      </c>
      <c r="B29" s="9" t="s">
        <v>54</v>
      </c>
      <c r="C29" s="63">
        <v>4077323</v>
      </c>
      <c r="D29" s="63">
        <v>3047327</v>
      </c>
      <c r="E29" s="63">
        <v>3169220</v>
      </c>
      <c r="F29" s="63">
        <v>3186727</v>
      </c>
      <c r="G29" s="63">
        <v>3397769</v>
      </c>
      <c r="H29" s="63">
        <v>7800000</v>
      </c>
      <c r="I29" s="63">
        <f t="shared" si="0"/>
        <v>3292248</v>
      </c>
      <c r="J29" s="64">
        <f t="shared" si="1"/>
        <v>1682813.0472130091</v>
      </c>
      <c r="K29" s="63">
        <f t="shared" si="2"/>
        <v>1609434.9527869909</v>
      </c>
      <c r="L29" s="63">
        <f t="shared" si="3"/>
        <v>4975061.0472130086</v>
      </c>
      <c r="M29" s="65">
        <f t="shared" si="4"/>
        <v>4077323</v>
      </c>
      <c r="N29" s="65">
        <f t="shared" si="5"/>
        <v>3047327</v>
      </c>
      <c r="O29" s="65">
        <f t="shared" si="6"/>
        <v>3169220</v>
      </c>
      <c r="P29" s="65">
        <f t="shared" si="7"/>
        <v>3186727</v>
      </c>
      <c r="Q29" s="65">
        <f t="shared" si="8"/>
        <v>3397769</v>
      </c>
      <c r="R29" s="65">
        <f t="shared" si="9"/>
        <v>0</v>
      </c>
      <c r="S29" s="64">
        <v>5</v>
      </c>
      <c r="T29" s="63">
        <f t="shared" si="10"/>
        <v>3375673</v>
      </c>
      <c r="V29" s="136">
        <v>3118800</v>
      </c>
      <c r="X29" s="136">
        <f t="shared" si="11"/>
        <v>256873</v>
      </c>
    </row>
    <row r="30" spans="1:24">
      <c r="A30" s="7">
        <v>27</v>
      </c>
      <c r="B30" s="9" t="s">
        <v>55</v>
      </c>
      <c r="C30" s="63">
        <v>5026837</v>
      </c>
      <c r="D30" s="63">
        <v>3756978</v>
      </c>
      <c r="E30" s="63">
        <v>3907257</v>
      </c>
      <c r="F30" s="63">
        <v>3928841</v>
      </c>
      <c r="G30" s="63">
        <v>4189031</v>
      </c>
      <c r="H30" s="63">
        <v>9900000</v>
      </c>
      <c r="I30" s="63">
        <f t="shared" si="0"/>
        <v>4058936</v>
      </c>
      <c r="J30" s="64">
        <f t="shared" si="1"/>
        <v>2178347.8667261163</v>
      </c>
      <c r="K30" s="63">
        <f t="shared" si="2"/>
        <v>1880588.1332738837</v>
      </c>
      <c r="L30" s="63">
        <f t="shared" si="3"/>
        <v>6237283.8667261163</v>
      </c>
      <c r="M30" s="65">
        <f t="shared" si="4"/>
        <v>5026837</v>
      </c>
      <c r="N30" s="65">
        <f t="shared" si="5"/>
        <v>3756978</v>
      </c>
      <c r="O30" s="65">
        <f t="shared" si="6"/>
        <v>3907257</v>
      </c>
      <c r="P30" s="65">
        <f t="shared" si="7"/>
        <v>3928841</v>
      </c>
      <c r="Q30" s="65">
        <f t="shared" si="8"/>
        <v>4189031</v>
      </c>
      <c r="R30" s="65">
        <f t="shared" si="9"/>
        <v>0</v>
      </c>
      <c r="S30" s="64">
        <v>5</v>
      </c>
      <c r="T30" s="63">
        <f t="shared" si="10"/>
        <v>4161789</v>
      </c>
      <c r="V30" s="136">
        <v>3845096</v>
      </c>
      <c r="X30" s="136">
        <f t="shared" si="11"/>
        <v>316693</v>
      </c>
    </row>
    <row r="31" spans="1:24">
      <c r="A31" s="7">
        <v>28</v>
      </c>
      <c r="B31" s="9" t="s">
        <v>56</v>
      </c>
      <c r="C31" s="63">
        <v>5026837</v>
      </c>
      <c r="D31" s="63">
        <v>3756978</v>
      </c>
      <c r="E31" s="63">
        <v>3907257</v>
      </c>
      <c r="F31" s="63">
        <v>3928841</v>
      </c>
      <c r="G31" s="63">
        <v>4189031</v>
      </c>
      <c r="H31" s="63">
        <v>9700000</v>
      </c>
      <c r="I31" s="63">
        <f t="shared" si="0"/>
        <v>4058936</v>
      </c>
      <c r="J31" s="64">
        <f t="shared" si="1"/>
        <v>2105223.3783887797</v>
      </c>
      <c r="K31" s="63">
        <f t="shared" si="2"/>
        <v>1953712.6216112203</v>
      </c>
      <c r="L31" s="63">
        <f t="shared" si="3"/>
        <v>6164159.3783887792</v>
      </c>
      <c r="M31" s="65">
        <f t="shared" si="4"/>
        <v>5026837</v>
      </c>
      <c r="N31" s="65">
        <f t="shared" si="5"/>
        <v>3756978</v>
      </c>
      <c r="O31" s="65">
        <f t="shared" si="6"/>
        <v>3907257</v>
      </c>
      <c r="P31" s="65">
        <f t="shared" si="7"/>
        <v>3928841</v>
      </c>
      <c r="Q31" s="65">
        <f t="shared" si="8"/>
        <v>4189031</v>
      </c>
      <c r="R31" s="65">
        <f t="shared" si="9"/>
        <v>0</v>
      </c>
      <c r="S31" s="64">
        <v>5</v>
      </c>
      <c r="T31" s="63">
        <f t="shared" si="10"/>
        <v>4161789</v>
      </c>
      <c r="V31" s="136">
        <v>3845096</v>
      </c>
      <c r="X31" s="136">
        <f t="shared" si="11"/>
        <v>316693</v>
      </c>
    </row>
    <row r="32" spans="1:24" ht="24">
      <c r="A32" s="7">
        <v>29</v>
      </c>
      <c r="B32" s="9" t="s">
        <v>57</v>
      </c>
      <c r="C32" s="63">
        <v>5026837</v>
      </c>
      <c r="D32" s="63">
        <v>3756978</v>
      </c>
      <c r="E32" s="63">
        <v>3907257</v>
      </c>
      <c r="F32" s="63">
        <v>3928841</v>
      </c>
      <c r="G32" s="63">
        <v>4189031</v>
      </c>
      <c r="H32" s="63">
        <v>6900000</v>
      </c>
      <c r="I32" s="63">
        <f t="shared" si="0"/>
        <v>4058936</v>
      </c>
      <c r="J32" s="64">
        <f t="shared" si="1"/>
        <v>1101524.7440723043</v>
      </c>
      <c r="K32" s="63">
        <f t="shared" si="2"/>
        <v>2957411.2559276959</v>
      </c>
      <c r="L32" s="63">
        <f t="shared" si="3"/>
        <v>5160460.7440723041</v>
      </c>
      <c r="M32" s="65">
        <f t="shared" si="4"/>
        <v>5026837</v>
      </c>
      <c r="N32" s="65">
        <f t="shared" si="5"/>
        <v>3756978</v>
      </c>
      <c r="O32" s="65">
        <f t="shared" si="6"/>
        <v>3907257</v>
      </c>
      <c r="P32" s="65">
        <f t="shared" si="7"/>
        <v>3928841</v>
      </c>
      <c r="Q32" s="65">
        <f t="shared" si="8"/>
        <v>4189031</v>
      </c>
      <c r="R32" s="65">
        <f t="shared" si="9"/>
        <v>0</v>
      </c>
      <c r="S32" s="64">
        <v>5</v>
      </c>
      <c r="T32" s="63">
        <f t="shared" si="10"/>
        <v>4161789</v>
      </c>
      <c r="V32" s="136">
        <v>3845096</v>
      </c>
      <c r="X32" s="136">
        <f t="shared" si="11"/>
        <v>316693</v>
      </c>
    </row>
    <row r="33" spans="1:24" ht="24">
      <c r="A33" s="7">
        <v>30</v>
      </c>
      <c r="B33" s="9" t="s">
        <v>58</v>
      </c>
      <c r="C33" s="63">
        <v>5026837</v>
      </c>
      <c r="D33" s="63">
        <v>3756978</v>
      </c>
      <c r="E33" s="63">
        <v>3907257</v>
      </c>
      <c r="F33" s="63">
        <v>3928841</v>
      </c>
      <c r="G33" s="63">
        <v>4189031</v>
      </c>
      <c r="H33" s="63">
        <v>7900000</v>
      </c>
      <c r="I33" s="63">
        <f t="shared" si="0"/>
        <v>4058936</v>
      </c>
      <c r="J33" s="64">
        <f t="shared" si="1"/>
        <v>1453567.9801490768</v>
      </c>
      <c r="K33" s="63">
        <f t="shared" si="2"/>
        <v>2605368.0198509232</v>
      </c>
      <c r="L33" s="63">
        <f t="shared" si="3"/>
        <v>5512503.9801490773</v>
      </c>
      <c r="M33" s="65">
        <f t="shared" si="4"/>
        <v>5026837</v>
      </c>
      <c r="N33" s="65">
        <f t="shared" si="5"/>
        <v>3756978</v>
      </c>
      <c r="O33" s="65">
        <f t="shared" si="6"/>
        <v>3907257</v>
      </c>
      <c r="P33" s="65">
        <f t="shared" si="7"/>
        <v>3928841</v>
      </c>
      <c r="Q33" s="65">
        <f t="shared" si="8"/>
        <v>4189031</v>
      </c>
      <c r="R33" s="65">
        <f t="shared" si="9"/>
        <v>0</v>
      </c>
      <c r="S33" s="64">
        <v>5</v>
      </c>
      <c r="T33" s="63">
        <f t="shared" si="10"/>
        <v>4161789</v>
      </c>
      <c r="V33" s="136">
        <v>3845096</v>
      </c>
      <c r="X33" s="136">
        <f t="shared" si="11"/>
        <v>316693</v>
      </c>
    </row>
    <row r="34" spans="1:24" ht="24">
      <c r="A34" s="7">
        <v>31</v>
      </c>
      <c r="B34" s="9" t="s">
        <v>59</v>
      </c>
      <c r="C34" s="63">
        <v>3909762</v>
      </c>
      <c r="D34" s="63">
        <v>2922094</v>
      </c>
      <c r="E34" s="63">
        <v>3038978</v>
      </c>
      <c r="F34" s="63">
        <v>3055765</v>
      </c>
      <c r="G34" s="63">
        <v>3258135</v>
      </c>
      <c r="H34" s="63">
        <v>4100000</v>
      </c>
      <c r="I34" s="63">
        <f t="shared" si="0"/>
        <v>3156950</v>
      </c>
      <c r="J34" s="64">
        <f t="shared" si="1"/>
        <v>455521.19677866437</v>
      </c>
      <c r="K34" s="63">
        <f t="shared" si="2"/>
        <v>2701428.8032213356</v>
      </c>
      <c r="L34" s="63">
        <f t="shared" si="3"/>
        <v>3612471.1967786644</v>
      </c>
      <c r="M34" s="65">
        <f t="shared" si="4"/>
        <v>0</v>
      </c>
      <c r="N34" s="65">
        <f t="shared" si="5"/>
        <v>2922094</v>
      </c>
      <c r="O34" s="65">
        <f t="shared" si="6"/>
        <v>3038978</v>
      </c>
      <c r="P34" s="65">
        <f t="shared" si="7"/>
        <v>3055765</v>
      </c>
      <c r="Q34" s="65">
        <f t="shared" si="8"/>
        <v>3258135</v>
      </c>
      <c r="R34" s="65">
        <f t="shared" si="9"/>
        <v>0</v>
      </c>
      <c r="S34" s="64">
        <v>4</v>
      </c>
      <c r="T34" s="63">
        <f t="shared" si="10"/>
        <v>3068743</v>
      </c>
      <c r="V34" s="136">
        <v>2990631</v>
      </c>
      <c r="X34" s="136">
        <f t="shared" si="11"/>
        <v>78112</v>
      </c>
    </row>
    <row r="35" spans="1:24" ht="24">
      <c r="A35" s="7">
        <v>32</v>
      </c>
      <c r="B35" s="9" t="s">
        <v>60</v>
      </c>
      <c r="C35" s="63">
        <v>3909762</v>
      </c>
      <c r="D35" s="63">
        <v>2922094</v>
      </c>
      <c r="E35" s="63">
        <v>3038978</v>
      </c>
      <c r="F35" s="63">
        <v>3055765</v>
      </c>
      <c r="G35" s="63">
        <v>3258135</v>
      </c>
      <c r="H35" s="63">
        <v>6870000</v>
      </c>
      <c r="I35" s="63">
        <f t="shared" si="0"/>
        <v>3156950</v>
      </c>
      <c r="J35" s="64">
        <f t="shared" si="1"/>
        <v>1391851.8621858514</v>
      </c>
      <c r="K35" s="63">
        <f t="shared" si="2"/>
        <v>1765098.1378141486</v>
      </c>
      <c r="L35" s="63">
        <f t="shared" si="3"/>
        <v>4548801.8621858517</v>
      </c>
      <c r="M35" s="65">
        <f t="shared" si="4"/>
        <v>3909762</v>
      </c>
      <c r="N35" s="65">
        <f t="shared" si="5"/>
        <v>2922094</v>
      </c>
      <c r="O35" s="65">
        <f t="shared" si="6"/>
        <v>3038978</v>
      </c>
      <c r="P35" s="65">
        <f t="shared" si="7"/>
        <v>3055765</v>
      </c>
      <c r="Q35" s="65">
        <f t="shared" si="8"/>
        <v>3258135</v>
      </c>
      <c r="R35" s="65">
        <f t="shared" si="9"/>
        <v>0</v>
      </c>
      <c r="S35" s="64">
        <v>5</v>
      </c>
      <c r="T35" s="63">
        <f t="shared" si="10"/>
        <v>3236947</v>
      </c>
      <c r="V35" s="136">
        <v>2990631</v>
      </c>
      <c r="X35" s="136">
        <f t="shared" si="11"/>
        <v>246316</v>
      </c>
    </row>
    <row r="36" spans="1:24">
      <c r="A36" s="7">
        <v>33</v>
      </c>
      <c r="B36" s="9" t="s">
        <v>61</v>
      </c>
      <c r="C36" s="63">
        <v>1954881</v>
      </c>
      <c r="D36" s="63">
        <v>1461047</v>
      </c>
      <c r="E36" s="63">
        <v>1519489</v>
      </c>
      <c r="F36" s="63">
        <v>1527883</v>
      </c>
      <c r="G36" s="63">
        <v>1629067</v>
      </c>
      <c r="H36" s="63">
        <v>7800000</v>
      </c>
      <c r="I36" s="63">
        <f t="shared" si="0"/>
        <v>1578475</v>
      </c>
      <c r="J36" s="64">
        <f t="shared" si="1"/>
        <v>2309357.6243629898</v>
      </c>
      <c r="K36" s="63">
        <f t="shared" si="2"/>
        <v>-730882.62436298979</v>
      </c>
      <c r="L36" s="63">
        <f t="shared" si="3"/>
        <v>3887832.6243629898</v>
      </c>
      <c r="M36" s="65">
        <f t="shared" si="4"/>
        <v>1954881</v>
      </c>
      <c r="N36" s="65">
        <f t="shared" si="5"/>
        <v>1461047</v>
      </c>
      <c r="O36" s="65">
        <f t="shared" si="6"/>
        <v>1519489</v>
      </c>
      <c r="P36" s="65">
        <f t="shared" si="7"/>
        <v>1527883</v>
      </c>
      <c r="Q36" s="65">
        <f t="shared" si="8"/>
        <v>1629067</v>
      </c>
      <c r="R36" s="65">
        <f t="shared" si="9"/>
        <v>0</v>
      </c>
      <c r="S36" s="64">
        <v>5</v>
      </c>
      <c r="T36" s="63">
        <f t="shared" si="10"/>
        <v>1618473</v>
      </c>
      <c r="V36" s="136">
        <v>1495315</v>
      </c>
      <c r="X36" s="136">
        <f t="shared" si="11"/>
        <v>123158</v>
      </c>
    </row>
    <row r="37" spans="1:24">
      <c r="A37" s="7">
        <v>34</v>
      </c>
      <c r="B37" s="9" t="s">
        <v>62</v>
      </c>
      <c r="C37" s="63">
        <v>1298600</v>
      </c>
      <c r="D37" s="63">
        <v>970553</v>
      </c>
      <c r="E37" s="63">
        <v>1009375</v>
      </c>
      <c r="F37" s="63">
        <v>1014951</v>
      </c>
      <c r="G37" s="63">
        <v>1082166</v>
      </c>
      <c r="H37" s="63">
        <v>2100000</v>
      </c>
      <c r="I37" s="63">
        <f t="shared" si="0"/>
        <v>1048558.5</v>
      </c>
      <c r="J37" s="64">
        <f t="shared" si="1"/>
        <v>396688.45865633513</v>
      </c>
      <c r="K37" s="63">
        <f t="shared" si="2"/>
        <v>651870.04134366487</v>
      </c>
      <c r="L37" s="63">
        <f t="shared" si="3"/>
        <v>1445246.9586563352</v>
      </c>
      <c r="M37" s="65">
        <f t="shared" si="4"/>
        <v>1298600</v>
      </c>
      <c r="N37" s="65">
        <f t="shared" si="5"/>
        <v>970553</v>
      </c>
      <c r="O37" s="65">
        <f t="shared" si="6"/>
        <v>1009375</v>
      </c>
      <c r="P37" s="65">
        <f t="shared" si="7"/>
        <v>1014951</v>
      </c>
      <c r="Q37" s="65">
        <f t="shared" si="8"/>
        <v>1082166</v>
      </c>
      <c r="R37" s="65">
        <f t="shared" si="9"/>
        <v>0</v>
      </c>
      <c r="S37" s="64">
        <v>5</v>
      </c>
      <c r="T37" s="63">
        <f t="shared" si="10"/>
        <v>1075129</v>
      </c>
      <c r="V37" s="136">
        <v>993316</v>
      </c>
      <c r="X37" s="136">
        <f t="shared" si="11"/>
        <v>81813</v>
      </c>
    </row>
    <row r="38" spans="1:24">
      <c r="A38" s="7">
        <v>35</v>
      </c>
      <c r="B38" s="9" t="s">
        <v>63</v>
      </c>
      <c r="C38" s="63">
        <v>935550</v>
      </c>
      <c r="D38" s="63">
        <v>699215</v>
      </c>
      <c r="E38" s="63">
        <v>727184</v>
      </c>
      <c r="F38" s="63">
        <v>731201</v>
      </c>
      <c r="G38" s="63">
        <v>779625</v>
      </c>
      <c r="H38" s="63">
        <v>150000</v>
      </c>
      <c r="I38" s="63">
        <f t="shared" si="0"/>
        <v>729192.5</v>
      </c>
      <c r="J38" s="64">
        <f t="shared" si="1"/>
        <v>245221.7527631878</v>
      </c>
      <c r="K38" s="63">
        <f t="shared" si="2"/>
        <v>483970.7472368122</v>
      </c>
      <c r="L38" s="63">
        <f t="shared" si="3"/>
        <v>974414.25276318775</v>
      </c>
      <c r="M38" s="65">
        <f t="shared" si="4"/>
        <v>935550</v>
      </c>
      <c r="N38" s="65">
        <f t="shared" si="5"/>
        <v>699215</v>
      </c>
      <c r="O38" s="65">
        <f t="shared" si="6"/>
        <v>727184</v>
      </c>
      <c r="P38" s="65">
        <f t="shared" si="7"/>
        <v>731201</v>
      </c>
      <c r="Q38" s="65">
        <f t="shared" si="8"/>
        <v>779625</v>
      </c>
      <c r="R38" s="65">
        <f t="shared" si="9"/>
        <v>0</v>
      </c>
      <c r="S38" s="64">
        <v>5</v>
      </c>
      <c r="T38" s="63">
        <f t="shared" si="10"/>
        <v>774555</v>
      </c>
      <c r="V38" s="136">
        <v>715615</v>
      </c>
      <c r="X38" s="136">
        <f t="shared" si="11"/>
        <v>58940</v>
      </c>
    </row>
    <row r="39" spans="1:24" ht="24">
      <c r="A39" s="7">
        <v>36</v>
      </c>
      <c r="B39" s="9" t="s">
        <v>64</v>
      </c>
      <c r="C39" s="63">
        <v>977440</v>
      </c>
      <c r="D39" s="63">
        <v>730524</v>
      </c>
      <c r="E39" s="63">
        <v>759744</v>
      </c>
      <c r="F39" s="63">
        <v>763941</v>
      </c>
      <c r="G39" s="63">
        <v>814534</v>
      </c>
      <c r="H39" s="63">
        <v>980000</v>
      </c>
      <c r="I39" s="63">
        <f t="shared" si="0"/>
        <v>789237.5</v>
      </c>
      <c r="J39" s="64">
        <f t="shared" si="1"/>
        <v>102727.34470499512</v>
      </c>
      <c r="K39" s="63">
        <f t="shared" si="2"/>
        <v>686510.15529500484</v>
      </c>
      <c r="L39" s="63">
        <f t="shared" si="3"/>
        <v>891964.84470499516</v>
      </c>
      <c r="M39" s="65">
        <f t="shared" si="4"/>
        <v>0</v>
      </c>
      <c r="N39" s="65">
        <f t="shared" si="5"/>
        <v>730524</v>
      </c>
      <c r="O39" s="65">
        <f t="shared" si="6"/>
        <v>759744</v>
      </c>
      <c r="P39" s="65">
        <f t="shared" si="7"/>
        <v>763941</v>
      </c>
      <c r="Q39" s="65">
        <f t="shared" si="8"/>
        <v>814534</v>
      </c>
      <c r="R39" s="65">
        <f t="shared" si="9"/>
        <v>0</v>
      </c>
      <c r="S39" s="64">
        <v>4</v>
      </c>
      <c r="T39" s="63">
        <f t="shared" si="10"/>
        <v>767186</v>
      </c>
      <c r="V39" s="136">
        <v>747658</v>
      </c>
      <c r="X39" s="136">
        <f t="shared" si="11"/>
        <v>19528</v>
      </c>
    </row>
    <row r="40" spans="1:24">
      <c r="A40" s="7">
        <v>37</v>
      </c>
      <c r="B40" s="9" t="s">
        <v>65</v>
      </c>
      <c r="C40" s="63">
        <v>201073</v>
      </c>
      <c r="D40" s="63">
        <v>187849</v>
      </c>
      <c r="E40" s="63">
        <v>196922</v>
      </c>
      <c r="F40" s="63">
        <v>196442</v>
      </c>
      <c r="G40" s="63">
        <v>209452</v>
      </c>
      <c r="H40" s="63">
        <v>389000</v>
      </c>
      <c r="I40" s="63">
        <f t="shared" si="0"/>
        <v>198997.5</v>
      </c>
      <c r="J40" s="64">
        <f t="shared" si="1"/>
        <v>71340.616187414591</v>
      </c>
      <c r="K40" s="63">
        <f t="shared" si="2"/>
        <v>127656.88381258541</v>
      </c>
      <c r="L40" s="63">
        <f t="shared" si="3"/>
        <v>270338.11618741462</v>
      </c>
      <c r="M40" s="65">
        <f t="shared" si="4"/>
        <v>201073</v>
      </c>
      <c r="N40" s="65">
        <f t="shared" si="5"/>
        <v>187849</v>
      </c>
      <c r="O40" s="65">
        <f t="shared" si="6"/>
        <v>196922</v>
      </c>
      <c r="P40" s="65">
        <f t="shared" si="7"/>
        <v>196442</v>
      </c>
      <c r="Q40" s="65">
        <f t="shared" si="8"/>
        <v>209452</v>
      </c>
      <c r="R40" s="65">
        <f t="shared" si="9"/>
        <v>0</v>
      </c>
      <c r="S40" s="64">
        <v>5</v>
      </c>
      <c r="T40" s="63">
        <f t="shared" si="10"/>
        <v>198348</v>
      </c>
      <c r="V40" s="136">
        <v>197148</v>
      </c>
      <c r="X40" s="136">
        <f t="shared" si="11"/>
        <v>1200</v>
      </c>
    </row>
    <row r="41" spans="1:24">
      <c r="A41" s="7">
        <v>38</v>
      </c>
      <c r="B41" s="9" t="s">
        <v>194</v>
      </c>
      <c r="C41" s="63">
        <v>2443601</v>
      </c>
      <c r="D41" s="63">
        <v>1826309</v>
      </c>
      <c r="E41" s="63">
        <v>1914520</v>
      </c>
      <c r="F41" s="63">
        <v>1909853</v>
      </c>
      <c r="G41" s="63">
        <v>2036334</v>
      </c>
      <c r="H41" s="63">
        <v>3100000</v>
      </c>
      <c r="I41" s="63">
        <f t="shared" si="0"/>
        <v>1975427</v>
      </c>
      <c r="J41" s="64">
        <f t="shared" si="1"/>
        <v>447455.92870487133</v>
      </c>
      <c r="K41" s="63">
        <f t="shared" si="2"/>
        <v>1527971.0712951287</v>
      </c>
      <c r="L41" s="63">
        <f t="shared" si="3"/>
        <v>2422882.9287048713</v>
      </c>
      <c r="M41" s="65">
        <f t="shared" si="4"/>
        <v>0</v>
      </c>
      <c r="N41" s="65">
        <f t="shared" si="5"/>
        <v>1826309</v>
      </c>
      <c r="O41" s="65">
        <f t="shared" si="6"/>
        <v>1914520</v>
      </c>
      <c r="P41" s="65">
        <f t="shared" si="7"/>
        <v>1909853</v>
      </c>
      <c r="Q41" s="65">
        <f t="shared" si="8"/>
        <v>2036334</v>
      </c>
      <c r="R41" s="65">
        <f t="shared" si="9"/>
        <v>0</v>
      </c>
      <c r="S41" s="64">
        <v>4</v>
      </c>
      <c r="T41" s="63">
        <f t="shared" si="10"/>
        <v>1921754</v>
      </c>
      <c r="V41" s="136">
        <v>1874161</v>
      </c>
      <c r="X41" s="136">
        <f t="shared" si="11"/>
        <v>47593</v>
      </c>
    </row>
    <row r="42" spans="1:24">
      <c r="A42" s="7">
        <v>39</v>
      </c>
      <c r="B42" s="9" t="s">
        <v>67</v>
      </c>
      <c r="C42" s="63">
        <v>5864643</v>
      </c>
      <c r="D42" s="63">
        <v>4383141</v>
      </c>
      <c r="E42" s="63">
        <v>4594847</v>
      </c>
      <c r="F42" s="63">
        <v>4583648</v>
      </c>
      <c r="G42" s="63">
        <v>4887202</v>
      </c>
      <c r="H42" s="63">
        <v>6700000</v>
      </c>
      <c r="I42" s="63">
        <f t="shared" si="0"/>
        <v>4741024.5</v>
      </c>
      <c r="J42" s="64">
        <f t="shared" si="1"/>
        <v>836376.43543975858</v>
      </c>
      <c r="K42" s="63">
        <f t="shared" si="2"/>
        <v>3904648.0645602415</v>
      </c>
      <c r="L42" s="63">
        <f t="shared" si="3"/>
        <v>5577400.9354397589</v>
      </c>
      <c r="M42" s="65">
        <f t="shared" si="4"/>
        <v>0</v>
      </c>
      <c r="N42" s="65">
        <f t="shared" si="5"/>
        <v>4383141</v>
      </c>
      <c r="O42" s="65">
        <f t="shared" si="6"/>
        <v>4594847</v>
      </c>
      <c r="P42" s="65">
        <f t="shared" si="7"/>
        <v>4583648</v>
      </c>
      <c r="Q42" s="65">
        <f t="shared" si="8"/>
        <v>4887202</v>
      </c>
      <c r="R42" s="65">
        <f t="shared" si="9"/>
        <v>0</v>
      </c>
      <c r="S42" s="64">
        <v>4</v>
      </c>
      <c r="T42" s="63">
        <f t="shared" si="10"/>
        <v>4612210</v>
      </c>
      <c r="V42" s="136">
        <v>4497988</v>
      </c>
      <c r="X42" s="136">
        <f t="shared" si="11"/>
        <v>114222</v>
      </c>
    </row>
    <row r="43" spans="1:24" ht="24">
      <c r="A43" s="7">
        <v>40</v>
      </c>
      <c r="B43" s="9" t="s">
        <v>195</v>
      </c>
      <c r="C43" s="63">
        <v>1899027</v>
      </c>
      <c r="D43" s="63">
        <v>1774129</v>
      </c>
      <c r="E43" s="63">
        <v>1859819</v>
      </c>
      <c r="F43" s="63">
        <v>1855286</v>
      </c>
      <c r="G43" s="63">
        <v>1978153</v>
      </c>
      <c r="H43" s="63">
        <v>2900000</v>
      </c>
      <c r="I43" s="63">
        <f t="shared" si="0"/>
        <v>1879423</v>
      </c>
      <c r="J43" s="64">
        <f t="shared" si="1"/>
        <v>387396.00714327907</v>
      </c>
      <c r="K43" s="63">
        <f t="shared" si="2"/>
        <v>1492026.9928567209</v>
      </c>
      <c r="L43" s="63">
        <f t="shared" si="3"/>
        <v>2266819.0071432791</v>
      </c>
      <c r="M43" s="65">
        <f t="shared" si="4"/>
        <v>1899027</v>
      </c>
      <c r="N43" s="65">
        <f t="shared" si="5"/>
        <v>1774129</v>
      </c>
      <c r="O43" s="65">
        <f t="shared" si="6"/>
        <v>1859819</v>
      </c>
      <c r="P43" s="65">
        <f t="shared" si="7"/>
        <v>1855286</v>
      </c>
      <c r="Q43" s="65">
        <f t="shared" si="8"/>
        <v>1978153</v>
      </c>
      <c r="R43" s="65">
        <f t="shared" si="9"/>
        <v>0</v>
      </c>
      <c r="S43" s="64">
        <v>5</v>
      </c>
      <c r="T43" s="63">
        <f t="shared" si="10"/>
        <v>1873283</v>
      </c>
      <c r="V43" s="136">
        <v>1861956</v>
      </c>
      <c r="X43" s="136">
        <f t="shared" si="11"/>
        <v>11327</v>
      </c>
    </row>
    <row r="44" spans="1:24" ht="24">
      <c r="A44" s="7">
        <v>41</v>
      </c>
      <c r="B44" s="9" t="s">
        <v>196</v>
      </c>
      <c r="C44" s="63">
        <v>2066588</v>
      </c>
      <c r="D44" s="63">
        <v>1930669</v>
      </c>
      <c r="E44" s="63">
        <v>2023921</v>
      </c>
      <c r="F44" s="63">
        <v>2018988</v>
      </c>
      <c r="G44" s="63">
        <v>2152696</v>
      </c>
      <c r="H44" s="63">
        <v>2900000</v>
      </c>
      <c r="I44" s="63">
        <f t="shared" si="0"/>
        <v>2045254.5</v>
      </c>
      <c r="J44" s="64">
        <f t="shared" si="1"/>
        <v>327727.44882125588</v>
      </c>
      <c r="K44" s="63">
        <f t="shared" si="2"/>
        <v>1717527.0511787441</v>
      </c>
      <c r="L44" s="63">
        <f t="shared" si="3"/>
        <v>2372981.9488212559</v>
      </c>
      <c r="M44" s="65">
        <f t="shared" si="4"/>
        <v>2066588</v>
      </c>
      <c r="N44" s="65">
        <f t="shared" si="5"/>
        <v>1930669</v>
      </c>
      <c r="O44" s="65">
        <f t="shared" si="6"/>
        <v>2023921</v>
      </c>
      <c r="P44" s="65">
        <f t="shared" si="7"/>
        <v>2018988</v>
      </c>
      <c r="Q44" s="65">
        <f t="shared" si="8"/>
        <v>2152696</v>
      </c>
      <c r="R44" s="65">
        <f t="shared" si="9"/>
        <v>0</v>
      </c>
      <c r="S44" s="64">
        <v>5</v>
      </c>
      <c r="T44" s="63">
        <f t="shared" si="10"/>
        <v>2038572</v>
      </c>
      <c r="V44" s="136">
        <v>2026246</v>
      </c>
      <c r="X44" s="136">
        <f t="shared" si="11"/>
        <v>12326</v>
      </c>
    </row>
    <row r="45" spans="1:24" ht="24">
      <c r="A45" s="7">
        <v>42</v>
      </c>
      <c r="B45" s="9" t="s">
        <v>197</v>
      </c>
      <c r="C45" s="63">
        <v>1787320</v>
      </c>
      <c r="D45" s="63">
        <v>1669768</v>
      </c>
      <c r="E45" s="63">
        <v>1750418</v>
      </c>
      <c r="F45" s="63">
        <v>1746152</v>
      </c>
      <c r="G45" s="63">
        <v>1861791</v>
      </c>
      <c r="H45" s="63">
        <v>2500000</v>
      </c>
      <c r="I45" s="63">
        <f t="shared" si="0"/>
        <v>1768869</v>
      </c>
      <c r="J45" s="64">
        <f t="shared" si="1"/>
        <v>280480.53620314825</v>
      </c>
      <c r="K45" s="63">
        <f t="shared" si="2"/>
        <v>1488388.4637968517</v>
      </c>
      <c r="L45" s="63">
        <f t="shared" si="3"/>
        <v>2049349.5362031483</v>
      </c>
      <c r="M45" s="65">
        <f t="shared" si="4"/>
        <v>1787320</v>
      </c>
      <c r="N45" s="65">
        <f t="shared" si="5"/>
        <v>1669768</v>
      </c>
      <c r="O45" s="65">
        <f t="shared" si="6"/>
        <v>1750418</v>
      </c>
      <c r="P45" s="65">
        <f t="shared" si="7"/>
        <v>1746152</v>
      </c>
      <c r="Q45" s="65">
        <f t="shared" si="8"/>
        <v>1861791</v>
      </c>
      <c r="R45" s="65">
        <f t="shared" si="9"/>
        <v>0</v>
      </c>
      <c r="S45" s="64">
        <v>5</v>
      </c>
      <c r="T45" s="63">
        <f t="shared" si="10"/>
        <v>1763090</v>
      </c>
      <c r="V45" s="136">
        <v>1752429</v>
      </c>
      <c r="X45" s="136">
        <f t="shared" si="11"/>
        <v>10661</v>
      </c>
    </row>
    <row r="46" spans="1:24" ht="24">
      <c r="A46" s="7">
        <v>43</v>
      </c>
      <c r="B46" s="9" t="s">
        <v>198</v>
      </c>
      <c r="C46" s="63">
        <v>2220186</v>
      </c>
      <c r="D46" s="63">
        <v>1659332</v>
      </c>
      <c r="E46" s="63">
        <v>1739478</v>
      </c>
      <c r="F46" s="63">
        <v>1735238</v>
      </c>
      <c r="G46" s="63">
        <v>1850155</v>
      </c>
      <c r="H46" s="63">
        <v>2870000</v>
      </c>
      <c r="I46" s="63">
        <f t="shared" si="0"/>
        <v>1794816.5</v>
      </c>
      <c r="J46" s="64">
        <f t="shared" si="1"/>
        <v>424448.35311119485</v>
      </c>
      <c r="K46" s="63">
        <f t="shared" si="2"/>
        <v>1370368.1468888051</v>
      </c>
      <c r="L46" s="63">
        <f t="shared" si="3"/>
        <v>2219264.8531111949</v>
      </c>
      <c r="M46" s="65">
        <f t="shared" si="4"/>
        <v>0</v>
      </c>
      <c r="N46" s="65">
        <f t="shared" si="5"/>
        <v>1659332</v>
      </c>
      <c r="O46" s="65">
        <f t="shared" si="6"/>
        <v>1739478</v>
      </c>
      <c r="P46" s="65">
        <f t="shared" si="7"/>
        <v>1735238</v>
      </c>
      <c r="Q46" s="65">
        <f t="shared" si="8"/>
        <v>1850155</v>
      </c>
      <c r="R46" s="65">
        <f t="shared" si="9"/>
        <v>0</v>
      </c>
      <c r="S46" s="64">
        <v>4</v>
      </c>
      <c r="T46" s="63">
        <f t="shared" si="10"/>
        <v>1746051</v>
      </c>
      <c r="V46" s="136">
        <v>1702810</v>
      </c>
      <c r="X46" s="136">
        <f t="shared" si="11"/>
        <v>43241</v>
      </c>
    </row>
    <row r="47" spans="1:24">
      <c r="A47" s="7">
        <v>44</v>
      </c>
      <c r="B47" s="9" t="s">
        <v>72</v>
      </c>
      <c r="C47" s="63">
        <v>1186892</v>
      </c>
      <c r="D47" s="63">
        <v>887064</v>
      </c>
      <c r="E47" s="63">
        <v>929910</v>
      </c>
      <c r="F47" s="63">
        <v>927643</v>
      </c>
      <c r="G47" s="63">
        <v>989077</v>
      </c>
      <c r="H47" s="63">
        <v>1790000</v>
      </c>
      <c r="I47" s="63">
        <f t="shared" si="0"/>
        <v>959493.5</v>
      </c>
      <c r="J47" s="64">
        <f t="shared" si="1"/>
        <v>315672.61645360797</v>
      </c>
      <c r="K47" s="63">
        <f t="shared" si="2"/>
        <v>643820.88354639197</v>
      </c>
      <c r="L47" s="63">
        <f t="shared" si="3"/>
        <v>1275166.116453608</v>
      </c>
      <c r="M47" s="65">
        <f t="shared" si="4"/>
        <v>1186892</v>
      </c>
      <c r="N47" s="65">
        <f t="shared" si="5"/>
        <v>887064</v>
      </c>
      <c r="O47" s="65">
        <f t="shared" si="6"/>
        <v>929910</v>
      </c>
      <c r="P47" s="65">
        <f t="shared" si="7"/>
        <v>927643</v>
      </c>
      <c r="Q47" s="65">
        <f t="shared" si="8"/>
        <v>989077</v>
      </c>
      <c r="R47" s="65">
        <f t="shared" si="9"/>
        <v>0</v>
      </c>
      <c r="S47" s="64">
        <v>5</v>
      </c>
      <c r="T47" s="63">
        <f t="shared" si="10"/>
        <v>984117</v>
      </c>
      <c r="V47" s="136">
        <v>910307</v>
      </c>
      <c r="X47" s="136">
        <f t="shared" si="11"/>
        <v>73810</v>
      </c>
    </row>
    <row r="48" spans="1:24">
      <c r="A48" s="7">
        <v>45</v>
      </c>
      <c r="B48" s="9" t="s">
        <v>73</v>
      </c>
      <c r="C48" s="63">
        <v>1019331</v>
      </c>
      <c r="D48" s="63">
        <v>761832</v>
      </c>
      <c r="E48" s="63">
        <v>798628</v>
      </c>
      <c r="F48" s="63">
        <v>796682</v>
      </c>
      <c r="G48" s="63">
        <v>849442</v>
      </c>
      <c r="H48" s="63">
        <v>1800000</v>
      </c>
      <c r="I48" s="63">
        <f t="shared" si="0"/>
        <v>824035</v>
      </c>
      <c r="J48" s="64">
        <f t="shared" si="1"/>
        <v>365500.19504163362</v>
      </c>
      <c r="K48" s="63">
        <f t="shared" si="2"/>
        <v>458534.80495836638</v>
      </c>
      <c r="L48" s="63">
        <f t="shared" si="3"/>
        <v>1189535.1950416337</v>
      </c>
      <c r="M48" s="65">
        <f t="shared" si="4"/>
        <v>1019331</v>
      </c>
      <c r="N48" s="65">
        <f t="shared" si="5"/>
        <v>761832</v>
      </c>
      <c r="O48" s="65">
        <f t="shared" si="6"/>
        <v>798628</v>
      </c>
      <c r="P48" s="65">
        <f t="shared" si="7"/>
        <v>796682</v>
      </c>
      <c r="Q48" s="65">
        <f t="shared" si="8"/>
        <v>849442</v>
      </c>
      <c r="R48" s="65">
        <f t="shared" si="9"/>
        <v>0</v>
      </c>
      <c r="S48" s="64">
        <v>5</v>
      </c>
      <c r="T48" s="63">
        <f t="shared" si="10"/>
        <v>845183</v>
      </c>
      <c r="V48" s="136">
        <v>781793</v>
      </c>
      <c r="X48" s="136">
        <f t="shared" si="11"/>
        <v>63390</v>
      </c>
    </row>
    <row r="49" spans="1:24">
      <c r="A49" s="7">
        <v>46</v>
      </c>
      <c r="B49" s="9" t="s">
        <v>74</v>
      </c>
      <c r="C49" s="63">
        <v>1186892</v>
      </c>
      <c r="D49" s="63">
        <v>887064</v>
      </c>
      <c r="E49" s="63">
        <v>929910</v>
      </c>
      <c r="F49" s="63">
        <v>927643</v>
      </c>
      <c r="G49" s="63">
        <v>989077</v>
      </c>
      <c r="H49" s="63">
        <v>2900000</v>
      </c>
      <c r="I49" s="63">
        <f t="shared" si="0"/>
        <v>959493.5</v>
      </c>
      <c r="J49" s="64">
        <f t="shared" si="1"/>
        <v>720593.3185775918</v>
      </c>
      <c r="K49" s="63">
        <f t="shared" si="2"/>
        <v>238900.1814224082</v>
      </c>
      <c r="L49" s="63">
        <f t="shared" si="3"/>
        <v>1680086.8185775918</v>
      </c>
      <c r="M49" s="65">
        <f t="shared" si="4"/>
        <v>1186892</v>
      </c>
      <c r="N49" s="65">
        <f t="shared" si="5"/>
        <v>887064</v>
      </c>
      <c r="O49" s="65">
        <f t="shared" si="6"/>
        <v>929910</v>
      </c>
      <c r="P49" s="65">
        <f t="shared" si="7"/>
        <v>927643</v>
      </c>
      <c r="Q49" s="65">
        <f t="shared" si="8"/>
        <v>989077</v>
      </c>
      <c r="R49" s="65">
        <f t="shared" si="9"/>
        <v>0</v>
      </c>
      <c r="S49" s="64">
        <v>5</v>
      </c>
      <c r="T49" s="63">
        <f t="shared" si="10"/>
        <v>984117</v>
      </c>
      <c r="V49" s="136">
        <v>910307</v>
      </c>
      <c r="X49" s="136">
        <f t="shared" si="11"/>
        <v>73810</v>
      </c>
    </row>
    <row r="50" spans="1:24">
      <c r="A50" s="7">
        <v>47</v>
      </c>
      <c r="B50" s="9" t="s">
        <v>75</v>
      </c>
      <c r="C50" s="63">
        <v>11868920</v>
      </c>
      <c r="D50" s="63">
        <v>8870643</v>
      </c>
      <c r="E50" s="63">
        <v>9299095</v>
      </c>
      <c r="F50" s="63">
        <v>9276430</v>
      </c>
      <c r="G50" s="63">
        <v>9890767</v>
      </c>
      <c r="H50" s="63">
        <v>8700000</v>
      </c>
      <c r="I50" s="63">
        <f t="shared" si="0"/>
        <v>9287762.5</v>
      </c>
      <c r="J50" s="64">
        <f t="shared" si="1"/>
        <v>1060986.5847847178</v>
      </c>
      <c r="K50" s="63">
        <f t="shared" si="2"/>
        <v>8226775.9152152818</v>
      </c>
      <c r="L50" s="63">
        <f t="shared" si="3"/>
        <v>10348749.084784718</v>
      </c>
      <c r="M50" s="65">
        <f t="shared" si="4"/>
        <v>0</v>
      </c>
      <c r="N50" s="65">
        <f t="shared" si="5"/>
        <v>8870643</v>
      </c>
      <c r="O50" s="65">
        <f t="shared" si="6"/>
        <v>9299095</v>
      </c>
      <c r="P50" s="65">
        <f t="shared" si="7"/>
        <v>9276430</v>
      </c>
      <c r="Q50" s="65">
        <f t="shared" si="8"/>
        <v>9890767</v>
      </c>
      <c r="R50" s="65">
        <f t="shared" si="9"/>
        <v>8700000</v>
      </c>
      <c r="S50" s="64">
        <v>5</v>
      </c>
      <c r="T50" s="63">
        <f t="shared" si="10"/>
        <v>9207387</v>
      </c>
      <c r="V50" s="136">
        <v>9103070</v>
      </c>
      <c r="X50" s="136">
        <f t="shared" si="11"/>
        <v>104317</v>
      </c>
    </row>
    <row r="51" spans="1:24">
      <c r="A51" s="7">
        <v>48</v>
      </c>
      <c r="B51" s="9" t="s">
        <v>76</v>
      </c>
      <c r="C51" s="63">
        <v>12567092</v>
      </c>
      <c r="D51" s="63">
        <v>9392445</v>
      </c>
      <c r="E51" s="63">
        <v>9846101</v>
      </c>
      <c r="F51" s="63">
        <v>9822103</v>
      </c>
      <c r="G51" s="63">
        <v>10472577</v>
      </c>
      <c r="H51" s="63">
        <v>9800000</v>
      </c>
      <c r="I51" s="63">
        <f t="shared" si="0"/>
        <v>9834102</v>
      </c>
      <c r="J51" s="64">
        <f t="shared" si="1"/>
        <v>1054820.489997179</v>
      </c>
      <c r="K51" s="63">
        <f t="shared" si="2"/>
        <v>8779281.5100028217</v>
      </c>
      <c r="L51" s="63">
        <f t="shared" si="3"/>
        <v>10888922.489997178</v>
      </c>
      <c r="M51" s="65">
        <f t="shared" si="4"/>
        <v>0</v>
      </c>
      <c r="N51" s="65">
        <f t="shared" si="5"/>
        <v>9392445</v>
      </c>
      <c r="O51" s="65">
        <f t="shared" si="6"/>
        <v>9846101</v>
      </c>
      <c r="P51" s="65">
        <f t="shared" si="7"/>
        <v>9822103</v>
      </c>
      <c r="Q51" s="65">
        <f t="shared" si="8"/>
        <v>10472577</v>
      </c>
      <c r="R51" s="65">
        <f t="shared" si="9"/>
        <v>9800000</v>
      </c>
      <c r="S51" s="64">
        <v>5</v>
      </c>
      <c r="T51" s="63">
        <f t="shared" si="10"/>
        <v>9866645</v>
      </c>
      <c r="V51" s="136">
        <v>9638545</v>
      </c>
      <c r="X51" s="136">
        <f t="shared" si="11"/>
        <v>228100</v>
      </c>
    </row>
    <row r="52" spans="1:24">
      <c r="A52" s="7">
        <v>49</v>
      </c>
      <c r="B52" s="9" t="s">
        <v>77</v>
      </c>
      <c r="C52" s="63">
        <v>12567092</v>
      </c>
      <c r="D52" s="63">
        <v>9392445</v>
      </c>
      <c r="E52" s="63">
        <v>9846101</v>
      </c>
      <c r="F52" s="63">
        <v>9822103</v>
      </c>
      <c r="G52" s="63">
        <v>10472577</v>
      </c>
      <c r="H52" s="63">
        <v>9800000</v>
      </c>
      <c r="I52" s="63">
        <f t="shared" si="0"/>
        <v>9834102</v>
      </c>
      <c r="J52" s="64">
        <f t="shared" si="1"/>
        <v>1054820.489997179</v>
      </c>
      <c r="K52" s="63">
        <f t="shared" si="2"/>
        <v>8779281.5100028217</v>
      </c>
      <c r="L52" s="63">
        <f t="shared" si="3"/>
        <v>10888922.489997178</v>
      </c>
      <c r="M52" s="65">
        <f t="shared" si="4"/>
        <v>0</v>
      </c>
      <c r="N52" s="65">
        <f t="shared" si="5"/>
        <v>9392445</v>
      </c>
      <c r="O52" s="65">
        <f t="shared" si="6"/>
        <v>9846101</v>
      </c>
      <c r="P52" s="65">
        <f t="shared" si="7"/>
        <v>9822103</v>
      </c>
      <c r="Q52" s="65">
        <f t="shared" si="8"/>
        <v>10472577</v>
      </c>
      <c r="R52" s="65">
        <f t="shared" si="9"/>
        <v>9800000</v>
      </c>
      <c r="S52" s="64">
        <v>5</v>
      </c>
      <c r="T52" s="63">
        <f t="shared" si="10"/>
        <v>9866645</v>
      </c>
      <c r="V52" s="136">
        <v>9638545</v>
      </c>
      <c r="X52" s="136">
        <f t="shared" si="11"/>
        <v>228100</v>
      </c>
    </row>
    <row r="53" spans="1:24">
      <c r="A53" s="7">
        <v>50</v>
      </c>
      <c r="B53" s="9" t="s">
        <v>78</v>
      </c>
      <c r="C53" s="63">
        <v>10472577</v>
      </c>
      <c r="D53" s="63">
        <v>7827038</v>
      </c>
      <c r="E53" s="63">
        <v>8205084</v>
      </c>
      <c r="F53" s="63">
        <v>8185086</v>
      </c>
      <c r="G53" s="63">
        <v>8727147</v>
      </c>
      <c r="H53" s="63">
        <v>8000000</v>
      </c>
      <c r="I53" s="63">
        <f t="shared" si="0"/>
        <v>8195085</v>
      </c>
      <c r="J53" s="64">
        <f t="shared" si="1"/>
        <v>894679.44535676518</v>
      </c>
      <c r="K53" s="63">
        <f t="shared" si="2"/>
        <v>7300405.5546432352</v>
      </c>
      <c r="L53" s="63">
        <f t="shared" si="3"/>
        <v>9089764.4453567658</v>
      </c>
      <c r="M53" s="65">
        <f t="shared" si="4"/>
        <v>0</v>
      </c>
      <c r="N53" s="65">
        <f t="shared" si="5"/>
        <v>7827038</v>
      </c>
      <c r="O53" s="65">
        <f t="shared" si="6"/>
        <v>8205084</v>
      </c>
      <c r="P53" s="65">
        <f t="shared" si="7"/>
        <v>8185086</v>
      </c>
      <c r="Q53" s="65">
        <f t="shared" si="8"/>
        <v>8727147</v>
      </c>
      <c r="R53" s="65">
        <f t="shared" si="9"/>
        <v>8000000</v>
      </c>
      <c r="S53" s="64">
        <v>5</v>
      </c>
      <c r="T53" s="63">
        <f t="shared" si="10"/>
        <v>8188871</v>
      </c>
      <c r="V53" s="136">
        <v>8032121</v>
      </c>
      <c r="X53" s="136">
        <f t="shared" si="11"/>
        <v>156750</v>
      </c>
    </row>
    <row r="54" spans="1:24">
      <c r="A54" s="7">
        <v>51</v>
      </c>
      <c r="B54" s="9" t="s">
        <v>79</v>
      </c>
      <c r="C54" s="63">
        <v>251342</v>
      </c>
      <c r="D54" s="63">
        <v>187849</v>
      </c>
      <c r="E54" s="63">
        <v>196922</v>
      </c>
      <c r="F54" s="63">
        <v>196442</v>
      </c>
      <c r="G54" s="63">
        <v>209452</v>
      </c>
      <c r="H54" s="63">
        <v>320000</v>
      </c>
      <c r="I54" s="63">
        <f t="shared" si="0"/>
        <v>203187</v>
      </c>
      <c r="J54" s="64">
        <f t="shared" si="1"/>
        <v>46405.358003922593</v>
      </c>
      <c r="K54" s="63">
        <f t="shared" si="2"/>
        <v>156781.64199607741</v>
      </c>
      <c r="L54" s="63">
        <f t="shared" si="3"/>
        <v>249592.35800392259</v>
      </c>
      <c r="M54" s="65">
        <f t="shared" si="4"/>
        <v>0</v>
      </c>
      <c r="N54" s="65">
        <f t="shared" si="5"/>
        <v>187849</v>
      </c>
      <c r="O54" s="65">
        <f t="shared" si="6"/>
        <v>196922</v>
      </c>
      <c r="P54" s="65">
        <f t="shared" si="7"/>
        <v>196442</v>
      </c>
      <c r="Q54" s="65">
        <f t="shared" si="8"/>
        <v>209452</v>
      </c>
      <c r="R54" s="65">
        <f t="shared" si="9"/>
        <v>0</v>
      </c>
      <c r="S54" s="64">
        <v>4</v>
      </c>
      <c r="T54" s="63">
        <f t="shared" si="10"/>
        <v>197666</v>
      </c>
      <c r="V54" s="136">
        <v>192771</v>
      </c>
      <c r="X54" s="136">
        <f t="shared" si="11"/>
        <v>4895</v>
      </c>
    </row>
    <row r="55" spans="1:24">
      <c r="A55" s="7">
        <v>52</v>
      </c>
      <c r="B55" s="9" t="s">
        <v>80</v>
      </c>
      <c r="C55" s="63">
        <v>446830</v>
      </c>
      <c r="D55" s="63">
        <v>333954</v>
      </c>
      <c r="E55" s="63">
        <v>350084</v>
      </c>
      <c r="F55" s="63">
        <v>349230</v>
      </c>
      <c r="G55" s="63">
        <v>372358</v>
      </c>
      <c r="H55" s="63">
        <v>650000</v>
      </c>
      <c r="I55" s="63">
        <f t="shared" si="0"/>
        <v>361221</v>
      </c>
      <c r="J55" s="64">
        <f t="shared" si="1"/>
        <v>110407.47595460493</v>
      </c>
      <c r="K55" s="63">
        <f t="shared" si="2"/>
        <v>250813.52404539508</v>
      </c>
      <c r="L55" s="63">
        <f t="shared" si="3"/>
        <v>471628.47595460492</v>
      </c>
      <c r="M55" s="65">
        <f t="shared" si="4"/>
        <v>446830</v>
      </c>
      <c r="N55" s="65">
        <f t="shared" si="5"/>
        <v>333954</v>
      </c>
      <c r="O55" s="65">
        <f t="shared" si="6"/>
        <v>350084</v>
      </c>
      <c r="P55" s="65">
        <f t="shared" si="7"/>
        <v>349230</v>
      </c>
      <c r="Q55" s="65">
        <f t="shared" si="8"/>
        <v>372358</v>
      </c>
      <c r="R55" s="65">
        <f t="shared" si="9"/>
        <v>0</v>
      </c>
      <c r="S55" s="64">
        <v>5</v>
      </c>
      <c r="T55" s="63">
        <f t="shared" si="10"/>
        <v>370491</v>
      </c>
      <c r="V55" s="136">
        <v>342704</v>
      </c>
      <c r="X55" s="136">
        <f t="shared" si="11"/>
        <v>27787</v>
      </c>
    </row>
    <row r="56" spans="1:24">
      <c r="A56" s="7">
        <v>53</v>
      </c>
      <c r="B56" s="9" t="s">
        <v>81</v>
      </c>
      <c r="C56" s="63">
        <v>1145002</v>
      </c>
      <c r="D56" s="63">
        <v>855756</v>
      </c>
      <c r="E56" s="63">
        <v>897089</v>
      </c>
      <c r="F56" s="63">
        <v>894903</v>
      </c>
      <c r="G56" s="63">
        <v>954168</v>
      </c>
      <c r="H56" s="63">
        <v>1890000</v>
      </c>
      <c r="I56" s="63">
        <f t="shared" si="0"/>
        <v>925628.5</v>
      </c>
      <c r="J56" s="64">
        <f t="shared" si="1"/>
        <v>362872.2871387857</v>
      </c>
      <c r="K56" s="63">
        <f t="shared" si="2"/>
        <v>562756.2128612143</v>
      </c>
      <c r="L56" s="63">
        <f t="shared" si="3"/>
        <v>1288500.7871387857</v>
      </c>
      <c r="M56" s="65">
        <f t="shared" si="4"/>
        <v>1145002</v>
      </c>
      <c r="N56" s="65">
        <f t="shared" si="5"/>
        <v>855756</v>
      </c>
      <c r="O56" s="65">
        <f t="shared" si="6"/>
        <v>897089</v>
      </c>
      <c r="P56" s="65">
        <f t="shared" si="7"/>
        <v>894903</v>
      </c>
      <c r="Q56" s="65">
        <f t="shared" si="8"/>
        <v>954168</v>
      </c>
      <c r="R56" s="65">
        <f t="shared" si="9"/>
        <v>0</v>
      </c>
      <c r="S56" s="64">
        <v>5</v>
      </c>
      <c r="T56" s="63">
        <f t="shared" si="10"/>
        <v>949384</v>
      </c>
      <c r="V56" s="136">
        <v>878179</v>
      </c>
      <c r="X56" s="136">
        <f t="shared" si="11"/>
        <v>71205</v>
      </c>
    </row>
    <row r="57" spans="1:24" ht="24">
      <c r="A57" s="7">
        <v>54</v>
      </c>
      <c r="B57" s="9" t="s">
        <v>82</v>
      </c>
      <c r="C57" s="63">
        <v>1131038</v>
      </c>
      <c r="D57" s="63">
        <v>845320</v>
      </c>
      <c r="E57" s="63">
        <v>886149</v>
      </c>
      <c r="F57" s="63">
        <v>883989</v>
      </c>
      <c r="G57" s="63">
        <v>942532</v>
      </c>
      <c r="H57" s="63">
        <v>1800000</v>
      </c>
      <c r="I57" s="63">
        <f t="shared" si="0"/>
        <v>914340.5</v>
      </c>
      <c r="J57" s="64">
        <f t="shared" si="1"/>
        <v>334405.43482907425</v>
      </c>
      <c r="K57" s="63">
        <f t="shared" si="2"/>
        <v>579935.06517092581</v>
      </c>
      <c r="L57" s="63">
        <f t="shared" si="3"/>
        <v>1248745.9348290742</v>
      </c>
      <c r="M57" s="65">
        <f t="shared" si="4"/>
        <v>1131038</v>
      </c>
      <c r="N57" s="65">
        <f t="shared" si="5"/>
        <v>845320</v>
      </c>
      <c r="O57" s="65">
        <f t="shared" si="6"/>
        <v>886149</v>
      </c>
      <c r="P57" s="65">
        <f t="shared" si="7"/>
        <v>883989</v>
      </c>
      <c r="Q57" s="65">
        <f t="shared" si="8"/>
        <v>942532</v>
      </c>
      <c r="R57" s="65">
        <f t="shared" si="9"/>
        <v>0</v>
      </c>
      <c r="S57" s="64">
        <v>5</v>
      </c>
      <c r="T57" s="63">
        <f t="shared" si="10"/>
        <v>937806</v>
      </c>
      <c r="V57" s="136">
        <v>867469</v>
      </c>
      <c r="X57" s="136">
        <f t="shared" si="11"/>
        <v>70337</v>
      </c>
    </row>
    <row r="58" spans="1:24">
      <c r="A58" s="7">
        <v>55</v>
      </c>
      <c r="B58" s="9" t="s">
        <v>83</v>
      </c>
      <c r="C58" s="63">
        <v>1089148</v>
      </c>
      <c r="D58" s="63">
        <v>814012</v>
      </c>
      <c r="E58" s="63">
        <v>853329</v>
      </c>
      <c r="F58" s="63">
        <v>851249</v>
      </c>
      <c r="G58" s="63">
        <v>907623</v>
      </c>
      <c r="H58" s="63">
        <v>1979000</v>
      </c>
      <c r="I58" s="63">
        <f t="shared" si="0"/>
        <v>880476</v>
      </c>
      <c r="J58" s="64">
        <f t="shared" si="1"/>
        <v>410775.794760252</v>
      </c>
      <c r="K58" s="63">
        <f t="shared" si="2"/>
        <v>469700.205239748</v>
      </c>
      <c r="L58" s="63">
        <f t="shared" si="3"/>
        <v>1291251.7947602519</v>
      </c>
      <c r="M58" s="65">
        <f t="shared" si="4"/>
        <v>1089148</v>
      </c>
      <c r="N58" s="65">
        <f t="shared" si="5"/>
        <v>814012</v>
      </c>
      <c r="O58" s="65">
        <f t="shared" si="6"/>
        <v>853329</v>
      </c>
      <c r="P58" s="65">
        <f t="shared" si="7"/>
        <v>851249</v>
      </c>
      <c r="Q58" s="65">
        <f t="shared" si="8"/>
        <v>907623</v>
      </c>
      <c r="R58" s="65">
        <f t="shared" si="9"/>
        <v>0</v>
      </c>
      <c r="S58" s="64">
        <v>5</v>
      </c>
      <c r="T58" s="63">
        <f t="shared" si="10"/>
        <v>903072</v>
      </c>
      <c r="V58" s="136">
        <v>835341</v>
      </c>
      <c r="X58" s="136">
        <f t="shared" si="11"/>
        <v>67731</v>
      </c>
    </row>
    <row r="59" spans="1:24">
      <c r="A59" s="7">
        <v>56</v>
      </c>
      <c r="B59" s="9" t="s">
        <v>84</v>
      </c>
      <c r="C59" s="63">
        <v>14661607</v>
      </c>
      <c r="D59" s="63">
        <v>10957853</v>
      </c>
      <c r="E59" s="63">
        <v>11487117</v>
      </c>
      <c r="F59" s="63">
        <v>11459120</v>
      </c>
      <c r="G59" s="63">
        <v>12218006</v>
      </c>
      <c r="H59" s="63">
        <v>14300000</v>
      </c>
      <c r="I59" s="63">
        <f t="shared" si="0"/>
        <v>11852561.5</v>
      </c>
      <c r="J59" s="64">
        <f t="shared" si="1"/>
        <v>1442132.5791734904</v>
      </c>
      <c r="K59" s="63">
        <f t="shared" si="2"/>
        <v>10410428.92082651</v>
      </c>
      <c r="L59" s="63">
        <f t="shared" si="3"/>
        <v>13294694.07917349</v>
      </c>
      <c r="M59" s="65">
        <f t="shared" si="4"/>
        <v>0</v>
      </c>
      <c r="N59" s="65">
        <f t="shared" si="5"/>
        <v>10957853</v>
      </c>
      <c r="O59" s="65">
        <f t="shared" si="6"/>
        <v>11487117</v>
      </c>
      <c r="P59" s="65">
        <f t="shared" si="7"/>
        <v>11459120</v>
      </c>
      <c r="Q59" s="65">
        <f t="shared" si="8"/>
        <v>12218006</v>
      </c>
      <c r="R59" s="65">
        <f t="shared" si="9"/>
        <v>0</v>
      </c>
      <c r="S59" s="64">
        <v>4</v>
      </c>
      <c r="T59" s="63">
        <f t="shared" si="10"/>
        <v>11530524</v>
      </c>
      <c r="V59" s="136">
        <v>11244969</v>
      </c>
      <c r="X59" s="136">
        <f t="shared" si="11"/>
        <v>285555</v>
      </c>
    </row>
    <row r="60" spans="1:24">
      <c r="A60" s="7">
        <v>57</v>
      </c>
      <c r="B60" s="9" t="s">
        <v>85</v>
      </c>
      <c r="C60" s="63">
        <v>4887202</v>
      </c>
      <c r="D60" s="63">
        <v>3652618</v>
      </c>
      <c r="E60" s="63">
        <v>3849859</v>
      </c>
      <c r="F60" s="63">
        <v>3819707</v>
      </c>
      <c r="G60" s="63">
        <v>4072669</v>
      </c>
      <c r="H60" s="63">
        <v>12800000</v>
      </c>
      <c r="I60" s="63">
        <f t="shared" si="0"/>
        <v>3961264</v>
      </c>
      <c r="J60" s="64">
        <f t="shared" si="1"/>
        <v>3282804.7749222727</v>
      </c>
      <c r="K60" s="63">
        <f t="shared" si="2"/>
        <v>678459.22507772734</v>
      </c>
      <c r="L60" s="63">
        <f t="shared" si="3"/>
        <v>7244068.7749222722</v>
      </c>
      <c r="M60" s="65">
        <f t="shared" si="4"/>
        <v>4887202</v>
      </c>
      <c r="N60" s="65">
        <f t="shared" si="5"/>
        <v>3652618</v>
      </c>
      <c r="O60" s="65">
        <f t="shared" si="6"/>
        <v>3849859</v>
      </c>
      <c r="P60" s="65">
        <f t="shared" si="7"/>
        <v>3819707</v>
      </c>
      <c r="Q60" s="65">
        <f t="shared" si="8"/>
        <v>4072669</v>
      </c>
      <c r="R60" s="65">
        <f t="shared" si="9"/>
        <v>0</v>
      </c>
      <c r="S60" s="64">
        <v>5</v>
      </c>
      <c r="T60" s="63">
        <f t="shared" si="10"/>
        <v>4056411</v>
      </c>
      <c r="V60" s="136">
        <v>3755214</v>
      </c>
      <c r="X60" s="136">
        <f t="shared" si="11"/>
        <v>301197</v>
      </c>
    </row>
    <row r="61" spans="1:24">
      <c r="A61" s="7">
        <v>58</v>
      </c>
      <c r="B61" s="9" t="s">
        <v>86</v>
      </c>
      <c r="C61" s="63">
        <v>355661</v>
      </c>
      <c r="D61" s="63">
        <v>260901</v>
      </c>
      <c r="E61" s="63">
        <v>274990</v>
      </c>
      <c r="F61" s="63">
        <v>272836</v>
      </c>
      <c r="G61" s="63">
        <v>296384</v>
      </c>
      <c r="H61" s="63">
        <v>3400000</v>
      </c>
      <c r="I61" s="63">
        <f t="shared" si="0"/>
        <v>285687</v>
      </c>
      <c r="J61" s="64">
        <f t="shared" si="1"/>
        <v>1158635.3897181037</v>
      </c>
      <c r="K61" s="63">
        <f t="shared" si="2"/>
        <v>-872948.38971810369</v>
      </c>
      <c r="L61" s="63">
        <f t="shared" si="3"/>
        <v>1444322.3897181037</v>
      </c>
      <c r="M61" s="65">
        <f t="shared" si="4"/>
        <v>355661</v>
      </c>
      <c r="N61" s="65">
        <f t="shared" si="5"/>
        <v>260901</v>
      </c>
      <c r="O61" s="65">
        <f t="shared" si="6"/>
        <v>274990</v>
      </c>
      <c r="P61" s="65">
        <f t="shared" si="7"/>
        <v>272836</v>
      </c>
      <c r="Q61" s="65">
        <f t="shared" si="8"/>
        <v>296384</v>
      </c>
      <c r="R61" s="65">
        <f t="shared" si="9"/>
        <v>0</v>
      </c>
      <c r="S61" s="64">
        <v>5</v>
      </c>
      <c r="T61" s="63">
        <f t="shared" si="10"/>
        <v>292154</v>
      </c>
      <c r="V61" s="136">
        <v>268230</v>
      </c>
      <c r="X61" s="136">
        <f t="shared" si="11"/>
        <v>23924</v>
      </c>
    </row>
    <row r="62" spans="1:24">
      <c r="A62" s="7">
        <v>59</v>
      </c>
      <c r="B62" s="9" t="s">
        <v>87</v>
      </c>
      <c r="C62" s="63">
        <v>298755</v>
      </c>
      <c r="D62" s="63">
        <v>219157</v>
      </c>
      <c r="E62" s="63">
        <v>230992</v>
      </c>
      <c r="F62" s="63">
        <v>229182</v>
      </c>
      <c r="G62" s="63">
        <v>248962</v>
      </c>
      <c r="H62" s="63">
        <v>470000</v>
      </c>
      <c r="I62" s="63">
        <f t="shared" si="0"/>
        <v>239977</v>
      </c>
      <c r="J62" s="64">
        <f t="shared" si="1"/>
        <v>87609.733339902872</v>
      </c>
      <c r="K62" s="63">
        <f t="shared" si="2"/>
        <v>152367.26666009711</v>
      </c>
      <c r="L62" s="63">
        <f t="shared" si="3"/>
        <v>327586.73333990289</v>
      </c>
      <c r="M62" s="65">
        <f t="shared" si="4"/>
        <v>298755</v>
      </c>
      <c r="N62" s="65">
        <f t="shared" si="5"/>
        <v>219157</v>
      </c>
      <c r="O62" s="65">
        <f t="shared" si="6"/>
        <v>230992</v>
      </c>
      <c r="P62" s="65">
        <f t="shared" si="7"/>
        <v>229182</v>
      </c>
      <c r="Q62" s="65">
        <f t="shared" si="8"/>
        <v>248962</v>
      </c>
      <c r="R62" s="65">
        <f t="shared" si="9"/>
        <v>0</v>
      </c>
      <c r="S62" s="64">
        <v>5</v>
      </c>
      <c r="T62" s="63">
        <f t="shared" si="10"/>
        <v>245410</v>
      </c>
      <c r="V62" s="136">
        <v>225313</v>
      </c>
      <c r="X62" s="136">
        <f t="shared" si="11"/>
        <v>20097</v>
      </c>
    </row>
    <row r="63" spans="1:24">
      <c r="A63" s="7">
        <v>60</v>
      </c>
      <c r="B63" s="9" t="s">
        <v>88</v>
      </c>
      <c r="C63" s="63">
        <v>270302</v>
      </c>
      <c r="D63" s="63">
        <v>198285</v>
      </c>
      <c r="E63" s="63">
        <v>208992</v>
      </c>
      <c r="F63" s="63">
        <v>207356</v>
      </c>
      <c r="G63" s="63">
        <v>225252</v>
      </c>
      <c r="H63" s="63">
        <v>470000</v>
      </c>
      <c r="I63" s="63">
        <f t="shared" si="0"/>
        <v>217122</v>
      </c>
      <c r="J63" s="64">
        <f t="shared" si="1"/>
        <v>95330.638281981519</v>
      </c>
      <c r="K63" s="63">
        <f t="shared" si="2"/>
        <v>121791.36171801848</v>
      </c>
      <c r="L63" s="63">
        <f t="shared" si="3"/>
        <v>312452.63828198152</v>
      </c>
      <c r="M63" s="65">
        <f t="shared" si="4"/>
        <v>270302</v>
      </c>
      <c r="N63" s="65">
        <f t="shared" si="5"/>
        <v>198285</v>
      </c>
      <c r="O63" s="65">
        <f t="shared" si="6"/>
        <v>208992</v>
      </c>
      <c r="P63" s="65">
        <f t="shared" si="7"/>
        <v>207356</v>
      </c>
      <c r="Q63" s="65">
        <f t="shared" si="8"/>
        <v>225252</v>
      </c>
      <c r="R63" s="65">
        <f t="shared" si="9"/>
        <v>0</v>
      </c>
      <c r="S63" s="64">
        <v>5</v>
      </c>
      <c r="T63" s="63">
        <f t="shared" si="10"/>
        <v>222037</v>
      </c>
      <c r="V63" s="136">
        <v>203855</v>
      </c>
      <c r="X63" s="136">
        <f t="shared" si="11"/>
        <v>18182</v>
      </c>
    </row>
    <row r="64" spans="1:24">
      <c r="A64" s="7">
        <v>61</v>
      </c>
      <c r="B64" s="9" t="s">
        <v>89</v>
      </c>
      <c r="C64" s="63">
        <v>327208</v>
      </c>
      <c r="D64" s="63">
        <v>240029</v>
      </c>
      <c r="E64" s="63">
        <v>252991</v>
      </c>
      <c r="F64" s="63">
        <v>251009</v>
      </c>
      <c r="G64" s="63">
        <v>272673</v>
      </c>
      <c r="H64" s="63">
        <v>580000</v>
      </c>
      <c r="I64" s="63">
        <f t="shared" si="0"/>
        <v>262832</v>
      </c>
      <c r="J64" s="64">
        <f t="shared" si="1"/>
        <v>119397.49940104366</v>
      </c>
      <c r="K64" s="63">
        <f t="shared" si="2"/>
        <v>143434.50059895634</v>
      </c>
      <c r="L64" s="63">
        <f t="shared" si="3"/>
        <v>382229.49940104363</v>
      </c>
      <c r="M64" s="65">
        <f t="shared" si="4"/>
        <v>327208</v>
      </c>
      <c r="N64" s="65">
        <f t="shared" si="5"/>
        <v>240029</v>
      </c>
      <c r="O64" s="65">
        <f t="shared" si="6"/>
        <v>252991</v>
      </c>
      <c r="P64" s="65">
        <f t="shared" si="7"/>
        <v>251009</v>
      </c>
      <c r="Q64" s="65">
        <f t="shared" si="8"/>
        <v>272673</v>
      </c>
      <c r="R64" s="65">
        <f t="shared" si="9"/>
        <v>0</v>
      </c>
      <c r="S64" s="64">
        <v>5</v>
      </c>
      <c r="T64" s="63">
        <f t="shared" si="10"/>
        <v>268782</v>
      </c>
      <c r="V64" s="136">
        <v>246771</v>
      </c>
      <c r="X64" s="136">
        <f t="shared" si="11"/>
        <v>22011</v>
      </c>
    </row>
    <row r="65" spans="1:24">
      <c r="A65" s="7">
        <v>62</v>
      </c>
      <c r="B65" s="9" t="s">
        <v>90</v>
      </c>
      <c r="C65" s="63">
        <v>355661</v>
      </c>
      <c r="D65" s="63">
        <v>260901</v>
      </c>
      <c r="E65" s="63">
        <v>274990</v>
      </c>
      <c r="F65" s="63">
        <v>272836</v>
      </c>
      <c r="G65" s="63">
        <v>296384</v>
      </c>
      <c r="H65" s="63">
        <v>578000</v>
      </c>
      <c r="I65" s="63">
        <f t="shared" si="0"/>
        <v>285687</v>
      </c>
      <c r="J65" s="64">
        <f t="shared" si="1"/>
        <v>110894.33848137704</v>
      </c>
      <c r="K65" s="63">
        <f t="shared" si="2"/>
        <v>174792.66151862295</v>
      </c>
      <c r="L65" s="63">
        <f t="shared" si="3"/>
        <v>396581.33848137705</v>
      </c>
      <c r="M65" s="65">
        <f t="shared" si="4"/>
        <v>355661</v>
      </c>
      <c r="N65" s="65">
        <f t="shared" si="5"/>
        <v>260901</v>
      </c>
      <c r="O65" s="65">
        <f t="shared" si="6"/>
        <v>274990</v>
      </c>
      <c r="P65" s="65">
        <f t="shared" si="7"/>
        <v>272836</v>
      </c>
      <c r="Q65" s="65">
        <f t="shared" si="8"/>
        <v>296384</v>
      </c>
      <c r="R65" s="65">
        <f t="shared" si="9"/>
        <v>0</v>
      </c>
      <c r="S65" s="64">
        <v>5</v>
      </c>
      <c r="T65" s="63">
        <f t="shared" si="10"/>
        <v>292154</v>
      </c>
      <c r="V65" s="136">
        <v>268230</v>
      </c>
      <c r="X65" s="136">
        <f t="shared" si="11"/>
        <v>23924</v>
      </c>
    </row>
    <row r="66" spans="1:24" ht="24">
      <c r="A66" s="7">
        <v>63</v>
      </c>
      <c r="B66" s="9" t="s">
        <v>91</v>
      </c>
      <c r="C66" s="63">
        <v>348547</v>
      </c>
      <c r="D66" s="63">
        <v>255683</v>
      </c>
      <c r="E66" s="63">
        <v>269490</v>
      </c>
      <c r="F66" s="63">
        <v>267379</v>
      </c>
      <c r="G66" s="63">
        <v>290456</v>
      </c>
      <c r="H66" s="63">
        <v>456000</v>
      </c>
      <c r="I66" s="63">
        <f t="shared" si="0"/>
        <v>279973</v>
      </c>
      <c r="J66" s="64">
        <f t="shared" si="1"/>
        <v>70077.622483333922</v>
      </c>
      <c r="K66" s="63">
        <f t="shared" si="2"/>
        <v>209895.37751666608</v>
      </c>
      <c r="L66" s="63">
        <f t="shared" si="3"/>
        <v>350050.62248333392</v>
      </c>
      <c r="M66" s="65">
        <f t="shared" si="4"/>
        <v>348547</v>
      </c>
      <c r="N66" s="65">
        <f t="shared" si="5"/>
        <v>255683</v>
      </c>
      <c r="O66" s="65">
        <f t="shared" si="6"/>
        <v>269490</v>
      </c>
      <c r="P66" s="65">
        <f t="shared" si="7"/>
        <v>267379</v>
      </c>
      <c r="Q66" s="65">
        <f t="shared" si="8"/>
        <v>290456</v>
      </c>
      <c r="R66" s="65">
        <f t="shared" si="9"/>
        <v>0</v>
      </c>
      <c r="S66" s="64">
        <v>5</v>
      </c>
      <c r="T66" s="63">
        <f t="shared" si="10"/>
        <v>286311</v>
      </c>
      <c r="V66" s="136">
        <v>262865</v>
      </c>
      <c r="X66" s="136">
        <f t="shared" si="11"/>
        <v>23446</v>
      </c>
    </row>
    <row r="67" spans="1:24">
      <c r="A67" s="7">
        <v>64</v>
      </c>
      <c r="B67" s="9" t="s">
        <v>92</v>
      </c>
      <c r="C67" s="63">
        <v>341434</v>
      </c>
      <c r="D67" s="63">
        <v>250465</v>
      </c>
      <c r="E67" s="63">
        <v>263990</v>
      </c>
      <c r="F67" s="63">
        <v>261923</v>
      </c>
      <c r="G67" s="63">
        <v>284528</v>
      </c>
      <c r="H67" s="63">
        <v>589000</v>
      </c>
      <c r="I67" s="63">
        <f t="shared" si="0"/>
        <v>274259</v>
      </c>
      <c r="J67" s="64">
        <f t="shared" si="1"/>
        <v>118726.31047497434</v>
      </c>
      <c r="K67" s="63">
        <f t="shared" si="2"/>
        <v>155532.68952502566</v>
      </c>
      <c r="L67" s="63">
        <f t="shared" si="3"/>
        <v>392985.31047497434</v>
      </c>
      <c r="M67" s="65">
        <f t="shared" si="4"/>
        <v>341434</v>
      </c>
      <c r="N67" s="65">
        <f t="shared" si="5"/>
        <v>250465</v>
      </c>
      <c r="O67" s="65">
        <f t="shared" si="6"/>
        <v>263990</v>
      </c>
      <c r="P67" s="65">
        <f t="shared" si="7"/>
        <v>261923</v>
      </c>
      <c r="Q67" s="65">
        <f t="shared" si="8"/>
        <v>284528</v>
      </c>
      <c r="R67" s="65">
        <f t="shared" si="9"/>
        <v>0</v>
      </c>
      <c r="S67" s="64">
        <v>5</v>
      </c>
      <c r="T67" s="63">
        <f t="shared" si="10"/>
        <v>280468</v>
      </c>
      <c r="V67" s="136">
        <v>257500</v>
      </c>
      <c r="X67" s="136">
        <f t="shared" si="11"/>
        <v>22968</v>
      </c>
    </row>
    <row r="68" spans="1:24">
      <c r="A68" s="7">
        <v>65</v>
      </c>
      <c r="B68" s="9" t="s">
        <v>93</v>
      </c>
      <c r="C68" s="63">
        <v>263189</v>
      </c>
      <c r="D68" s="63">
        <v>193067</v>
      </c>
      <c r="E68" s="63">
        <v>203493</v>
      </c>
      <c r="F68" s="63">
        <v>201899</v>
      </c>
      <c r="G68" s="63">
        <v>219324</v>
      </c>
      <c r="H68" s="63">
        <v>245000</v>
      </c>
      <c r="I68" s="63">
        <f t="shared" si="0"/>
        <v>211408.5</v>
      </c>
      <c r="J68" s="64">
        <f t="shared" si="1"/>
        <v>25200.252331188185</v>
      </c>
      <c r="K68" s="63">
        <f t="shared" si="2"/>
        <v>186208.24766881182</v>
      </c>
      <c r="L68" s="63">
        <f t="shared" si="3"/>
        <v>236608.75233118818</v>
      </c>
      <c r="M68" s="65">
        <f t="shared" si="4"/>
        <v>0</v>
      </c>
      <c r="N68" s="65">
        <f t="shared" si="5"/>
        <v>193067</v>
      </c>
      <c r="O68" s="65">
        <f t="shared" si="6"/>
        <v>203493</v>
      </c>
      <c r="P68" s="65">
        <f t="shared" si="7"/>
        <v>201899</v>
      </c>
      <c r="Q68" s="65">
        <f t="shared" si="8"/>
        <v>219324</v>
      </c>
      <c r="R68" s="65">
        <f t="shared" si="9"/>
        <v>0</v>
      </c>
      <c r="S68" s="64">
        <v>4</v>
      </c>
      <c r="T68" s="63">
        <f t="shared" si="10"/>
        <v>204446</v>
      </c>
      <c r="V68" s="136">
        <v>198490</v>
      </c>
      <c r="X68" s="136">
        <f t="shared" si="11"/>
        <v>5956</v>
      </c>
    </row>
    <row r="69" spans="1:24">
      <c r="A69" s="7">
        <v>66</v>
      </c>
      <c r="B69" s="9" t="s">
        <v>94</v>
      </c>
      <c r="C69" s="63">
        <v>732661</v>
      </c>
      <c r="D69" s="63">
        <v>537457</v>
      </c>
      <c r="E69" s="63">
        <v>566479</v>
      </c>
      <c r="F69" s="63">
        <v>562043</v>
      </c>
      <c r="G69" s="63">
        <v>610551</v>
      </c>
      <c r="H69" s="63">
        <v>970000</v>
      </c>
      <c r="I69" s="63">
        <f t="shared" ref="I69:I132" si="12">MEDIAN(C69,D69,E69,F69,G69,H69)</f>
        <v>588515</v>
      </c>
      <c r="J69" s="64">
        <f t="shared" ref="J69:J132" si="13">_xlfn.STDEV.P(C69,D69,E69,F69,G69,H69)</f>
        <v>151174.28145879621</v>
      </c>
      <c r="K69" s="63">
        <f t="shared" ref="K69:K132" si="14">I69-J69</f>
        <v>437340.71854120377</v>
      </c>
      <c r="L69" s="63">
        <f t="shared" ref="L69:L132" si="15">I69+J69</f>
        <v>739689.28145879623</v>
      </c>
      <c r="M69" s="65">
        <f t="shared" ref="M69:M132" si="16">IF(AND(C69&gt;=(K69),C69&lt;=(L69)),C69,0)</f>
        <v>732661</v>
      </c>
      <c r="N69" s="65">
        <f t="shared" ref="N69:N132" si="17">IF(AND(D69&gt;=(K69),D69&lt;=(L69)),D69,0)</f>
        <v>537457</v>
      </c>
      <c r="O69" s="65">
        <f t="shared" ref="O69:O132" si="18">IF(AND(E69&gt;=(K69),E69&lt;=(L69)),E69,0)</f>
        <v>566479</v>
      </c>
      <c r="P69" s="65">
        <f t="shared" ref="P69:P132" si="19">IF(AND(F69&gt;=(K69),F69&lt;=(L69)),F69,0)</f>
        <v>562043</v>
      </c>
      <c r="Q69" s="65">
        <f t="shared" ref="Q69:Q132" si="20">IF(AND(G69&gt;=(K69),G69&lt;=(L69)),G69,0)</f>
        <v>610551</v>
      </c>
      <c r="R69" s="65">
        <f t="shared" ref="R69:R132" si="21">IF(AND(H69&gt;=(K69),H69&lt;=(L69)),H69,0)</f>
        <v>0</v>
      </c>
      <c r="S69" s="64">
        <v>5</v>
      </c>
      <c r="T69" s="63">
        <f t="shared" ref="T69:T132" si="22">ROUND(SUM(M69:R69)/S69,0)</f>
        <v>601838</v>
      </c>
      <c r="V69" s="136">
        <v>552553</v>
      </c>
      <c r="X69" s="136">
        <f t="shared" ref="X69:X132" si="23">T69-V69</f>
        <v>49285</v>
      </c>
    </row>
    <row r="70" spans="1:24">
      <c r="A70" s="7">
        <v>67</v>
      </c>
      <c r="B70" s="9" t="s">
        <v>95</v>
      </c>
      <c r="C70" s="63">
        <v>682868</v>
      </c>
      <c r="D70" s="63">
        <v>500930</v>
      </c>
      <c r="E70" s="63">
        <v>527981</v>
      </c>
      <c r="F70" s="63">
        <v>523845</v>
      </c>
      <c r="G70" s="63">
        <v>569057</v>
      </c>
      <c r="H70" s="63">
        <v>908000</v>
      </c>
      <c r="I70" s="63">
        <f t="shared" si="12"/>
        <v>548519</v>
      </c>
      <c r="J70" s="64">
        <f t="shared" si="13"/>
        <v>142228.45003657165</v>
      </c>
      <c r="K70" s="63">
        <f t="shared" si="14"/>
        <v>406290.54996342835</v>
      </c>
      <c r="L70" s="63">
        <f t="shared" si="15"/>
        <v>690747.45003657159</v>
      </c>
      <c r="M70" s="65">
        <f t="shared" si="16"/>
        <v>682868</v>
      </c>
      <c r="N70" s="65">
        <f t="shared" si="17"/>
        <v>500930</v>
      </c>
      <c r="O70" s="65">
        <f t="shared" si="18"/>
        <v>527981</v>
      </c>
      <c r="P70" s="65">
        <f t="shared" si="19"/>
        <v>523845</v>
      </c>
      <c r="Q70" s="65">
        <f t="shared" si="20"/>
        <v>569057</v>
      </c>
      <c r="R70" s="65">
        <f t="shared" si="21"/>
        <v>0</v>
      </c>
      <c r="S70" s="64">
        <v>5</v>
      </c>
      <c r="T70" s="63">
        <f t="shared" si="22"/>
        <v>560936</v>
      </c>
      <c r="V70" s="136">
        <v>515001</v>
      </c>
      <c r="X70" s="136">
        <f t="shared" si="23"/>
        <v>45935</v>
      </c>
    </row>
    <row r="71" spans="1:24">
      <c r="A71" s="7">
        <v>68</v>
      </c>
      <c r="B71" s="9" t="s">
        <v>96</v>
      </c>
      <c r="C71" s="63">
        <v>640189</v>
      </c>
      <c r="D71" s="63">
        <v>469622</v>
      </c>
      <c r="E71" s="63">
        <v>494982</v>
      </c>
      <c r="F71" s="63">
        <v>491105</v>
      </c>
      <c r="G71" s="63">
        <v>533491</v>
      </c>
      <c r="H71" s="63">
        <v>640000</v>
      </c>
      <c r="I71" s="63">
        <f t="shared" si="12"/>
        <v>514236.5</v>
      </c>
      <c r="J71" s="64">
        <f t="shared" si="13"/>
        <v>69888.786433439294</v>
      </c>
      <c r="K71" s="63">
        <f t="shared" si="14"/>
        <v>444347.71356656071</v>
      </c>
      <c r="L71" s="63">
        <f t="shared" si="15"/>
        <v>584125.28643343924</v>
      </c>
      <c r="M71" s="65">
        <f t="shared" si="16"/>
        <v>0</v>
      </c>
      <c r="N71" s="65">
        <f t="shared" si="17"/>
        <v>469622</v>
      </c>
      <c r="O71" s="65">
        <f t="shared" si="18"/>
        <v>494982</v>
      </c>
      <c r="P71" s="65">
        <f t="shared" si="19"/>
        <v>491105</v>
      </c>
      <c r="Q71" s="65">
        <f t="shared" si="20"/>
        <v>533491</v>
      </c>
      <c r="R71" s="65">
        <f t="shared" si="21"/>
        <v>0</v>
      </c>
      <c r="S71" s="64">
        <v>4</v>
      </c>
      <c r="T71" s="63">
        <f t="shared" si="22"/>
        <v>497300</v>
      </c>
      <c r="V71" s="136">
        <v>482813</v>
      </c>
      <c r="X71" s="136">
        <f t="shared" si="23"/>
        <v>14487</v>
      </c>
    </row>
    <row r="72" spans="1:24">
      <c r="A72" s="7">
        <v>69</v>
      </c>
      <c r="B72" s="9" t="s">
        <v>97</v>
      </c>
      <c r="C72" s="63">
        <v>1066982</v>
      </c>
      <c r="D72" s="63">
        <v>782704</v>
      </c>
      <c r="E72" s="63">
        <v>824970</v>
      </c>
      <c r="F72" s="63">
        <v>818509</v>
      </c>
      <c r="G72" s="63">
        <v>889152</v>
      </c>
      <c r="H72" s="63">
        <v>1200000</v>
      </c>
      <c r="I72" s="63">
        <f t="shared" si="12"/>
        <v>857061</v>
      </c>
      <c r="J72" s="64">
        <f t="shared" si="13"/>
        <v>151926.18178841184</v>
      </c>
      <c r="K72" s="63">
        <f t="shared" si="14"/>
        <v>705134.81821158819</v>
      </c>
      <c r="L72" s="63">
        <f t="shared" si="15"/>
        <v>1008987.1817884118</v>
      </c>
      <c r="M72" s="65">
        <f t="shared" si="16"/>
        <v>0</v>
      </c>
      <c r="N72" s="65">
        <f t="shared" si="17"/>
        <v>782704</v>
      </c>
      <c r="O72" s="65">
        <f t="shared" si="18"/>
        <v>824970</v>
      </c>
      <c r="P72" s="65">
        <f t="shared" si="19"/>
        <v>818509</v>
      </c>
      <c r="Q72" s="65">
        <f t="shared" si="20"/>
        <v>889152</v>
      </c>
      <c r="R72" s="65">
        <f t="shared" si="21"/>
        <v>0</v>
      </c>
      <c r="S72" s="64">
        <v>4</v>
      </c>
      <c r="T72" s="63">
        <f t="shared" si="22"/>
        <v>828834</v>
      </c>
      <c r="V72" s="136">
        <v>804689</v>
      </c>
      <c r="X72" s="136">
        <f t="shared" si="23"/>
        <v>24145</v>
      </c>
    </row>
    <row r="73" spans="1:24">
      <c r="A73" s="7">
        <v>70</v>
      </c>
      <c r="B73" s="9" t="s">
        <v>97</v>
      </c>
      <c r="C73" s="63">
        <v>1280378</v>
      </c>
      <c r="D73" s="63">
        <v>939245</v>
      </c>
      <c r="E73" s="63">
        <v>989964</v>
      </c>
      <c r="F73" s="63">
        <v>982210</v>
      </c>
      <c r="G73" s="63">
        <v>1066982</v>
      </c>
      <c r="H73" s="63">
        <v>1600000</v>
      </c>
      <c r="I73" s="63">
        <f t="shared" si="12"/>
        <v>1028473</v>
      </c>
      <c r="J73" s="64">
        <f t="shared" si="13"/>
        <v>232482.93539126456</v>
      </c>
      <c r="K73" s="63">
        <f t="shared" si="14"/>
        <v>795990.0646087355</v>
      </c>
      <c r="L73" s="63">
        <f t="shared" si="15"/>
        <v>1260955.9353912645</v>
      </c>
      <c r="M73" s="65">
        <f t="shared" si="16"/>
        <v>0</v>
      </c>
      <c r="N73" s="65">
        <f t="shared" si="17"/>
        <v>939245</v>
      </c>
      <c r="O73" s="65">
        <f t="shared" si="18"/>
        <v>989964</v>
      </c>
      <c r="P73" s="65">
        <f t="shared" si="19"/>
        <v>982210</v>
      </c>
      <c r="Q73" s="65">
        <f t="shared" si="20"/>
        <v>1066982</v>
      </c>
      <c r="R73" s="65">
        <f t="shared" si="21"/>
        <v>0</v>
      </c>
      <c r="S73" s="64">
        <v>4</v>
      </c>
      <c r="T73" s="63">
        <f t="shared" si="22"/>
        <v>994600</v>
      </c>
      <c r="V73" s="136">
        <v>965627</v>
      </c>
      <c r="X73" s="136">
        <f t="shared" si="23"/>
        <v>28973</v>
      </c>
    </row>
    <row r="74" spans="1:24">
      <c r="A74" s="7">
        <v>71</v>
      </c>
      <c r="B74" s="9" t="s">
        <v>98</v>
      </c>
      <c r="C74" s="63">
        <v>554831</v>
      </c>
      <c r="D74" s="63">
        <v>407006</v>
      </c>
      <c r="E74" s="63">
        <v>428984</v>
      </c>
      <c r="F74" s="63">
        <v>425624</v>
      </c>
      <c r="G74" s="63">
        <v>462359</v>
      </c>
      <c r="H74" s="63">
        <v>980000</v>
      </c>
      <c r="I74" s="63">
        <f t="shared" si="12"/>
        <v>445671.5</v>
      </c>
      <c r="J74" s="64">
        <f t="shared" si="13"/>
        <v>201197.65463096232</v>
      </c>
      <c r="K74" s="63">
        <f t="shared" si="14"/>
        <v>244473.84536903768</v>
      </c>
      <c r="L74" s="63">
        <f t="shared" si="15"/>
        <v>646869.15463096229</v>
      </c>
      <c r="M74" s="65">
        <f t="shared" si="16"/>
        <v>554831</v>
      </c>
      <c r="N74" s="65">
        <f t="shared" si="17"/>
        <v>407006</v>
      </c>
      <c r="O74" s="65">
        <f t="shared" si="18"/>
        <v>428984</v>
      </c>
      <c r="P74" s="65">
        <f t="shared" si="19"/>
        <v>425624</v>
      </c>
      <c r="Q74" s="65">
        <f t="shared" si="20"/>
        <v>462359</v>
      </c>
      <c r="R74" s="65">
        <f t="shared" si="21"/>
        <v>0</v>
      </c>
      <c r="S74" s="64">
        <v>5</v>
      </c>
      <c r="T74" s="63">
        <f t="shared" si="22"/>
        <v>455761</v>
      </c>
      <c r="V74" s="136">
        <v>418438</v>
      </c>
      <c r="X74" s="136">
        <f t="shared" si="23"/>
        <v>37323</v>
      </c>
    </row>
    <row r="75" spans="1:24">
      <c r="A75" s="7">
        <v>72</v>
      </c>
      <c r="B75" s="9" t="s">
        <v>99</v>
      </c>
      <c r="C75" s="63">
        <v>977355</v>
      </c>
      <c r="D75" s="63">
        <v>716957</v>
      </c>
      <c r="E75" s="63">
        <v>755672</v>
      </c>
      <c r="F75" s="63">
        <v>749754</v>
      </c>
      <c r="G75" s="63">
        <v>814463</v>
      </c>
      <c r="H75" s="63">
        <v>5600000</v>
      </c>
      <c r="I75" s="63">
        <f t="shared" si="12"/>
        <v>785067.5</v>
      </c>
      <c r="J75" s="64">
        <f t="shared" si="13"/>
        <v>1789799.5481311509</v>
      </c>
      <c r="K75" s="63">
        <f t="shared" si="14"/>
        <v>-1004732.0481311509</v>
      </c>
      <c r="L75" s="63">
        <f t="shared" si="15"/>
        <v>2574867.0481311511</v>
      </c>
      <c r="M75" s="65">
        <f t="shared" si="16"/>
        <v>977355</v>
      </c>
      <c r="N75" s="65">
        <f t="shared" si="17"/>
        <v>716957</v>
      </c>
      <c r="O75" s="65">
        <f t="shared" si="18"/>
        <v>755672</v>
      </c>
      <c r="P75" s="65">
        <f t="shared" si="19"/>
        <v>749754</v>
      </c>
      <c r="Q75" s="65">
        <f t="shared" si="20"/>
        <v>814463</v>
      </c>
      <c r="R75" s="65">
        <f t="shared" si="21"/>
        <v>0</v>
      </c>
      <c r="S75" s="64">
        <v>5</v>
      </c>
      <c r="T75" s="63">
        <f t="shared" si="22"/>
        <v>802840</v>
      </c>
      <c r="V75" s="136">
        <v>737095</v>
      </c>
      <c r="X75" s="136">
        <f t="shared" si="23"/>
        <v>65745</v>
      </c>
    </row>
    <row r="76" spans="1:24">
      <c r="A76" s="7">
        <v>73</v>
      </c>
      <c r="B76" s="9" t="s">
        <v>100</v>
      </c>
      <c r="C76" s="63">
        <v>1920567</v>
      </c>
      <c r="D76" s="63">
        <v>1408867</v>
      </c>
      <c r="E76" s="63">
        <v>1484946</v>
      </c>
      <c r="F76" s="63">
        <v>1473315</v>
      </c>
      <c r="G76" s="63">
        <v>1600473</v>
      </c>
      <c r="H76" s="63">
        <v>2400000</v>
      </c>
      <c r="I76" s="63">
        <f t="shared" si="12"/>
        <v>1542709.5</v>
      </c>
      <c r="J76" s="64">
        <f t="shared" si="13"/>
        <v>348724.47616930411</v>
      </c>
      <c r="K76" s="63">
        <f t="shared" si="14"/>
        <v>1193985.023830696</v>
      </c>
      <c r="L76" s="63">
        <f t="shared" si="15"/>
        <v>1891433.976169304</v>
      </c>
      <c r="M76" s="65">
        <f t="shared" si="16"/>
        <v>0</v>
      </c>
      <c r="N76" s="65">
        <f t="shared" si="17"/>
        <v>1408867</v>
      </c>
      <c r="O76" s="65">
        <f t="shared" si="18"/>
        <v>1484946</v>
      </c>
      <c r="P76" s="65">
        <f t="shared" si="19"/>
        <v>1473315</v>
      </c>
      <c r="Q76" s="65">
        <f t="shared" si="20"/>
        <v>1600473</v>
      </c>
      <c r="R76" s="65">
        <f t="shared" si="21"/>
        <v>0</v>
      </c>
      <c r="S76" s="64">
        <v>4</v>
      </c>
      <c r="T76" s="63">
        <f t="shared" si="22"/>
        <v>1491900</v>
      </c>
      <c r="V76" s="136">
        <v>1448440</v>
      </c>
      <c r="X76" s="136">
        <f t="shared" si="23"/>
        <v>43460</v>
      </c>
    </row>
    <row r="77" spans="1:24">
      <c r="A77" s="7">
        <v>74</v>
      </c>
      <c r="B77" s="9" t="s">
        <v>101</v>
      </c>
      <c r="C77" s="63">
        <v>1920567</v>
      </c>
      <c r="D77" s="63">
        <v>1408867</v>
      </c>
      <c r="E77" s="63">
        <v>1484946</v>
      </c>
      <c r="F77" s="63">
        <v>1473315</v>
      </c>
      <c r="G77" s="63">
        <v>1600473</v>
      </c>
      <c r="H77" s="63">
        <v>2100000</v>
      </c>
      <c r="I77" s="63">
        <f t="shared" si="12"/>
        <v>1542709.5</v>
      </c>
      <c r="J77" s="64">
        <f t="shared" si="13"/>
        <v>256082.46122337668</v>
      </c>
      <c r="K77" s="63">
        <f t="shared" si="14"/>
        <v>1286627.0387766233</v>
      </c>
      <c r="L77" s="63">
        <f t="shared" si="15"/>
        <v>1798791.9612233767</v>
      </c>
      <c r="M77" s="65">
        <f t="shared" si="16"/>
        <v>0</v>
      </c>
      <c r="N77" s="65">
        <f t="shared" si="17"/>
        <v>1408867</v>
      </c>
      <c r="O77" s="65">
        <f t="shared" si="18"/>
        <v>1484946</v>
      </c>
      <c r="P77" s="65">
        <f t="shared" si="19"/>
        <v>1473315</v>
      </c>
      <c r="Q77" s="65">
        <f t="shared" si="20"/>
        <v>1600473</v>
      </c>
      <c r="R77" s="65">
        <f t="shared" si="21"/>
        <v>0</v>
      </c>
      <c r="S77" s="64">
        <v>4</v>
      </c>
      <c r="T77" s="63">
        <f t="shared" si="22"/>
        <v>1491900</v>
      </c>
      <c r="V77" s="136">
        <v>1448440</v>
      </c>
      <c r="X77" s="136">
        <f t="shared" si="23"/>
        <v>43460</v>
      </c>
    </row>
    <row r="78" spans="1:24">
      <c r="A78" s="7">
        <v>75</v>
      </c>
      <c r="B78" s="9" t="s">
        <v>102</v>
      </c>
      <c r="C78" s="63">
        <v>820865</v>
      </c>
      <c r="D78" s="63">
        <v>602160</v>
      </c>
      <c r="E78" s="63">
        <v>634677</v>
      </c>
      <c r="F78" s="63">
        <v>629706</v>
      </c>
      <c r="G78" s="63">
        <v>684054</v>
      </c>
      <c r="H78" s="63">
        <v>1090000</v>
      </c>
      <c r="I78" s="63">
        <f t="shared" si="12"/>
        <v>659365.5</v>
      </c>
      <c r="J78" s="64">
        <f t="shared" si="13"/>
        <v>170465.00126223368</v>
      </c>
      <c r="K78" s="63">
        <f t="shared" si="14"/>
        <v>488900.49873776629</v>
      </c>
      <c r="L78" s="63">
        <f t="shared" si="15"/>
        <v>829830.50126223371</v>
      </c>
      <c r="M78" s="65">
        <f t="shared" si="16"/>
        <v>820865</v>
      </c>
      <c r="N78" s="65">
        <f t="shared" si="17"/>
        <v>602160</v>
      </c>
      <c r="O78" s="65">
        <f t="shared" si="18"/>
        <v>634677</v>
      </c>
      <c r="P78" s="65">
        <f t="shared" si="19"/>
        <v>629706</v>
      </c>
      <c r="Q78" s="65">
        <f t="shared" si="20"/>
        <v>684054</v>
      </c>
      <c r="R78" s="65">
        <f t="shared" si="21"/>
        <v>0</v>
      </c>
      <c r="S78" s="64">
        <v>5</v>
      </c>
      <c r="T78" s="63">
        <f t="shared" si="22"/>
        <v>674292</v>
      </c>
      <c r="V78" s="136">
        <v>619074</v>
      </c>
      <c r="X78" s="136">
        <f t="shared" si="23"/>
        <v>55218</v>
      </c>
    </row>
    <row r="79" spans="1:24">
      <c r="A79" s="7">
        <v>76</v>
      </c>
      <c r="B79" s="9" t="s">
        <v>103</v>
      </c>
      <c r="C79" s="63">
        <v>554831</v>
      </c>
      <c r="D79" s="63">
        <v>407006</v>
      </c>
      <c r="E79" s="63">
        <v>428984</v>
      </c>
      <c r="F79" s="63">
        <v>425624</v>
      </c>
      <c r="G79" s="63">
        <v>462359</v>
      </c>
      <c r="H79" s="63">
        <v>1500000</v>
      </c>
      <c r="I79" s="63">
        <f t="shared" si="12"/>
        <v>445671.5</v>
      </c>
      <c r="J79" s="64">
        <f t="shared" si="13"/>
        <v>392121.78182875219</v>
      </c>
      <c r="K79" s="63">
        <f t="shared" si="14"/>
        <v>53549.718171247805</v>
      </c>
      <c r="L79" s="63">
        <f t="shared" si="15"/>
        <v>837793.28182875225</v>
      </c>
      <c r="M79" s="65">
        <f t="shared" si="16"/>
        <v>554831</v>
      </c>
      <c r="N79" s="65">
        <f t="shared" si="17"/>
        <v>407006</v>
      </c>
      <c r="O79" s="65">
        <f t="shared" si="18"/>
        <v>428984</v>
      </c>
      <c r="P79" s="65">
        <f t="shared" si="19"/>
        <v>425624</v>
      </c>
      <c r="Q79" s="65">
        <f t="shared" si="20"/>
        <v>462359</v>
      </c>
      <c r="R79" s="65">
        <f t="shared" si="21"/>
        <v>0</v>
      </c>
      <c r="S79" s="64">
        <v>5</v>
      </c>
      <c r="T79" s="63">
        <f t="shared" si="22"/>
        <v>455761</v>
      </c>
      <c r="V79" s="136">
        <v>418438</v>
      </c>
      <c r="X79" s="136">
        <f t="shared" si="23"/>
        <v>37323</v>
      </c>
    </row>
    <row r="80" spans="1:24">
      <c r="A80" s="7">
        <v>77</v>
      </c>
      <c r="B80" s="9" t="s">
        <v>104</v>
      </c>
      <c r="C80" s="63">
        <v>3556606</v>
      </c>
      <c r="D80" s="63">
        <v>2609013</v>
      </c>
      <c r="E80" s="63">
        <v>2749899</v>
      </c>
      <c r="F80" s="63">
        <v>2728362</v>
      </c>
      <c r="G80" s="63">
        <v>2963838</v>
      </c>
      <c r="H80" s="63">
        <v>1800000</v>
      </c>
      <c r="I80" s="63">
        <f t="shared" si="12"/>
        <v>2739130.5</v>
      </c>
      <c r="J80" s="64">
        <f t="shared" si="13"/>
        <v>519256.86465905828</v>
      </c>
      <c r="K80" s="63">
        <f t="shared" si="14"/>
        <v>2219873.6353409416</v>
      </c>
      <c r="L80" s="63">
        <f t="shared" si="15"/>
        <v>3258387.3646590584</v>
      </c>
      <c r="M80" s="65">
        <f t="shared" si="16"/>
        <v>0</v>
      </c>
      <c r="N80" s="65">
        <f t="shared" si="17"/>
        <v>2609013</v>
      </c>
      <c r="O80" s="65">
        <f t="shared" si="18"/>
        <v>2749899</v>
      </c>
      <c r="P80" s="65">
        <f t="shared" si="19"/>
        <v>2728362</v>
      </c>
      <c r="Q80" s="65">
        <f t="shared" si="20"/>
        <v>2963838</v>
      </c>
      <c r="R80" s="65">
        <f t="shared" si="21"/>
        <v>0</v>
      </c>
      <c r="S80" s="64">
        <v>4</v>
      </c>
      <c r="T80" s="63">
        <f t="shared" si="22"/>
        <v>2762778</v>
      </c>
      <c r="V80" s="136">
        <v>2682296</v>
      </c>
      <c r="X80" s="136">
        <f t="shared" si="23"/>
        <v>80482</v>
      </c>
    </row>
    <row r="81" spans="1:24">
      <c r="A81" s="7">
        <v>78</v>
      </c>
      <c r="B81" s="9" t="s">
        <v>105</v>
      </c>
      <c r="C81" s="63">
        <v>1991699</v>
      </c>
      <c r="D81" s="63">
        <v>1461047</v>
      </c>
      <c r="E81" s="63">
        <v>1539944</v>
      </c>
      <c r="F81" s="63">
        <v>1527883</v>
      </c>
      <c r="G81" s="63">
        <v>1659749</v>
      </c>
      <c r="H81" s="63">
        <v>4700000</v>
      </c>
      <c r="I81" s="63">
        <f t="shared" si="12"/>
        <v>1599846.5</v>
      </c>
      <c r="J81" s="64">
        <f t="shared" si="13"/>
        <v>1154822.8459634932</v>
      </c>
      <c r="K81" s="63">
        <f t="shared" si="14"/>
        <v>445023.65403650678</v>
      </c>
      <c r="L81" s="63">
        <f t="shared" si="15"/>
        <v>2754669.345963493</v>
      </c>
      <c r="M81" s="65">
        <f t="shared" si="16"/>
        <v>1991699</v>
      </c>
      <c r="N81" s="65">
        <f t="shared" si="17"/>
        <v>1461047</v>
      </c>
      <c r="O81" s="65">
        <f t="shared" si="18"/>
        <v>1539944</v>
      </c>
      <c r="P81" s="65">
        <f t="shared" si="19"/>
        <v>1527883</v>
      </c>
      <c r="Q81" s="65">
        <f t="shared" si="20"/>
        <v>1659749</v>
      </c>
      <c r="R81" s="65">
        <f t="shared" si="21"/>
        <v>0</v>
      </c>
      <c r="S81" s="64">
        <v>5</v>
      </c>
      <c r="T81" s="63">
        <f t="shared" si="22"/>
        <v>1636064</v>
      </c>
      <c r="V81" s="136">
        <v>1502086</v>
      </c>
      <c r="X81" s="136">
        <f t="shared" si="23"/>
        <v>133978</v>
      </c>
    </row>
    <row r="82" spans="1:24">
      <c r="A82" s="7">
        <v>79</v>
      </c>
      <c r="B82" s="9" t="s">
        <v>106</v>
      </c>
      <c r="C82" s="63">
        <v>184944</v>
      </c>
      <c r="D82" s="63">
        <v>135669</v>
      </c>
      <c r="E82" s="63">
        <v>142995</v>
      </c>
      <c r="F82" s="63">
        <v>141875</v>
      </c>
      <c r="G82" s="63">
        <v>154120</v>
      </c>
      <c r="H82" s="63">
        <v>780000</v>
      </c>
      <c r="I82" s="63">
        <f t="shared" si="12"/>
        <v>148557.5</v>
      </c>
      <c r="J82" s="64">
        <f t="shared" si="13"/>
        <v>234619.02492675936</v>
      </c>
      <c r="K82" s="63">
        <f t="shared" si="14"/>
        <v>-86061.524926759361</v>
      </c>
      <c r="L82" s="63">
        <f t="shared" si="15"/>
        <v>383176.52492675936</v>
      </c>
      <c r="M82" s="65">
        <f t="shared" si="16"/>
        <v>184944</v>
      </c>
      <c r="N82" s="65">
        <f t="shared" si="17"/>
        <v>135669</v>
      </c>
      <c r="O82" s="65">
        <f t="shared" si="18"/>
        <v>142995</v>
      </c>
      <c r="P82" s="65">
        <f t="shared" si="19"/>
        <v>141875</v>
      </c>
      <c r="Q82" s="65">
        <f t="shared" si="20"/>
        <v>154120</v>
      </c>
      <c r="R82" s="65">
        <f t="shared" si="21"/>
        <v>0</v>
      </c>
      <c r="S82" s="64">
        <v>5</v>
      </c>
      <c r="T82" s="63">
        <f t="shared" si="22"/>
        <v>151921</v>
      </c>
      <c r="V82" s="136">
        <v>139480</v>
      </c>
      <c r="X82" s="136">
        <f t="shared" si="23"/>
        <v>12441</v>
      </c>
    </row>
    <row r="83" spans="1:24">
      <c r="A83" s="7">
        <v>80</v>
      </c>
      <c r="B83" s="9" t="s">
        <v>107</v>
      </c>
      <c r="C83" s="63">
        <v>184944</v>
      </c>
      <c r="D83" s="63">
        <v>135669</v>
      </c>
      <c r="E83" s="63">
        <v>142995</v>
      </c>
      <c r="F83" s="63">
        <v>141875</v>
      </c>
      <c r="G83" s="63">
        <v>154120</v>
      </c>
      <c r="H83" s="63">
        <v>2670000</v>
      </c>
      <c r="I83" s="63">
        <f t="shared" si="12"/>
        <v>148557.5</v>
      </c>
      <c r="J83" s="64">
        <f t="shared" si="13"/>
        <v>938569.53490808734</v>
      </c>
      <c r="K83" s="63">
        <f t="shared" si="14"/>
        <v>-790012.03490808734</v>
      </c>
      <c r="L83" s="63">
        <f t="shared" si="15"/>
        <v>1087127.0349080875</v>
      </c>
      <c r="M83" s="65">
        <f t="shared" si="16"/>
        <v>184944</v>
      </c>
      <c r="N83" s="65">
        <f t="shared" si="17"/>
        <v>135669</v>
      </c>
      <c r="O83" s="65">
        <f t="shared" si="18"/>
        <v>142995</v>
      </c>
      <c r="P83" s="65">
        <f t="shared" si="19"/>
        <v>141875</v>
      </c>
      <c r="Q83" s="65">
        <f t="shared" si="20"/>
        <v>154120</v>
      </c>
      <c r="R83" s="65">
        <f t="shared" si="21"/>
        <v>0</v>
      </c>
      <c r="S83" s="64">
        <v>5</v>
      </c>
      <c r="T83" s="63">
        <f t="shared" si="22"/>
        <v>151921</v>
      </c>
      <c r="V83" s="136">
        <v>139480</v>
      </c>
      <c r="X83" s="136">
        <f t="shared" si="23"/>
        <v>12441</v>
      </c>
    </row>
    <row r="84" spans="1:24">
      <c r="A84" s="7">
        <v>81</v>
      </c>
      <c r="B84" s="9" t="s">
        <v>199</v>
      </c>
      <c r="C84" s="63">
        <v>227623</v>
      </c>
      <c r="D84" s="63">
        <v>166977</v>
      </c>
      <c r="E84" s="63">
        <v>175994</v>
      </c>
      <c r="F84" s="63">
        <v>174615</v>
      </c>
      <c r="G84" s="63">
        <v>189686</v>
      </c>
      <c r="H84" s="63">
        <v>670000</v>
      </c>
      <c r="I84" s="63">
        <f t="shared" si="12"/>
        <v>182840</v>
      </c>
      <c r="J84" s="64">
        <f t="shared" si="13"/>
        <v>181088.04795711028</v>
      </c>
      <c r="K84" s="63">
        <f t="shared" si="14"/>
        <v>1751.9520428897231</v>
      </c>
      <c r="L84" s="63">
        <f t="shared" si="15"/>
        <v>363928.04795711028</v>
      </c>
      <c r="M84" s="65">
        <f t="shared" si="16"/>
        <v>227623</v>
      </c>
      <c r="N84" s="65">
        <f t="shared" si="17"/>
        <v>166977</v>
      </c>
      <c r="O84" s="65">
        <f t="shared" si="18"/>
        <v>175994</v>
      </c>
      <c r="P84" s="65">
        <f t="shared" si="19"/>
        <v>174615</v>
      </c>
      <c r="Q84" s="65">
        <f t="shared" si="20"/>
        <v>189686</v>
      </c>
      <c r="R84" s="65">
        <f t="shared" si="21"/>
        <v>0</v>
      </c>
      <c r="S84" s="64">
        <v>5</v>
      </c>
      <c r="T84" s="63">
        <f t="shared" si="22"/>
        <v>186979</v>
      </c>
      <c r="V84" s="136">
        <v>171667</v>
      </c>
      <c r="X84" s="136">
        <f t="shared" si="23"/>
        <v>15312</v>
      </c>
    </row>
    <row r="85" spans="1:24">
      <c r="A85" s="7">
        <v>82</v>
      </c>
      <c r="B85" s="9" t="s">
        <v>200</v>
      </c>
      <c r="C85" s="63">
        <v>341434</v>
      </c>
      <c r="D85" s="63">
        <v>250465</v>
      </c>
      <c r="E85" s="63">
        <v>263990</v>
      </c>
      <c r="F85" s="63">
        <v>261923</v>
      </c>
      <c r="G85" s="63">
        <v>284528</v>
      </c>
      <c r="H85" s="63">
        <v>760000</v>
      </c>
      <c r="I85" s="63">
        <f t="shared" si="12"/>
        <v>274259</v>
      </c>
      <c r="J85" s="64">
        <f t="shared" si="13"/>
        <v>181142.09008123982</v>
      </c>
      <c r="K85" s="63">
        <f t="shared" si="14"/>
        <v>93116.909918760182</v>
      </c>
      <c r="L85" s="63">
        <f t="shared" si="15"/>
        <v>455401.09008123982</v>
      </c>
      <c r="M85" s="65">
        <f t="shared" si="16"/>
        <v>341434</v>
      </c>
      <c r="N85" s="65">
        <f t="shared" si="17"/>
        <v>250465</v>
      </c>
      <c r="O85" s="65">
        <f t="shared" si="18"/>
        <v>263990</v>
      </c>
      <c r="P85" s="65">
        <f t="shared" si="19"/>
        <v>261923</v>
      </c>
      <c r="Q85" s="65">
        <f t="shared" si="20"/>
        <v>284528</v>
      </c>
      <c r="R85" s="65">
        <f t="shared" si="21"/>
        <v>0</v>
      </c>
      <c r="S85" s="64">
        <v>5</v>
      </c>
      <c r="T85" s="63">
        <f t="shared" si="22"/>
        <v>280468</v>
      </c>
      <c r="V85" s="136">
        <v>257500</v>
      </c>
      <c r="X85" s="136">
        <f t="shared" si="23"/>
        <v>22968</v>
      </c>
    </row>
    <row r="86" spans="1:24">
      <c r="A86" s="7">
        <v>83</v>
      </c>
      <c r="B86" s="9" t="s">
        <v>110</v>
      </c>
      <c r="C86" s="63">
        <v>320095</v>
      </c>
      <c r="D86" s="63">
        <v>234811</v>
      </c>
      <c r="E86" s="63">
        <v>247491</v>
      </c>
      <c r="F86" s="63">
        <v>245553</v>
      </c>
      <c r="G86" s="63">
        <v>266745</v>
      </c>
      <c r="H86" s="63">
        <v>470000</v>
      </c>
      <c r="I86" s="63">
        <f t="shared" si="12"/>
        <v>257118</v>
      </c>
      <c r="J86" s="64">
        <f t="shared" si="13"/>
        <v>81997.906636727959</v>
      </c>
      <c r="K86" s="63">
        <f t="shared" si="14"/>
        <v>175120.09336327203</v>
      </c>
      <c r="L86" s="63">
        <f t="shared" si="15"/>
        <v>339115.90663672797</v>
      </c>
      <c r="M86" s="65">
        <f t="shared" si="16"/>
        <v>320095</v>
      </c>
      <c r="N86" s="65">
        <f t="shared" si="17"/>
        <v>234811</v>
      </c>
      <c r="O86" s="65">
        <f t="shared" si="18"/>
        <v>247491</v>
      </c>
      <c r="P86" s="65">
        <f t="shared" si="19"/>
        <v>245553</v>
      </c>
      <c r="Q86" s="65">
        <f t="shared" si="20"/>
        <v>266745</v>
      </c>
      <c r="R86" s="65">
        <f t="shared" si="21"/>
        <v>0</v>
      </c>
      <c r="S86" s="64">
        <v>5</v>
      </c>
      <c r="T86" s="63">
        <f t="shared" si="22"/>
        <v>262939</v>
      </c>
      <c r="V86" s="136">
        <v>241407</v>
      </c>
      <c r="X86" s="136">
        <f t="shared" si="23"/>
        <v>21532</v>
      </c>
    </row>
    <row r="87" spans="1:24">
      <c r="A87" s="7">
        <v>84</v>
      </c>
      <c r="B87" s="9" t="s">
        <v>111</v>
      </c>
      <c r="C87" s="63">
        <v>120925</v>
      </c>
      <c r="D87" s="63">
        <v>88706</v>
      </c>
      <c r="E87" s="63">
        <v>93497</v>
      </c>
      <c r="F87" s="63">
        <v>92764</v>
      </c>
      <c r="G87" s="63">
        <v>100771</v>
      </c>
      <c r="H87" s="63">
        <v>250000</v>
      </c>
      <c r="I87" s="63">
        <f t="shared" si="12"/>
        <v>97134</v>
      </c>
      <c r="J87" s="64">
        <f t="shared" si="13"/>
        <v>57119.242640335797</v>
      </c>
      <c r="K87" s="63">
        <f t="shared" si="14"/>
        <v>40014.757359664203</v>
      </c>
      <c r="L87" s="63">
        <f t="shared" si="15"/>
        <v>154253.24264033581</v>
      </c>
      <c r="M87" s="65">
        <f t="shared" si="16"/>
        <v>120925</v>
      </c>
      <c r="N87" s="65">
        <f t="shared" si="17"/>
        <v>88706</v>
      </c>
      <c r="O87" s="65">
        <f t="shared" si="18"/>
        <v>93497</v>
      </c>
      <c r="P87" s="65">
        <f t="shared" si="19"/>
        <v>92764</v>
      </c>
      <c r="Q87" s="65">
        <f t="shared" si="20"/>
        <v>100771</v>
      </c>
      <c r="R87" s="65">
        <f t="shared" si="21"/>
        <v>0</v>
      </c>
      <c r="S87" s="64">
        <v>5</v>
      </c>
      <c r="T87" s="63">
        <f t="shared" si="22"/>
        <v>99333</v>
      </c>
      <c r="V87" s="136">
        <v>91198</v>
      </c>
      <c r="X87" s="136">
        <f t="shared" si="23"/>
        <v>8135</v>
      </c>
    </row>
    <row r="88" spans="1:24">
      <c r="A88" s="7">
        <v>85</v>
      </c>
      <c r="B88" s="9" t="s">
        <v>112</v>
      </c>
      <c r="C88" s="63">
        <v>533491</v>
      </c>
      <c r="D88" s="63">
        <v>391352</v>
      </c>
      <c r="E88" s="63">
        <v>412485</v>
      </c>
      <c r="F88" s="63">
        <v>409254</v>
      </c>
      <c r="G88" s="63">
        <v>444576</v>
      </c>
      <c r="H88" s="63">
        <v>980000</v>
      </c>
      <c r="I88" s="63">
        <f t="shared" si="12"/>
        <v>428530.5</v>
      </c>
      <c r="J88" s="64">
        <f t="shared" si="13"/>
        <v>207126.79544236237</v>
      </c>
      <c r="K88" s="63">
        <f t="shared" si="14"/>
        <v>221403.70455763763</v>
      </c>
      <c r="L88" s="63">
        <f t="shared" si="15"/>
        <v>635657.29544236232</v>
      </c>
      <c r="M88" s="65">
        <f t="shared" si="16"/>
        <v>533491</v>
      </c>
      <c r="N88" s="65">
        <f t="shared" si="17"/>
        <v>391352</v>
      </c>
      <c r="O88" s="65">
        <f t="shared" si="18"/>
        <v>412485</v>
      </c>
      <c r="P88" s="65">
        <f t="shared" si="19"/>
        <v>409254</v>
      </c>
      <c r="Q88" s="65">
        <f t="shared" si="20"/>
        <v>444576</v>
      </c>
      <c r="R88" s="65">
        <f t="shared" si="21"/>
        <v>0</v>
      </c>
      <c r="S88" s="64">
        <v>5</v>
      </c>
      <c r="T88" s="63">
        <f t="shared" si="22"/>
        <v>438232</v>
      </c>
      <c r="V88" s="136">
        <v>402345</v>
      </c>
      <c r="X88" s="136">
        <f t="shared" si="23"/>
        <v>35887</v>
      </c>
    </row>
    <row r="89" spans="1:24">
      <c r="A89" s="7">
        <v>86</v>
      </c>
      <c r="B89" s="9" t="s">
        <v>112</v>
      </c>
      <c r="C89" s="63">
        <v>533491</v>
      </c>
      <c r="D89" s="63">
        <v>391352</v>
      </c>
      <c r="E89" s="63">
        <v>412485</v>
      </c>
      <c r="F89" s="63">
        <v>409254</v>
      </c>
      <c r="G89" s="63">
        <v>444576</v>
      </c>
      <c r="H89" s="63">
        <v>970000</v>
      </c>
      <c r="I89" s="63">
        <f t="shared" si="12"/>
        <v>428530.5</v>
      </c>
      <c r="J89" s="64">
        <f t="shared" si="13"/>
        <v>203495.66594128948</v>
      </c>
      <c r="K89" s="63">
        <f t="shared" si="14"/>
        <v>225034.83405871052</v>
      </c>
      <c r="L89" s="63">
        <f t="shared" si="15"/>
        <v>632026.16594128951</v>
      </c>
      <c r="M89" s="65">
        <f t="shared" si="16"/>
        <v>533491</v>
      </c>
      <c r="N89" s="65">
        <f t="shared" si="17"/>
        <v>391352</v>
      </c>
      <c r="O89" s="65">
        <f t="shared" si="18"/>
        <v>412485</v>
      </c>
      <c r="P89" s="65">
        <f t="shared" si="19"/>
        <v>409254</v>
      </c>
      <c r="Q89" s="65">
        <f t="shared" si="20"/>
        <v>444576</v>
      </c>
      <c r="R89" s="65">
        <f t="shared" si="21"/>
        <v>0</v>
      </c>
      <c r="S89" s="64">
        <v>5</v>
      </c>
      <c r="T89" s="63">
        <f t="shared" si="22"/>
        <v>438232</v>
      </c>
      <c r="V89" s="136">
        <v>402345</v>
      </c>
      <c r="X89" s="136">
        <f t="shared" si="23"/>
        <v>35887</v>
      </c>
    </row>
    <row r="90" spans="1:24">
      <c r="A90" s="7">
        <v>87</v>
      </c>
      <c r="B90" s="9" t="s">
        <v>113</v>
      </c>
      <c r="C90" s="63">
        <v>213396</v>
      </c>
      <c r="D90" s="63">
        <v>156541</v>
      </c>
      <c r="E90" s="63">
        <v>164994</v>
      </c>
      <c r="F90" s="63">
        <v>163702</v>
      </c>
      <c r="G90" s="63">
        <v>177830</v>
      </c>
      <c r="H90" s="63">
        <v>290000</v>
      </c>
      <c r="I90" s="63">
        <f t="shared" si="12"/>
        <v>171412</v>
      </c>
      <c r="J90" s="64">
        <f t="shared" si="13"/>
        <v>46574.592815360891</v>
      </c>
      <c r="K90" s="63">
        <f t="shared" si="14"/>
        <v>124837.4071846391</v>
      </c>
      <c r="L90" s="63">
        <f t="shared" si="15"/>
        <v>217986.5928153609</v>
      </c>
      <c r="M90" s="65">
        <f t="shared" si="16"/>
        <v>213396</v>
      </c>
      <c r="N90" s="65">
        <f t="shared" si="17"/>
        <v>156541</v>
      </c>
      <c r="O90" s="65">
        <f t="shared" si="18"/>
        <v>164994</v>
      </c>
      <c r="P90" s="65">
        <f t="shared" si="19"/>
        <v>163702</v>
      </c>
      <c r="Q90" s="65">
        <f t="shared" si="20"/>
        <v>177830</v>
      </c>
      <c r="R90" s="65">
        <f t="shared" si="21"/>
        <v>0</v>
      </c>
      <c r="S90" s="64">
        <v>5</v>
      </c>
      <c r="T90" s="63">
        <f t="shared" si="22"/>
        <v>175293</v>
      </c>
      <c r="V90" s="136">
        <v>160938</v>
      </c>
      <c r="X90" s="136">
        <f t="shared" si="23"/>
        <v>14355</v>
      </c>
    </row>
    <row r="91" spans="1:24">
      <c r="A91" s="7">
        <v>88</v>
      </c>
      <c r="B91" s="9" t="s">
        <v>113</v>
      </c>
      <c r="C91" s="63">
        <v>213396</v>
      </c>
      <c r="D91" s="63">
        <v>156541</v>
      </c>
      <c r="E91" s="63">
        <v>164994</v>
      </c>
      <c r="F91" s="63">
        <v>163702</v>
      </c>
      <c r="G91" s="63">
        <v>177830</v>
      </c>
      <c r="H91" s="63">
        <v>300000</v>
      </c>
      <c r="I91" s="63">
        <f t="shared" si="12"/>
        <v>171412</v>
      </c>
      <c r="J91" s="64">
        <f t="shared" si="13"/>
        <v>50017.129580496941</v>
      </c>
      <c r="K91" s="63">
        <f t="shared" si="14"/>
        <v>121394.87041950306</v>
      </c>
      <c r="L91" s="63">
        <f t="shared" si="15"/>
        <v>221429.12958049693</v>
      </c>
      <c r="M91" s="65">
        <f t="shared" si="16"/>
        <v>213396</v>
      </c>
      <c r="N91" s="65">
        <f t="shared" si="17"/>
        <v>156541</v>
      </c>
      <c r="O91" s="65">
        <f t="shared" si="18"/>
        <v>164994</v>
      </c>
      <c r="P91" s="65">
        <f t="shared" si="19"/>
        <v>163702</v>
      </c>
      <c r="Q91" s="65">
        <f t="shared" si="20"/>
        <v>177830</v>
      </c>
      <c r="R91" s="65">
        <f t="shared" si="21"/>
        <v>0</v>
      </c>
      <c r="S91" s="64">
        <v>5</v>
      </c>
      <c r="T91" s="63">
        <f t="shared" si="22"/>
        <v>175293</v>
      </c>
      <c r="V91" s="136">
        <v>160938</v>
      </c>
      <c r="X91" s="136">
        <f t="shared" si="23"/>
        <v>14355</v>
      </c>
    </row>
    <row r="92" spans="1:24">
      <c r="A92" s="7">
        <v>89</v>
      </c>
      <c r="B92" s="9" t="s">
        <v>114</v>
      </c>
      <c r="C92" s="63">
        <v>163604</v>
      </c>
      <c r="D92" s="63">
        <v>120015</v>
      </c>
      <c r="E92" s="63">
        <v>126495</v>
      </c>
      <c r="F92" s="63">
        <v>125505</v>
      </c>
      <c r="G92" s="63">
        <v>136337</v>
      </c>
      <c r="H92" s="63">
        <v>450000</v>
      </c>
      <c r="I92" s="63">
        <f t="shared" si="12"/>
        <v>131416</v>
      </c>
      <c r="J92" s="64">
        <f t="shared" si="13"/>
        <v>118471.22881198718</v>
      </c>
      <c r="K92" s="63">
        <f t="shared" si="14"/>
        <v>12944.771188012819</v>
      </c>
      <c r="L92" s="63">
        <f t="shared" si="15"/>
        <v>249887.22881198718</v>
      </c>
      <c r="M92" s="65">
        <f t="shared" si="16"/>
        <v>163604</v>
      </c>
      <c r="N92" s="65">
        <f t="shared" si="17"/>
        <v>120015</v>
      </c>
      <c r="O92" s="65">
        <f t="shared" si="18"/>
        <v>126495</v>
      </c>
      <c r="P92" s="65">
        <f t="shared" si="19"/>
        <v>125505</v>
      </c>
      <c r="Q92" s="65">
        <f t="shared" si="20"/>
        <v>136337</v>
      </c>
      <c r="R92" s="65">
        <f t="shared" si="21"/>
        <v>0</v>
      </c>
      <c r="S92" s="64">
        <v>5</v>
      </c>
      <c r="T92" s="63">
        <f t="shared" si="22"/>
        <v>134391</v>
      </c>
      <c r="V92" s="136">
        <v>123386</v>
      </c>
      <c r="X92" s="136">
        <f t="shared" si="23"/>
        <v>11005</v>
      </c>
    </row>
    <row r="93" spans="1:24">
      <c r="A93" s="7">
        <v>90</v>
      </c>
      <c r="B93" s="9" t="s">
        <v>115</v>
      </c>
      <c r="C93" s="63">
        <v>263189</v>
      </c>
      <c r="D93" s="63">
        <v>193067</v>
      </c>
      <c r="E93" s="63">
        <v>203493</v>
      </c>
      <c r="F93" s="63">
        <v>201899</v>
      </c>
      <c r="G93" s="63">
        <v>219324</v>
      </c>
      <c r="H93" s="63">
        <v>5670000</v>
      </c>
      <c r="I93" s="63">
        <f t="shared" si="12"/>
        <v>211408.5</v>
      </c>
      <c r="J93" s="64">
        <f t="shared" si="13"/>
        <v>2032641.2121085217</v>
      </c>
      <c r="K93" s="63">
        <f t="shared" si="14"/>
        <v>-1821232.7121085217</v>
      </c>
      <c r="L93" s="63">
        <f t="shared" si="15"/>
        <v>2244049.7121085217</v>
      </c>
      <c r="M93" s="65">
        <f t="shared" si="16"/>
        <v>263189</v>
      </c>
      <c r="N93" s="65">
        <f t="shared" si="17"/>
        <v>193067</v>
      </c>
      <c r="O93" s="65">
        <f t="shared" si="18"/>
        <v>203493</v>
      </c>
      <c r="P93" s="65">
        <f t="shared" si="19"/>
        <v>201899</v>
      </c>
      <c r="Q93" s="65">
        <f t="shared" si="20"/>
        <v>219324</v>
      </c>
      <c r="R93" s="65">
        <f t="shared" si="21"/>
        <v>0</v>
      </c>
      <c r="S93" s="64">
        <v>5</v>
      </c>
      <c r="T93" s="63">
        <f t="shared" si="22"/>
        <v>216194</v>
      </c>
      <c r="V93" s="136">
        <v>198490</v>
      </c>
      <c r="X93" s="136">
        <f t="shared" si="23"/>
        <v>17704</v>
      </c>
    </row>
    <row r="94" spans="1:24">
      <c r="A94" s="7">
        <v>91</v>
      </c>
      <c r="B94" s="9" t="s">
        <v>116</v>
      </c>
      <c r="C94" s="63">
        <v>583283</v>
      </c>
      <c r="D94" s="63">
        <v>427878</v>
      </c>
      <c r="E94" s="63">
        <v>450983</v>
      </c>
      <c r="F94" s="63">
        <v>447451</v>
      </c>
      <c r="G94" s="63">
        <v>486069</v>
      </c>
      <c r="H94" s="63">
        <v>1890000</v>
      </c>
      <c r="I94" s="63">
        <f t="shared" si="12"/>
        <v>468526</v>
      </c>
      <c r="J94" s="64">
        <f t="shared" si="13"/>
        <v>528221.40622112446</v>
      </c>
      <c r="K94" s="63">
        <f t="shared" si="14"/>
        <v>-59695.40622112446</v>
      </c>
      <c r="L94" s="63">
        <f t="shared" si="15"/>
        <v>996747.40622112446</v>
      </c>
      <c r="M94" s="65">
        <f t="shared" si="16"/>
        <v>583283</v>
      </c>
      <c r="N94" s="65">
        <f t="shared" si="17"/>
        <v>427878</v>
      </c>
      <c r="O94" s="65">
        <f t="shared" si="18"/>
        <v>450983</v>
      </c>
      <c r="P94" s="65">
        <f t="shared" si="19"/>
        <v>447451</v>
      </c>
      <c r="Q94" s="65">
        <f t="shared" si="20"/>
        <v>486069</v>
      </c>
      <c r="R94" s="65">
        <f t="shared" si="21"/>
        <v>0</v>
      </c>
      <c r="S94" s="64">
        <v>5</v>
      </c>
      <c r="T94" s="63">
        <f t="shared" si="22"/>
        <v>479133</v>
      </c>
      <c r="V94" s="136">
        <v>439896</v>
      </c>
      <c r="X94" s="136">
        <f t="shared" si="23"/>
        <v>39237</v>
      </c>
    </row>
    <row r="95" spans="1:24">
      <c r="A95" s="7">
        <v>92</v>
      </c>
      <c r="B95" s="74" t="s">
        <v>117</v>
      </c>
      <c r="C95" s="63">
        <v>689982</v>
      </c>
      <c r="D95" s="63">
        <v>506148</v>
      </c>
      <c r="E95" s="63">
        <v>533480</v>
      </c>
      <c r="F95" s="63">
        <v>529302</v>
      </c>
      <c r="G95" s="63">
        <v>574985</v>
      </c>
      <c r="H95" s="63">
        <v>1870000</v>
      </c>
      <c r="I95" s="63">
        <f t="shared" si="12"/>
        <v>554232.5</v>
      </c>
      <c r="J95" s="64">
        <f t="shared" si="13"/>
        <v>489345.77554949722</v>
      </c>
      <c r="K95" s="63">
        <f t="shared" si="14"/>
        <v>64886.724450502777</v>
      </c>
      <c r="L95" s="63">
        <f t="shared" si="15"/>
        <v>1043578.2755494972</v>
      </c>
      <c r="M95" s="65">
        <f t="shared" si="16"/>
        <v>689982</v>
      </c>
      <c r="N95" s="65">
        <f t="shared" si="17"/>
        <v>506148</v>
      </c>
      <c r="O95" s="65">
        <f t="shared" si="18"/>
        <v>533480</v>
      </c>
      <c r="P95" s="65">
        <f t="shared" si="19"/>
        <v>529302</v>
      </c>
      <c r="Q95" s="65">
        <f t="shared" si="20"/>
        <v>574985</v>
      </c>
      <c r="R95" s="65">
        <f t="shared" si="21"/>
        <v>0</v>
      </c>
      <c r="S95" s="64">
        <v>5</v>
      </c>
      <c r="T95" s="63">
        <f t="shared" si="22"/>
        <v>566779</v>
      </c>
      <c r="V95" s="136">
        <v>520365</v>
      </c>
      <c r="X95" s="136">
        <f t="shared" si="23"/>
        <v>46414</v>
      </c>
    </row>
    <row r="96" spans="1:24">
      <c r="A96" s="7">
        <v>93</v>
      </c>
      <c r="B96" s="9" t="s">
        <v>118</v>
      </c>
      <c r="C96" s="63">
        <v>5832834</v>
      </c>
      <c r="D96" s="63">
        <v>4278781</v>
      </c>
      <c r="E96" s="63">
        <v>4509835</v>
      </c>
      <c r="F96" s="63">
        <v>4474514</v>
      </c>
      <c r="G96" s="63">
        <v>4860695</v>
      </c>
      <c r="H96" s="63">
        <v>6500000</v>
      </c>
      <c r="I96" s="63">
        <f t="shared" si="12"/>
        <v>4685265</v>
      </c>
      <c r="J96" s="64">
        <f t="shared" si="13"/>
        <v>812897.720460866</v>
      </c>
      <c r="K96" s="63">
        <f t="shared" si="14"/>
        <v>3872367.2795391339</v>
      </c>
      <c r="L96" s="63">
        <f t="shared" si="15"/>
        <v>5498162.7204608656</v>
      </c>
      <c r="M96" s="65">
        <f t="shared" si="16"/>
        <v>0</v>
      </c>
      <c r="N96" s="65">
        <f t="shared" si="17"/>
        <v>4278781</v>
      </c>
      <c r="O96" s="65">
        <f t="shared" si="18"/>
        <v>4509835</v>
      </c>
      <c r="P96" s="65">
        <f t="shared" si="19"/>
        <v>4474514</v>
      </c>
      <c r="Q96" s="65">
        <f t="shared" si="20"/>
        <v>4860695</v>
      </c>
      <c r="R96" s="65">
        <f t="shared" si="21"/>
        <v>0</v>
      </c>
      <c r="S96" s="64">
        <v>4</v>
      </c>
      <c r="T96" s="63">
        <f t="shared" si="22"/>
        <v>4530956</v>
      </c>
      <c r="V96" s="136">
        <v>4398965</v>
      </c>
      <c r="X96" s="136">
        <f t="shared" si="23"/>
        <v>131991</v>
      </c>
    </row>
    <row r="97" spans="1:24">
      <c r="A97" s="7">
        <v>94</v>
      </c>
      <c r="B97" s="9" t="s">
        <v>119</v>
      </c>
      <c r="C97" s="63">
        <v>327208</v>
      </c>
      <c r="D97" s="63">
        <v>240029</v>
      </c>
      <c r="E97" s="63">
        <v>252991</v>
      </c>
      <c r="F97" s="63">
        <v>251009</v>
      </c>
      <c r="G97" s="63">
        <v>272673</v>
      </c>
      <c r="H97" s="63">
        <v>345000</v>
      </c>
      <c r="I97" s="63">
        <f t="shared" si="12"/>
        <v>262832</v>
      </c>
      <c r="J97" s="64">
        <f t="shared" si="13"/>
        <v>40128.323010894273</v>
      </c>
      <c r="K97" s="63">
        <f t="shared" si="14"/>
        <v>222703.67698910573</v>
      </c>
      <c r="L97" s="63">
        <f t="shared" si="15"/>
        <v>302960.3230108943</v>
      </c>
      <c r="M97" s="65">
        <f t="shared" si="16"/>
        <v>0</v>
      </c>
      <c r="N97" s="65">
        <f t="shared" si="17"/>
        <v>240029</v>
      </c>
      <c r="O97" s="65">
        <f t="shared" si="18"/>
        <v>252991</v>
      </c>
      <c r="P97" s="65">
        <f t="shared" si="19"/>
        <v>251009</v>
      </c>
      <c r="Q97" s="65">
        <f t="shared" si="20"/>
        <v>272673</v>
      </c>
      <c r="R97" s="65">
        <f t="shared" si="21"/>
        <v>0</v>
      </c>
      <c r="S97" s="64">
        <v>4</v>
      </c>
      <c r="T97" s="63">
        <f t="shared" si="22"/>
        <v>254176</v>
      </c>
      <c r="V97" s="136">
        <v>246771</v>
      </c>
      <c r="X97" s="136">
        <f t="shared" si="23"/>
        <v>7405</v>
      </c>
    </row>
    <row r="98" spans="1:24">
      <c r="A98" s="7">
        <v>95</v>
      </c>
      <c r="B98" s="9" t="s">
        <v>120</v>
      </c>
      <c r="C98" s="63">
        <v>682868</v>
      </c>
      <c r="D98" s="63">
        <v>500930</v>
      </c>
      <c r="E98" s="63">
        <v>527981</v>
      </c>
      <c r="F98" s="63">
        <v>523845</v>
      </c>
      <c r="G98" s="63">
        <v>569057</v>
      </c>
      <c r="H98" s="63">
        <v>370000</v>
      </c>
      <c r="I98" s="63">
        <f t="shared" si="12"/>
        <v>525913</v>
      </c>
      <c r="J98" s="64">
        <f t="shared" si="13"/>
        <v>92535.024599247467</v>
      </c>
      <c r="K98" s="63">
        <f t="shared" si="14"/>
        <v>433377.9754007525</v>
      </c>
      <c r="L98" s="63">
        <f t="shared" si="15"/>
        <v>618448.0245992475</v>
      </c>
      <c r="M98" s="65">
        <f t="shared" si="16"/>
        <v>0</v>
      </c>
      <c r="N98" s="65">
        <f t="shared" si="17"/>
        <v>500930</v>
      </c>
      <c r="O98" s="65">
        <f t="shared" si="18"/>
        <v>527981</v>
      </c>
      <c r="P98" s="65">
        <f t="shared" si="19"/>
        <v>523845</v>
      </c>
      <c r="Q98" s="65">
        <f t="shared" si="20"/>
        <v>569057</v>
      </c>
      <c r="R98" s="65">
        <f t="shared" si="21"/>
        <v>0</v>
      </c>
      <c r="S98" s="64">
        <v>4</v>
      </c>
      <c r="T98" s="63">
        <f t="shared" si="22"/>
        <v>530453</v>
      </c>
      <c r="V98" s="136">
        <v>515001</v>
      </c>
      <c r="X98" s="136">
        <f t="shared" si="23"/>
        <v>15452</v>
      </c>
    </row>
    <row r="99" spans="1:24">
      <c r="A99" s="7">
        <v>96</v>
      </c>
      <c r="B99" s="9" t="s">
        <v>121</v>
      </c>
      <c r="C99" s="63">
        <v>199170</v>
      </c>
      <c r="D99" s="63">
        <v>146105</v>
      </c>
      <c r="E99" s="63">
        <v>153994</v>
      </c>
      <c r="F99" s="63">
        <v>152788</v>
      </c>
      <c r="G99" s="63">
        <v>165975</v>
      </c>
      <c r="H99" s="63">
        <v>290000</v>
      </c>
      <c r="I99" s="63">
        <f t="shared" si="12"/>
        <v>159984.5</v>
      </c>
      <c r="J99" s="64">
        <f t="shared" si="13"/>
        <v>50164.562568277885</v>
      </c>
      <c r="K99" s="63">
        <f t="shared" si="14"/>
        <v>109819.93743172212</v>
      </c>
      <c r="L99" s="63">
        <f t="shared" si="15"/>
        <v>210149.06256827788</v>
      </c>
      <c r="M99" s="65">
        <f t="shared" si="16"/>
        <v>199170</v>
      </c>
      <c r="N99" s="65">
        <f t="shared" si="17"/>
        <v>146105</v>
      </c>
      <c r="O99" s="65">
        <f t="shared" si="18"/>
        <v>153994</v>
      </c>
      <c r="P99" s="65">
        <f t="shared" si="19"/>
        <v>152788</v>
      </c>
      <c r="Q99" s="65">
        <f t="shared" si="20"/>
        <v>165975</v>
      </c>
      <c r="R99" s="65">
        <f t="shared" si="21"/>
        <v>0</v>
      </c>
      <c r="S99" s="64">
        <v>5</v>
      </c>
      <c r="T99" s="63">
        <f t="shared" si="22"/>
        <v>163606</v>
      </c>
      <c r="V99" s="136">
        <v>150209</v>
      </c>
      <c r="X99" s="136">
        <f t="shared" si="23"/>
        <v>13397</v>
      </c>
    </row>
    <row r="100" spans="1:24">
      <c r="A100" s="7">
        <v>97</v>
      </c>
      <c r="B100" s="9" t="s">
        <v>122</v>
      </c>
      <c r="C100" s="63">
        <v>566212</v>
      </c>
      <c r="D100" s="63">
        <v>415355</v>
      </c>
      <c r="E100" s="63">
        <v>437784</v>
      </c>
      <c r="F100" s="63">
        <v>434355</v>
      </c>
      <c r="G100" s="63">
        <v>471843</v>
      </c>
      <c r="H100" s="63">
        <v>980000</v>
      </c>
      <c r="I100" s="63">
        <f t="shared" si="12"/>
        <v>454813.5</v>
      </c>
      <c r="J100" s="64">
        <f t="shared" si="13"/>
        <v>198057.94034357442</v>
      </c>
      <c r="K100" s="63">
        <f t="shared" si="14"/>
        <v>256755.55965642558</v>
      </c>
      <c r="L100" s="63">
        <f t="shared" si="15"/>
        <v>652871.44034357439</v>
      </c>
      <c r="M100" s="65">
        <f t="shared" si="16"/>
        <v>566212</v>
      </c>
      <c r="N100" s="65">
        <f t="shared" si="17"/>
        <v>415355</v>
      </c>
      <c r="O100" s="65">
        <f t="shared" si="18"/>
        <v>437784</v>
      </c>
      <c r="P100" s="65">
        <f t="shared" si="19"/>
        <v>434355</v>
      </c>
      <c r="Q100" s="65">
        <f t="shared" si="20"/>
        <v>471843</v>
      </c>
      <c r="R100" s="65">
        <f t="shared" si="21"/>
        <v>0</v>
      </c>
      <c r="S100" s="64">
        <v>5</v>
      </c>
      <c r="T100" s="63">
        <f t="shared" si="22"/>
        <v>465110</v>
      </c>
      <c r="V100" s="136">
        <v>427022</v>
      </c>
      <c r="X100" s="136">
        <f t="shared" si="23"/>
        <v>38088</v>
      </c>
    </row>
    <row r="101" spans="1:24">
      <c r="A101" s="7">
        <v>98</v>
      </c>
      <c r="B101" s="9" t="s">
        <v>123</v>
      </c>
      <c r="C101" s="63">
        <v>269591</v>
      </c>
      <c r="D101" s="63">
        <v>197763</v>
      </c>
      <c r="E101" s="63">
        <v>208442</v>
      </c>
      <c r="F101" s="63">
        <v>206810</v>
      </c>
      <c r="G101" s="63">
        <v>224659</v>
      </c>
      <c r="H101" s="63">
        <v>290000</v>
      </c>
      <c r="I101" s="63">
        <f t="shared" si="12"/>
        <v>216550.5</v>
      </c>
      <c r="J101" s="64">
        <f t="shared" si="13"/>
        <v>34612.235691780057</v>
      </c>
      <c r="K101" s="63">
        <f t="shared" si="14"/>
        <v>181938.26430821995</v>
      </c>
      <c r="L101" s="63">
        <f t="shared" si="15"/>
        <v>251162.73569178005</v>
      </c>
      <c r="M101" s="65">
        <f t="shared" si="16"/>
        <v>0</v>
      </c>
      <c r="N101" s="65">
        <f t="shared" si="17"/>
        <v>197763</v>
      </c>
      <c r="O101" s="65">
        <f t="shared" si="18"/>
        <v>208442</v>
      </c>
      <c r="P101" s="65">
        <f t="shared" si="19"/>
        <v>206810</v>
      </c>
      <c r="Q101" s="65">
        <f t="shared" si="20"/>
        <v>224659</v>
      </c>
      <c r="R101" s="65">
        <f t="shared" si="21"/>
        <v>0</v>
      </c>
      <c r="S101" s="64">
        <v>4</v>
      </c>
      <c r="T101" s="63">
        <f t="shared" si="22"/>
        <v>209419</v>
      </c>
      <c r="V101" s="136">
        <v>203318</v>
      </c>
      <c r="X101" s="136">
        <f t="shared" si="23"/>
        <v>6101</v>
      </c>
    </row>
    <row r="102" spans="1:24">
      <c r="A102" s="7">
        <v>99</v>
      </c>
      <c r="B102" s="9" t="s">
        <v>124</v>
      </c>
      <c r="C102" s="63">
        <v>270302</v>
      </c>
      <c r="D102" s="63">
        <v>198285</v>
      </c>
      <c r="E102" s="63">
        <v>208992</v>
      </c>
      <c r="F102" s="63">
        <v>207356</v>
      </c>
      <c r="G102" s="63">
        <v>225252</v>
      </c>
      <c r="H102" s="63">
        <v>490000</v>
      </c>
      <c r="I102" s="63">
        <f t="shared" si="12"/>
        <v>217122</v>
      </c>
      <c r="J102" s="64">
        <f t="shared" si="13"/>
        <v>102572.19969760596</v>
      </c>
      <c r="K102" s="63">
        <f t="shared" si="14"/>
        <v>114549.80030239404</v>
      </c>
      <c r="L102" s="63">
        <f t="shared" si="15"/>
        <v>319694.19969760597</v>
      </c>
      <c r="M102" s="65">
        <f t="shared" si="16"/>
        <v>270302</v>
      </c>
      <c r="N102" s="65">
        <f t="shared" si="17"/>
        <v>198285</v>
      </c>
      <c r="O102" s="65">
        <f t="shared" si="18"/>
        <v>208992</v>
      </c>
      <c r="P102" s="65">
        <f t="shared" si="19"/>
        <v>207356</v>
      </c>
      <c r="Q102" s="65">
        <f t="shared" si="20"/>
        <v>225252</v>
      </c>
      <c r="R102" s="65">
        <f t="shared" si="21"/>
        <v>0</v>
      </c>
      <c r="S102" s="64">
        <v>5</v>
      </c>
      <c r="T102" s="63">
        <f t="shared" si="22"/>
        <v>222037</v>
      </c>
      <c r="V102" s="136">
        <v>203855</v>
      </c>
      <c r="X102" s="136">
        <f t="shared" si="23"/>
        <v>18182</v>
      </c>
    </row>
    <row r="103" spans="1:24">
      <c r="A103" s="7">
        <v>100</v>
      </c>
      <c r="B103" s="9" t="s">
        <v>125</v>
      </c>
      <c r="C103" s="63">
        <v>1564907</v>
      </c>
      <c r="D103" s="63">
        <v>1147966</v>
      </c>
      <c r="E103" s="63">
        <v>1209956</v>
      </c>
      <c r="F103" s="63">
        <v>1200479</v>
      </c>
      <c r="G103" s="63">
        <v>1304089</v>
      </c>
      <c r="H103" s="63">
        <v>1900000</v>
      </c>
      <c r="I103" s="63">
        <f t="shared" si="12"/>
        <v>1257022.5</v>
      </c>
      <c r="J103" s="64">
        <f t="shared" si="13"/>
        <v>266133.17296092573</v>
      </c>
      <c r="K103" s="63">
        <f t="shared" si="14"/>
        <v>990889.32703907427</v>
      </c>
      <c r="L103" s="63">
        <f t="shared" si="15"/>
        <v>1523155.6729609258</v>
      </c>
      <c r="M103" s="65">
        <f t="shared" si="16"/>
        <v>0</v>
      </c>
      <c r="N103" s="65">
        <f t="shared" si="17"/>
        <v>1147966</v>
      </c>
      <c r="O103" s="65">
        <f t="shared" si="18"/>
        <v>1209956</v>
      </c>
      <c r="P103" s="65">
        <f t="shared" si="19"/>
        <v>1200479</v>
      </c>
      <c r="Q103" s="65">
        <f t="shared" si="20"/>
        <v>1304089</v>
      </c>
      <c r="R103" s="65">
        <f t="shared" si="21"/>
        <v>0</v>
      </c>
      <c r="S103" s="64">
        <v>4</v>
      </c>
      <c r="T103" s="63">
        <f t="shared" si="22"/>
        <v>1215623</v>
      </c>
      <c r="V103" s="136">
        <v>1180210</v>
      </c>
      <c r="X103" s="136">
        <f t="shared" si="23"/>
        <v>35413</v>
      </c>
    </row>
    <row r="104" spans="1:24">
      <c r="A104" s="7">
        <v>101</v>
      </c>
      <c r="B104" s="9" t="s">
        <v>126</v>
      </c>
      <c r="C104" s="63">
        <v>422525</v>
      </c>
      <c r="D104" s="63">
        <v>309951</v>
      </c>
      <c r="E104" s="63">
        <v>326688</v>
      </c>
      <c r="F104" s="63">
        <v>324129</v>
      </c>
      <c r="G104" s="63">
        <v>352104</v>
      </c>
      <c r="H104" s="63">
        <v>980000</v>
      </c>
      <c r="I104" s="63">
        <f t="shared" si="12"/>
        <v>339396</v>
      </c>
      <c r="J104" s="64">
        <f t="shared" si="13"/>
        <v>238698.57964904656</v>
      </c>
      <c r="K104" s="63">
        <f t="shared" si="14"/>
        <v>100697.42035095344</v>
      </c>
      <c r="L104" s="63">
        <f t="shared" si="15"/>
        <v>578094.57964904653</v>
      </c>
      <c r="M104" s="65">
        <f t="shared" si="16"/>
        <v>422525</v>
      </c>
      <c r="N104" s="65">
        <f t="shared" si="17"/>
        <v>309951</v>
      </c>
      <c r="O104" s="65">
        <f t="shared" si="18"/>
        <v>326688</v>
      </c>
      <c r="P104" s="65">
        <f t="shared" si="19"/>
        <v>324129</v>
      </c>
      <c r="Q104" s="65">
        <f t="shared" si="20"/>
        <v>352104</v>
      </c>
      <c r="R104" s="65">
        <f t="shared" si="21"/>
        <v>0</v>
      </c>
      <c r="S104" s="64">
        <v>5</v>
      </c>
      <c r="T104" s="63">
        <f t="shared" si="22"/>
        <v>347079</v>
      </c>
      <c r="V104" s="136">
        <v>318657</v>
      </c>
      <c r="X104" s="136">
        <f t="shared" si="23"/>
        <v>28422</v>
      </c>
    </row>
    <row r="105" spans="1:24">
      <c r="A105" s="7">
        <v>102</v>
      </c>
      <c r="B105" s="9" t="s">
        <v>127</v>
      </c>
      <c r="C105" s="63">
        <v>560521</v>
      </c>
      <c r="D105" s="63">
        <v>411180</v>
      </c>
      <c r="E105" s="63">
        <v>433384</v>
      </c>
      <c r="F105" s="63">
        <v>429990</v>
      </c>
      <c r="G105" s="63">
        <v>467101</v>
      </c>
      <c r="H105" s="63">
        <v>490000</v>
      </c>
      <c r="I105" s="63">
        <f t="shared" si="12"/>
        <v>450242.5</v>
      </c>
      <c r="J105" s="64">
        <f t="shared" si="13"/>
        <v>49790.813134106931</v>
      </c>
      <c r="K105" s="63">
        <f t="shared" si="14"/>
        <v>400451.68686589308</v>
      </c>
      <c r="L105" s="63">
        <f t="shared" si="15"/>
        <v>500033.31313410692</v>
      </c>
      <c r="M105" s="65">
        <f t="shared" si="16"/>
        <v>0</v>
      </c>
      <c r="N105" s="65">
        <f t="shared" si="17"/>
        <v>411180</v>
      </c>
      <c r="O105" s="65">
        <f t="shared" si="18"/>
        <v>433384</v>
      </c>
      <c r="P105" s="65">
        <f t="shared" si="19"/>
        <v>429990</v>
      </c>
      <c r="Q105" s="65">
        <f t="shared" si="20"/>
        <v>467101</v>
      </c>
      <c r="R105" s="65">
        <f t="shared" si="21"/>
        <v>490000</v>
      </c>
      <c r="S105" s="64">
        <v>5</v>
      </c>
      <c r="T105" s="63">
        <f t="shared" si="22"/>
        <v>446331</v>
      </c>
      <c r="V105" s="136">
        <v>422730</v>
      </c>
      <c r="X105" s="136">
        <f t="shared" si="23"/>
        <v>23601</v>
      </c>
    </row>
    <row r="106" spans="1:24">
      <c r="A106" s="7">
        <v>103</v>
      </c>
      <c r="B106" s="9" t="s">
        <v>128</v>
      </c>
      <c r="C106" s="63">
        <v>226200</v>
      </c>
      <c r="D106" s="63">
        <v>165933</v>
      </c>
      <c r="E106" s="63">
        <v>174894</v>
      </c>
      <c r="F106" s="63">
        <v>173524</v>
      </c>
      <c r="G106" s="63">
        <v>188500</v>
      </c>
      <c r="H106" s="63">
        <v>390000</v>
      </c>
      <c r="I106" s="63">
        <f t="shared" si="12"/>
        <v>181697</v>
      </c>
      <c r="J106" s="64">
        <f t="shared" si="13"/>
        <v>78579.418637911935</v>
      </c>
      <c r="K106" s="63">
        <f t="shared" si="14"/>
        <v>103117.58136208807</v>
      </c>
      <c r="L106" s="63">
        <f t="shared" si="15"/>
        <v>260276.41863791193</v>
      </c>
      <c r="M106" s="65">
        <f t="shared" si="16"/>
        <v>226200</v>
      </c>
      <c r="N106" s="65">
        <f t="shared" si="17"/>
        <v>165933</v>
      </c>
      <c r="O106" s="65">
        <f t="shared" si="18"/>
        <v>174894</v>
      </c>
      <c r="P106" s="65">
        <f t="shared" si="19"/>
        <v>173524</v>
      </c>
      <c r="Q106" s="65">
        <f t="shared" si="20"/>
        <v>188500</v>
      </c>
      <c r="R106" s="65">
        <f t="shared" si="21"/>
        <v>0</v>
      </c>
      <c r="S106" s="64">
        <v>5</v>
      </c>
      <c r="T106" s="63">
        <f t="shared" si="22"/>
        <v>185810</v>
      </c>
      <c r="V106" s="136">
        <v>170594</v>
      </c>
      <c r="X106" s="136">
        <f t="shared" si="23"/>
        <v>15216</v>
      </c>
    </row>
    <row r="107" spans="1:24">
      <c r="A107" s="7">
        <v>104</v>
      </c>
      <c r="B107" s="9" t="s">
        <v>129</v>
      </c>
      <c r="C107" s="63">
        <v>554831</v>
      </c>
      <c r="D107" s="63">
        <v>407006</v>
      </c>
      <c r="E107" s="63">
        <v>428984</v>
      </c>
      <c r="F107" s="63">
        <v>425624</v>
      </c>
      <c r="G107" s="63">
        <v>462359</v>
      </c>
      <c r="H107" s="63">
        <v>990000</v>
      </c>
      <c r="I107" s="63">
        <f t="shared" si="12"/>
        <v>445671.5</v>
      </c>
      <c r="J107" s="64">
        <f t="shared" si="13"/>
        <v>204818.46869335021</v>
      </c>
      <c r="K107" s="63">
        <f t="shared" si="14"/>
        <v>240853.03130664979</v>
      </c>
      <c r="L107" s="63">
        <f t="shared" si="15"/>
        <v>650489.96869335021</v>
      </c>
      <c r="M107" s="65">
        <f t="shared" si="16"/>
        <v>554831</v>
      </c>
      <c r="N107" s="65">
        <f t="shared" si="17"/>
        <v>407006</v>
      </c>
      <c r="O107" s="65">
        <f t="shared" si="18"/>
        <v>428984</v>
      </c>
      <c r="P107" s="65">
        <f t="shared" si="19"/>
        <v>425624</v>
      </c>
      <c r="Q107" s="65">
        <f t="shared" si="20"/>
        <v>462359</v>
      </c>
      <c r="R107" s="65">
        <f t="shared" si="21"/>
        <v>0</v>
      </c>
      <c r="S107" s="64">
        <v>5</v>
      </c>
      <c r="T107" s="63">
        <f t="shared" si="22"/>
        <v>455761</v>
      </c>
      <c r="V107" s="136">
        <v>418438</v>
      </c>
      <c r="X107" s="136">
        <f t="shared" si="23"/>
        <v>37323</v>
      </c>
    </row>
    <row r="108" spans="1:24">
      <c r="A108" s="7">
        <v>105</v>
      </c>
      <c r="B108" s="9" t="s">
        <v>130</v>
      </c>
      <c r="C108" s="63">
        <v>1131001</v>
      </c>
      <c r="D108" s="63">
        <v>829666</v>
      </c>
      <c r="E108" s="63">
        <v>874468</v>
      </c>
      <c r="F108" s="63">
        <v>867619</v>
      </c>
      <c r="G108" s="63">
        <v>942501</v>
      </c>
      <c r="H108" s="63">
        <v>1980000</v>
      </c>
      <c r="I108" s="63">
        <f t="shared" si="12"/>
        <v>908484.5</v>
      </c>
      <c r="J108" s="64">
        <f t="shared" si="13"/>
        <v>403733.98383895331</v>
      </c>
      <c r="K108" s="63">
        <f t="shared" si="14"/>
        <v>504750.51616104669</v>
      </c>
      <c r="L108" s="63">
        <f t="shared" si="15"/>
        <v>1312218.4838389533</v>
      </c>
      <c r="M108" s="65">
        <f t="shared" si="16"/>
        <v>1131001</v>
      </c>
      <c r="N108" s="65">
        <f t="shared" si="17"/>
        <v>829666</v>
      </c>
      <c r="O108" s="65">
        <f t="shared" si="18"/>
        <v>874468</v>
      </c>
      <c r="P108" s="65">
        <f t="shared" si="19"/>
        <v>867619</v>
      </c>
      <c r="Q108" s="65">
        <f t="shared" si="20"/>
        <v>942501</v>
      </c>
      <c r="R108" s="65">
        <f t="shared" si="21"/>
        <v>0</v>
      </c>
      <c r="S108" s="64">
        <v>5</v>
      </c>
      <c r="T108" s="63">
        <f t="shared" si="22"/>
        <v>929051</v>
      </c>
      <c r="V108" s="136">
        <v>852970</v>
      </c>
      <c r="X108" s="136">
        <f t="shared" si="23"/>
        <v>76081</v>
      </c>
    </row>
    <row r="109" spans="1:24">
      <c r="A109" s="7">
        <v>106</v>
      </c>
      <c r="B109" s="9" t="s">
        <v>131</v>
      </c>
      <c r="C109" s="63">
        <v>754000</v>
      </c>
      <c r="D109" s="63">
        <v>553111</v>
      </c>
      <c r="E109" s="63">
        <v>582979</v>
      </c>
      <c r="F109" s="63">
        <v>578413</v>
      </c>
      <c r="G109" s="63">
        <v>628334</v>
      </c>
      <c r="H109" s="63">
        <v>1890000</v>
      </c>
      <c r="I109" s="63">
        <f t="shared" si="12"/>
        <v>605656.5</v>
      </c>
      <c r="J109" s="64">
        <f t="shared" si="13"/>
        <v>478020.27434783906</v>
      </c>
      <c r="K109" s="63">
        <f t="shared" si="14"/>
        <v>127636.22565216094</v>
      </c>
      <c r="L109" s="63">
        <f t="shared" si="15"/>
        <v>1083676.7743478389</v>
      </c>
      <c r="M109" s="65">
        <f t="shared" si="16"/>
        <v>754000</v>
      </c>
      <c r="N109" s="65">
        <f t="shared" si="17"/>
        <v>553111</v>
      </c>
      <c r="O109" s="65">
        <f t="shared" si="18"/>
        <v>582979</v>
      </c>
      <c r="P109" s="65">
        <f t="shared" si="19"/>
        <v>578413</v>
      </c>
      <c r="Q109" s="65">
        <f t="shared" si="20"/>
        <v>628334</v>
      </c>
      <c r="R109" s="65">
        <f t="shared" si="21"/>
        <v>0</v>
      </c>
      <c r="S109" s="64">
        <v>5</v>
      </c>
      <c r="T109" s="63">
        <f t="shared" si="22"/>
        <v>619367</v>
      </c>
      <c r="V109" s="136">
        <v>568647</v>
      </c>
      <c r="X109" s="136">
        <f t="shared" si="23"/>
        <v>50720</v>
      </c>
    </row>
    <row r="110" spans="1:24">
      <c r="A110" s="7">
        <v>107</v>
      </c>
      <c r="B110" s="9" t="s">
        <v>132</v>
      </c>
      <c r="C110" s="63">
        <v>5548305</v>
      </c>
      <c r="D110" s="63">
        <v>4070060</v>
      </c>
      <c r="E110" s="63">
        <v>4289843</v>
      </c>
      <c r="F110" s="63">
        <v>4256245</v>
      </c>
      <c r="G110" s="63">
        <v>4623588</v>
      </c>
      <c r="H110" s="63">
        <v>5700000</v>
      </c>
      <c r="I110" s="63">
        <f t="shared" si="12"/>
        <v>4456715.5</v>
      </c>
      <c r="J110" s="64">
        <f t="shared" si="13"/>
        <v>642080.45949123253</v>
      </c>
      <c r="K110" s="63">
        <f t="shared" si="14"/>
        <v>3814635.0405087676</v>
      </c>
      <c r="L110" s="63">
        <f t="shared" si="15"/>
        <v>5098795.9594912324</v>
      </c>
      <c r="M110" s="65">
        <f t="shared" si="16"/>
        <v>0</v>
      </c>
      <c r="N110" s="65">
        <f t="shared" si="17"/>
        <v>4070060</v>
      </c>
      <c r="O110" s="65">
        <f t="shared" si="18"/>
        <v>4289843</v>
      </c>
      <c r="P110" s="65">
        <f t="shared" si="19"/>
        <v>4256245</v>
      </c>
      <c r="Q110" s="65">
        <f t="shared" si="20"/>
        <v>4623588</v>
      </c>
      <c r="R110" s="65">
        <f t="shared" si="21"/>
        <v>0</v>
      </c>
      <c r="S110" s="64">
        <v>4</v>
      </c>
      <c r="T110" s="63">
        <f t="shared" si="22"/>
        <v>4309934</v>
      </c>
      <c r="V110" s="136">
        <v>4184382</v>
      </c>
      <c r="X110" s="136">
        <f t="shared" si="23"/>
        <v>125552</v>
      </c>
    </row>
    <row r="111" spans="1:24">
      <c r="A111" s="7">
        <v>108</v>
      </c>
      <c r="B111" s="9" t="s">
        <v>133</v>
      </c>
      <c r="C111" s="63">
        <v>986132</v>
      </c>
      <c r="D111" s="63">
        <v>709651</v>
      </c>
      <c r="E111" s="63">
        <v>751024</v>
      </c>
      <c r="F111" s="63">
        <v>742114</v>
      </c>
      <c r="G111" s="63">
        <v>821776</v>
      </c>
      <c r="H111" s="63">
        <v>960000</v>
      </c>
      <c r="I111" s="63">
        <f t="shared" si="12"/>
        <v>786400</v>
      </c>
      <c r="J111" s="64">
        <f t="shared" si="13"/>
        <v>107838.96224734052</v>
      </c>
      <c r="K111" s="63">
        <f t="shared" si="14"/>
        <v>678561.03775265953</v>
      </c>
      <c r="L111" s="63">
        <f t="shared" si="15"/>
        <v>894238.96224734047</v>
      </c>
      <c r="M111" s="65">
        <f t="shared" si="16"/>
        <v>0</v>
      </c>
      <c r="N111" s="65">
        <f t="shared" si="17"/>
        <v>709651</v>
      </c>
      <c r="O111" s="65">
        <f t="shared" si="18"/>
        <v>751024</v>
      </c>
      <c r="P111" s="65">
        <f t="shared" si="19"/>
        <v>742114</v>
      </c>
      <c r="Q111" s="65">
        <f t="shared" si="20"/>
        <v>821776</v>
      </c>
      <c r="R111" s="65">
        <f t="shared" si="21"/>
        <v>0</v>
      </c>
      <c r="S111" s="64">
        <v>4</v>
      </c>
      <c r="T111" s="63">
        <f t="shared" si="22"/>
        <v>756141</v>
      </c>
      <c r="V111" s="136">
        <v>730594</v>
      </c>
      <c r="X111" s="136">
        <f t="shared" si="23"/>
        <v>25547</v>
      </c>
    </row>
    <row r="112" spans="1:24">
      <c r="A112" s="7">
        <v>109</v>
      </c>
      <c r="B112" s="9" t="s">
        <v>134</v>
      </c>
      <c r="C112" s="63">
        <v>217529</v>
      </c>
      <c r="D112" s="63">
        <v>156541</v>
      </c>
      <c r="E112" s="63">
        <v>165667</v>
      </c>
      <c r="F112" s="63">
        <v>163702</v>
      </c>
      <c r="G112" s="63">
        <v>181274</v>
      </c>
      <c r="H112" s="63">
        <v>230000</v>
      </c>
      <c r="I112" s="63">
        <f t="shared" si="12"/>
        <v>173470.5</v>
      </c>
      <c r="J112" s="64">
        <f t="shared" si="13"/>
        <v>28079.058713746086</v>
      </c>
      <c r="K112" s="63">
        <f t="shared" si="14"/>
        <v>145391.44128625392</v>
      </c>
      <c r="L112" s="63">
        <f t="shared" si="15"/>
        <v>201549.55871374608</v>
      </c>
      <c r="M112" s="65">
        <f t="shared" si="16"/>
        <v>0</v>
      </c>
      <c r="N112" s="65">
        <f t="shared" si="17"/>
        <v>156541</v>
      </c>
      <c r="O112" s="65">
        <f t="shared" si="18"/>
        <v>165667</v>
      </c>
      <c r="P112" s="65">
        <f t="shared" si="19"/>
        <v>163702</v>
      </c>
      <c r="Q112" s="65">
        <f t="shared" si="20"/>
        <v>181274</v>
      </c>
      <c r="R112" s="65">
        <f t="shared" si="21"/>
        <v>0</v>
      </c>
      <c r="S112" s="64">
        <v>4</v>
      </c>
      <c r="T112" s="63">
        <f t="shared" si="22"/>
        <v>166796</v>
      </c>
      <c r="V112" s="136">
        <v>161160</v>
      </c>
      <c r="X112" s="136">
        <f t="shared" si="23"/>
        <v>5636</v>
      </c>
    </row>
    <row r="113" spans="1:24">
      <c r="A113" s="7">
        <v>110</v>
      </c>
      <c r="B113" s="9" t="s">
        <v>135</v>
      </c>
      <c r="C113" s="63">
        <v>46406</v>
      </c>
      <c r="D113" s="63">
        <v>33395</v>
      </c>
      <c r="E113" s="63">
        <v>35342</v>
      </c>
      <c r="F113" s="63">
        <v>34923</v>
      </c>
      <c r="G113" s="63">
        <v>38672</v>
      </c>
      <c r="H113" s="63">
        <v>890000</v>
      </c>
      <c r="I113" s="63">
        <f t="shared" si="12"/>
        <v>37007</v>
      </c>
      <c r="J113" s="64">
        <f t="shared" si="13"/>
        <v>317644.19137806096</v>
      </c>
      <c r="K113" s="63">
        <f t="shared" si="14"/>
        <v>-280637.19137806096</v>
      </c>
      <c r="L113" s="63">
        <f t="shared" si="15"/>
        <v>354651.19137806096</v>
      </c>
      <c r="M113" s="65">
        <f t="shared" si="16"/>
        <v>46406</v>
      </c>
      <c r="N113" s="65">
        <f t="shared" si="17"/>
        <v>33395</v>
      </c>
      <c r="O113" s="65">
        <f t="shared" si="18"/>
        <v>35342</v>
      </c>
      <c r="P113" s="65">
        <f t="shared" si="19"/>
        <v>34923</v>
      </c>
      <c r="Q113" s="65">
        <f t="shared" si="20"/>
        <v>38672</v>
      </c>
      <c r="R113" s="65">
        <f t="shared" si="21"/>
        <v>0</v>
      </c>
      <c r="S113" s="64">
        <v>5</v>
      </c>
      <c r="T113" s="63">
        <f t="shared" si="22"/>
        <v>37748</v>
      </c>
      <c r="V113" s="136">
        <v>34381</v>
      </c>
      <c r="X113" s="136">
        <f t="shared" si="23"/>
        <v>3367</v>
      </c>
    </row>
    <row r="114" spans="1:24">
      <c r="A114" s="7">
        <v>111</v>
      </c>
      <c r="B114" s="9" t="s">
        <v>136</v>
      </c>
      <c r="C114" s="63">
        <v>191426</v>
      </c>
      <c r="D114" s="63">
        <v>137756</v>
      </c>
      <c r="E114" s="63">
        <v>145787</v>
      </c>
      <c r="F114" s="63">
        <v>144058</v>
      </c>
      <c r="G114" s="63">
        <v>159521</v>
      </c>
      <c r="H114" s="63">
        <v>187000</v>
      </c>
      <c r="I114" s="63">
        <f t="shared" si="12"/>
        <v>152654</v>
      </c>
      <c r="J114" s="64">
        <f t="shared" si="13"/>
        <v>21065.948571621982</v>
      </c>
      <c r="K114" s="63">
        <f t="shared" si="14"/>
        <v>131588.05142837801</v>
      </c>
      <c r="L114" s="63">
        <f t="shared" si="15"/>
        <v>173719.94857162199</v>
      </c>
      <c r="M114" s="65">
        <f t="shared" si="16"/>
        <v>0</v>
      </c>
      <c r="N114" s="65">
        <f t="shared" si="17"/>
        <v>137756</v>
      </c>
      <c r="O114" s="65">
        <f t="shared" si="18"/>
        <v>145787</v>
      </c>
      <c r="P114" s="65">
        <f t="shared" si="19"/>
        <v>144058</v>
      </c>
      <c r="Q114" s="65">
        <f t="shared" si="20"/>
        <v>159521</v>
      </c>
      <c r="R114" s="65">
        <f t="shared" si="21"/>
        <v>0</v>
      </c>
      <c r="S114" s="64">
        <v>4</v>
      </c>
      <c r="T114" s="63">
        <f t="shared" si="22"/>
        <v>146781</v>
      </c>
      <c r="V114" s="136">
        <v>141821</v>
      </c>
      <c r="X114" s="136">
        <f t="shared" si="23"/>
        <v>4960</v>
      </c>
    </row>
    <row r="115" spans="1:24">
      <c r="A115" s="7">
        <v>112</v>
      </c>
      <c r="B115" s="9" t="s">
        <v>137</v>
      </c>
      <c r="C115" s="63">
        <v>188525</v>
      </c>
      <c r="D115" s="63">
        <v>135669</v>
      </c>
      <c r="E115" s="63">
        <v>143578</v>
      </c>
      <c r="F115" s="63">
        <v>141875</v>
      </c>
      <c r="G115" s="63">
        <v>157104</v>
      </c>
      <c r="H115" s="63">
        <v>187000</v>
      </c>
      <c r="I115" s="63">
        <f t="shared" si="12"/>
        <v>150341</v>
      </c>
      <c r="J115" s="64">
        <f t="shared" si="13"/>
        <v>21349.275465848172</v>
      </c>
      <c r="K115" s="63">
        <f t="shared" si="14"/>
        <v>128991.72453415183</v>
      </c>
      <c r="L115" s="63">
        <f t="shared" si="15"/>
        <v>171690.27546584816</v>
      </c>
      <c r="M115" s="65">
        <f t="shared" si="16"/>
        <v>0</v>
      </c>
      <c r="N115" s="65">
        <f t="shared" si="17"/>
        <v>135669</v>
      </c>
      <c r="O115" s="65">
        <f t="shared" si="18"/>
        <v>143578</v>
      </c>
      <c r="P115" s="65">
        <f t="shared" si="19"/>
        <v>141875</v>
      </c>
      <c r="Q115" s="65">
        <f t="shared" si="20"/>
        <v>157104</v>
      </c>
      <c r="R115" s="65">
        <f t="shared" si="21"/>
        <v>0</v>
      </c>
      <c r="S115" s="64">
        <v>4</v>
      </c>
      <c r="T115" s="63">
        <f t="shared" si="22"/>
        <v>144557</v>
      </c>
      <c r="V115" s="136">
        <v>139673</v>
      </c>
      <c r="X115" s="136">
        <f t="shared" si="23"/>
        <v>4884</v>
      </c>
    </row>
    <row r="116" spans="1:24">
      <c r="A116" s="7">
        <v>113</v>
      </c>
      <c r="B116" s="9" t="s">
        <v>138</v>
      </c>
      <c r="C116" s="63">
        <v>138784</v>
      </c>
      <c r="D116" s="63">
        <v>99873</v>
      </c>
      <c r="E116" s="63">
        <v>105696</v>
      </c>
      <c r="F116" s="63">
        <v>104442</v>
      </c>
      <c r="G116" s="63">
        <v>115653</v>
      </c>
      <c r="H116" s="63">
        <v>187000</v>
      </c>
      <c r="I116" s="63">
        <f t="shared" si="12"/>
        <v>110674.5</v>
      </c>
      <c r="J116" s="64">
        <f t="shared" si="13"/>
        <v>30407.393627573907</v>
      </c>
      <c r="K116" s="63">
        <f t="shared" si="14"/>
        <v>80267.106372426089</v>
      </c>
      <c r="L116" s="63">
        <f t="shared" si="15"/>
        <v>141081.89362757391</v>
      </c>
      <c r="M116" s="65">
        <f t="shared" si="16"/>
        <v>138784</v>
      </c>
      <c r="N116" s="65">
        <f t="shared" si="17"/>
        <v>99873</v>
      </c>
      <c r="O116" s="65">
        <f t="shared" si="18"/>
        <v>105696</v>
      </c>
      <c r="P116" s="65">
        <f t="shared" si="19"/>
        <v>104442</v>
      </c>
      <c r="Q116" s="65">
        <f t="shared" si="20"/>
        <v>115653</v>
      </c>
      <c r="R116" s="65">
        <f t="shared" si="21"/>
        <v>0</v>
      </c>
      <c r="S116" s="64">
        <v>5</v>
      </c>
      <c r="T116" s="63">
        <f t="shared" si="22"/>
        <v>112890</v>
      </c>
      <c r="V116" s="136">
        <v>102820</v>
      </c>
      <c r="X116" s="136">
        <f t="shared" si="23"/>
        <v>10070</v>
      </c>
    </row>
    <row r="117" spans="1:24">
      <c r="A117" s="7">
        <v>114</v>
      </c>
      <c r="B117" s="9" t="s">
        <v>139</v>
      </c>
      <c r="C117" s="63">
        <v>106589</v>
      </c>
      <c r="D117" s="63">
        <v>76705</v>
      </c>
      <c r="E117" s="63">
        <v>81177</v>
      </c>
      <c r="F117" s="63">
        <v>80214</v>
      </c>
      <c r="G117" s="63">
        <v>88824</v>
      </c>
      <c r="H117" s="63">
        <v>95000</v>
      </c>
      <c r="I117" s="63">
        <f t="shared" si="12"/>
        <v>85000.5</v>
      </c>
      <c r="J117" s="64">
        <f t="shared" si="13"/>
        <v>10246.453588383099</v>
      </c>
      <c r="K117" s="63">
        <f t="shared" si="14"/>
        <v>74754.046411616902</v>
      </c>
      <c r="L117" s="63">
        <f t="shared" si="15"/>
        <v>95246.953588383098</v>
      </c>
      <c r="M117" s="65">
        <f t="shared" si="16"/>
        <v>0</v>
      </c>
      <c r="N117" s="65">
        <f t="shared" si="17"/>
        <v>76705</v>
      </c>
      <c r="O117" s="65">
        <f t="shared" si="18"/>
        <v>81177</v>
      </c>
      <c r="P117" s="65">
        <f t="shared" si="19"/>
        <v>80214</v>
      </c>
      <c r="Q117" s="65">
        <f t="shared" si="20"/>
        <v>88824</v>
      </c>
      <c r="R117" s="65">
        <f t="shared" si="21"/>
        <v>95000</v>
      </c>
      <c r="S117" s="64">
        <v>5</v>
      </c>
      <c r="T117" s="63">
        <f t="shared" si="22"/>
        <v>84384</v>
      </c>
      <c r="V117" s="136">
        <v>78968</v>
      </c>
      <c r="X117" s="136">
        <f t="shared" si="23"/>
        <v>5416</v>
      </c>
    </row>
    <row r="118" spans="1:24">
      <c r="A118" s="7">
        <v>115</v>
      </c>
      <c r="B118" s="9" t="s">
        <v>140</v>
      </c>
      <c r="C118" s="63">
        <v>106589</v>
      </c>
      <c r="D118" s="63">
        <v>76705</v>
      </c>
      <c r="E118" s="63">
        <v>81177</v>
      </c>
      <c r="F118" s="63">
        <v>80214</v>
      </c>
      <c r="G118" s="63">
        <v>88824</v>
      </c>
      <c r="H118" s="63">
        <v>95000</v>
      </c>
      <c r="I118" s="63">
        <f t="shared" si="12"/>
        <v>85000.5</v>
      </c>
      <c r="J118" s="64">
        <f t="shared" si="13"/>
        <v>10246.453588383099</v>
      </c>
      <c r="K118" s="63">
        <f t="shared" si="14"/>
        <v>74754.046411616902</v>
      </c>
      <c r="L118" s="63">
        <f t="shared" si="15"/>
        <v>95246.953588383098</v>
      </c>
      <c r="M118" s="65">
        <f t="shared" si="16"/>
        <v>0</v>
      </c>
      <c r="N118" s="65">
        <f t="shared" si="17"/>
        <v>76705</v>
      </c>
      <c r="O118" s="65">
        <f t="shared" si="18"/>
        <v>81177</v>
      </c>
      <c r="P118" s="65">
        <f t="shared" si="19"/>
        <v>80214</v>
      </c>
      <c r="Q118" s="65">
        <f t="shared" si="20"/>
        <v>88824</v>
      </c>
      <c r="R118" s="65">
        <f t="shared" si="21"/>
        <v>95000</v>
      </c>
      <c r="S118" s="64">
        <v>5</v>
      </c>
      <c r="T118" s="63">
        <f t="shared" si="22"/>
        <v>84384</v>
      </c>
      <c r="V118" s="136">
        <v>78968</v>
      </c>
      <c r="X118" s="136">
        <f t="shared" si="23"/>
        <v>5416</v>
      </c>
    </row>
    <row r="119" spans="1:24">
      <c r="A119" s="7">
        <v>116</v>
      </c>
      <c r="B119" s="9" t="s">
        <v>141</v>
      </c>
      <c r="C119" s="63">
        <v>107314</v>
      </c>
      <c r="D119" s="63">
        <v>77227</v>
      </c>
      <c r="E119" s="63">
        <v>81729</v>
      </c>
      <c r="F119" s="63">
        <v>80760</v>
      </c>
      <c r="G119" s="63">
        <v>89429</v>
      </c>
      <c r="H119" s="63">
        <v>95000</v>
      </c>
      <c r="I119" s="63">
        <f t="shared" si="12"/>
        <v>85579</v>
      </c>
      <c r="J119" s="64">
        <f t="shared" si="13"/>
        <v>10245.967446594132</v>
      </c>
      <c r="K119" s="63">
        <f t="shared" si="14"/>
        <v>75333.032553405865</v>
      </c>
      <c r="L119" s="63">
        <f t="shared" si="15"/>
        <v>95824.967446594135</v>
      </c>
      <c r="M119" s="65">
        <f t="shared" si="16"/>
        <v>0</v>
      </c>
      <c r="N119" s="65">
        <f t="shared" si="17"/>
        <v>77227</v>
      </c>
      <c r="O119" s="65">
        <f t="shared" si="18"/>
        <v>81729</v>
      </c>
      <c r="P119" s="65">
        <f t="shared" si="19"/>
        <v>80760</v>
      </c>
      <c r="Q119" s="65">
        <f t="shared" si="20"/>
        <v>89429</v>
      </c>
      <c r="R119" s="65">
        <f t="shared" si="21"/>
        <v>95000</v>
      </c>
      <c r="S119" s="64">
        <v>5</v>
      </c>
      <c r="T119" s="63">
        <f t="shared" si="22"/>
        <v>84829</v>
      </c>
      <c r="V119" s="136">
        <v>79506</v>
      </c>
      <c r="X119" s="136">
        <f t="shared" si="23"/>
        <v>5323</v>
      </c>
    </row>
    <row r="120" spans="1:24">
      <c r="A120" s="7">
        <v>117</v>
      </c>
      <c r="B120" s="9" t="s">
        <v>142</v>
      </c>
      <c r="C120" s="63">
        <v>108765</v>
      </c>
      <c r="D120" s="63">
        <v>78270</v>
      </c>
      <c r="E120" s="63">
        <v>82834</v>
      </c>
      <c r="F120" s="63">
        <v>81851</v>
      </c>
      <c r="G120" s="63">
        <v>90637</v>
      </c>
      <c r="H120" s="63">
        <v>95000</v>
      </c>
      <c r="I120" s="63">
        <f t="shared" si="12"/>
        <v>86735.5</v>
      </c>
      <c r="J120" s="64">
        <f t="shared" si="13"/>
        <v>10260.90809415359</v>
      </c>
      <c r="K120" s="63">
        <f t="shared" si="14"/>
        <v>76474.591905846406</v>
      </c>
      <c r="L120" s="63">
        <f t="shared" si="15"/>
        <v>96996.408094153594</v>
      </c>
      <c r="M120" s="65">
        <f t="shared" si="16"/>
        <v>0</v>
      </c>
      <c r="N120" s="65">
        <f t="shared" si="17"/>
        <v>78270</v>
      </c>
      <c r="O120" s="65">
        <f t="shared" si="18"/>
        <v>82834</v>
      </c>
      <c r="P120" s="65">
        <f t="shared" si="19"/>
        <v>81851</v>
      </c>
      <c r="Q120" s="65">
        <f t="shared" si="20"/>
        <v>90637</v>
      </c>
      <c r="R120" s="65">
        <f t="shared" si="21"/>
        <v>95000</v>
      </c>
      <c r="S120" s="64">
        <v>5</v>
      </c>
      <c r="T120" s="63">
        <f t="shared" si="22"/>
        <v>85718</v>
      </c>
      <c r="V120" s="136">
        <v>80580</v>
      </c>
      <c r="X120" s="136">
        <f t="shared" si="23"/>
        <v>5138</v>
      </c>
    </row>
    <row r="121" spans="1:24">
      <c r="A121" s="7">
        <v>118</v>
      </c>
      <c r="B121" s="9" t="s">
        <v>143</v>
      </c>
      <c r="C121" s="63">
        <v>98613</v>
      </c>
      <c r="D121" s="63">
        <v>70965</v>
      </c>
      <c r="E121" s="63">
        <v>75102</v>
      </c>
      <c r="F121" s="63">
        <v>74211</v>
      </c>
      <c r="G121" s="63">
        <v>82178</v>
      </c>
      <c r="H121" s="63">
        <v>94000</v>
      </c>
      <c r="I121" s="63">
        <f t="shared" si="12"/>
        <v>78640</v>
      </c>
      <c r="J121" s="64">
        <f t="shared" si="13"/>
        <v>10396.119544490306</v>
      </c>
      <c r="K121" s="63">
        <f t="shared" si="14"/>
        <v>68243.880455509701</v>
      </c>
      <c r="L121" s="63">
        <f t="shared" si="15"/>
        <v>89036.119544490299</v>
      </c>
      <c r="M121" s="65">
        <f t="shared" si="16"/>
        <v>0</v>
      </c>
      <c r="N121" s="65">
        <f t="shared" si="17"/>
        <v>70965</v>
      </c>
      <c r="O121" s="65">
        <f t="shared" si="18"/>
        <v>75102</v>
      </c>
      <c r="P121" s="65">
        <f t="shared" si="19"/>
        <v>74211</v>
      </c>
      <c r="Q121" s="65">
        <f t="shared" si="20"/>
        <v>82178</v>
      </c>
      <c r="R121" s="65">
        <f t="shared" si="21"/>
        <v>0</v>
      </c>
      <c r="S121" s="64">
        <v>4</v>
      </c>
      <c r="T121" s="63">
        <f t="shared" si="22"/>
        <v>75614</v>
      </c>
      <c r="V121" s="136">
        <v>73059</v>
      </c>
      <c r="X121" s="136">
        <f t="shared" si="23"/>
        <v>2555</v>
      </c>
    </row>
    <row r="122" spans="1:24">
      <c r="A122" s="7">
        <v>119</v>
      </c>
      <c r="B122" s="9" t="s">
        <v>144</v>
      </c>
      <c r="C122" s="63">
        <v>100063</v>
      </c>
      <c r="D122" s="63">
        <v>72009</v>
      </c>
      <c r="E122" s="63">
        <v>76207</v>
      </c>
      <c r="F122" s="63">
        <v>75303</v>
      </c>
      <c r="G122" s="63">
        <v>83386</v>
      </c>
      <c r="H122" s="63">
        <v>85000</v>
      </c>
      <c r="I122" s="63">
        <f t="shared" si="12"/>
        <v>79796.5</v>
      </c>
      <c r="J122" s="64">
        <f t="shared" si="13"/>
        <v>9268.4188990835373</v>
      </c>
      <c r="K122" s="63">
        <f t="shared" si="14"/>
        <v>70528.081100916461</v>
      </c>
      <c r="L122" s="63">
        <f t="shared" si="15"/>
        <v>89064.918899083539</v>
      </c>
      <c r="M122" s="65">
        <f t="shared" si="16"/>
        <v>0</v>
      </c>
      <c r="N122" s="65">
        <f t="shared" si="17"/>
        <v>72009</v>
      </c>
      <c r="O122" s="65">
        <f t="shared" si="18"/>
        <v>76207</v>
      </c>
      <c r="P122" s="65">
        <f t="shared" si="19"/>
        <v>75303</v>
      </c>
      <c r="Q122" s="65">
        <f t="shared" si="20"/>
        <v>83386</v>
      </c>
      <c r="R122" s="65">
        <f t="shared" si="21"/>
        <v>85000</v>
      </c>
      <c r="S122" s="64">
        <v>5</v>
      </c>
      <c r="T122" s="63">
        <f t="shared" si="22"/>
        <v>78381</v>
      </c>
      <c r="V122" s="136">
        <v>74134</v>
      </c>
      <c r="X122" s="136">
        <f t="shared" si="23"/>
        <v>4247</v>
      </c>
    </row>
    <row r="123" spans="1:24">
      <c r="A123" s="7">
        <v>120</v>
      </c>
      <c r="B123" s="9" t="s">
        <v>145</v>
      </c>
      <c r="C123" s="63">
        <v>97163</v>
      </c>
      <c r="D123" s="63">
        <v>69922</v>
      </c>
      <c r="E123" s="63">
        <v>73998</v>
      </c>
      <c r="F123" s="63">
        <v>73120</v>
      </c>
      <c r="G123" s="63">
        <v>80969</v>
      </c>
      <c r="H123" s="63">
        <v>54823.860719999997</v>
      </c>
      <c r="I123" s="63">
        <f t="shared" si="12"/>
        <v>73559</v>
      </c>
      <c r="J123" s="64">
        <f t="shared" si="13"/>
        <v>12676.938453942987</v>
      </c>
      <c r="K123" s="63">
        <f t="shared" si="14"/>
        <v>60882.061546057012</v>
      </c>
      <c r="L123" s="63">
        <f t="shared" si="15"/>
        <v>86235.938453942988</v>
      </c>
      <c r="M123" s="65">
        <f t="shared" si="16"/>
        <v>0</v>
      </c>
      <c r="N123" s="65">
        <f t="shared" si="17"/>
        <v>69922</v>
      </c>
      <c r="O123" s="65">
        <f t="shared" si="18"/>
        <v>73998</v>
      </c>
      <c r="P123" s="65">
        <f t="shared" si="19"/>
        <v>73120</v>
      </c>
      <c r="Q123" s="65">
        <f t="shared" si="20"/>
        <v>80969</v>
      </c>
      <c r="R123" s="65">
        <f t="shared" si="21"/>
        <v>0</v>
      </c>
      <c r="S123" s="64">
        <v>4</v>
      </c>
      <c r="T123" s="63">
        <f t="shared" si="22"/>
        <v>74502</v>
      </c>
      <c r="V123" s="136">
        <v>71985</v>
      </c>
      <c r="X123" s="136">
        <f t="shared" si="23"/>
        <v>2517</v>
      </c>
    </row>
    <row r="124" spans="1:24">
      <c r="A124" s="7">
        <v>121</v>
      </c>
      <c r="B124" s="9" t="s">
        <v>146</v>
      </c>
      <c r="C124" s="63">
        <v>84111</v>
      </c>
      <c r="D124" s="63">
        <v>60529</v>
      </c>
      <c r="E124" s="63">
        <v>64058</v>
      </c>
      <c r="F124" s="63">
        <v>63298</v>
      </c>
      <c r="G124" s="63">
        <v>70093</v>
      </c>
      <c r="H124" s="63">
        <v>54823.860719999997</v>
      </c>
      <c r="I124" s="63">
        <f t="shared" si="12"/>
        <v>63678</v>
      </c>
      <c r="J124" s="64">
        <f t="shared" si="13"/>
        <v>9224.3534771062168</v>
      </c>
      <c r="K124" s="63">
        <f t="shared" si="14"/>
        <v>54453.646522893781</v>
      </c>
      <c r="L124" s="63">
        <f t="shared" si="15"/>
        <v>72902.353477106211</v>
      </c>
      <c r="M124" s="65">
        <f t="shared" si="16"/>
        <v>0</v>
      </c>
      <c r="N124" s="65">
        <f t="shared" si="17"/>
        <v>60529</v>
      </c>
      <c r="O124" s="65">
        <f t="shared" si="18"/>
        <v>64058</v>
      </c>
      <c r="P124" s="65">
        <f t="shared" si="19"/>
        <v>63298</v>
      </c>
      <c r="Q124" s="65">
        <f t="shared" si="20"/>
        <v>70093</v>
      </c>
      <c r="R124" s="65">
        <f t="shared" si="21"/>
        <v>54823.860719999997</v>
      </c>
      <c r="S124" s="64">
        <v>5</v>
      </c>
      <c r="T124" s="63">
        <f t="shared" si="22"/>
        <v>62560</v>
      </c>
      <c r="V124" s="136">
        <v>62316</v>
      </c>
      <c r="X124" s="136">
        <f t="shared" si="23"/>
        <v>244</v>
      </c>
    </row>
    <row r="125" spans="1:24">
      <c r="A125" s="7">
        <v>122</v>
      </c>
      <c r="B125" s="9" t="s">
        <v>147</v>
      </c>
      <c r="C125" s="63">
        <v>130372</v>
      </c>
      <c r="D125" s="63">
        <v>93820</v>
      </c>
      <c r="E125" s="63">
        <v>99290</v>
      </c>
      <c r="F125" s="63">
        <v>98112</v>
      </c>
      <c r="G125" s="63">
        <v>108644</v>
      </c>
      <c r="H125" s="63">
        <v>54823.860719999997</v>
      </c>
      <c r="I125" s="63">
        <f t="shared" si="12"/>
        <v>98701</v>
      </c>
      <c r="J125" s="64">
        <f t="shared" si="13"/>
        <v>22520.843641889114</v>
      </c>
      <c r="K125" s="63">
        <f t="shared" si="14"/>
        <v>76180.156358110893</v>
      </c>
      <c r="L125" s="63">
        <f t="shared" si="15"/>
        <v>121221.84364188911</v>
      </c>
      <c r="M125" s="65">
        <f t="shared" si="16"/>
        <v>0</v>
      </c>
      <c r="N125" s="65">
        <f t="shared" si="17"/>
        <v>93820</v>
      </c>
      <c r="O125" s="65">
        <f t="shared" si="18"/>
        <v>99290</v>
      </c>
      <c r="P125" s="65">
        <f t="shared" si="19"/>
        <v>98112</v>
      </c>
      <c r="Q125" s="65">
        <f t="shared" si="20"/>
        <v>108644</v>
      </c>
      <c r="R125" s="65">
        <f t="shared" si="21"/>
        <v>0</v>
      </c>
      <c r="S125" s="64">
        <v>4</v>
      </c>
      <c r="T125" s="63">
        <f t="shared" si="22"/>
        <v>99967</v>
      </c>
      <c r="V125" s="136">
        <v>96589</v>
      </c>
      <c r="X125" s="136">
        <f t="shared" si="23"/>
        <v>3378</v>
      </c>
    </row>
    <row r="126" spans="1:24">
      <c r="A126" s="7">
        <v>123</v>
      </c>
      <c r="B126" s="9" t="s">
        <v>148</v>
      </c>
      <c r="C126" s="63">
        <v>794706</v>
      </c>
      <c r="D126" s="63">
        <v>571896</v>
      </c>
      <c r="E126" s="63">
        <v>605237</v>
      </c>
      <c r="F126" s="63">
        <v>598057</v>
      </c>
      <c r="G126" s="63">
        <v>662255</v>
      </c>
      <c r="H126" s="63">
        <v>1400000</v>
      </c>
      <c r="I126" s="63">
        <f t="shared" si="12"/>
        <v>633746</v>
      </c>
      <c r="J126" s="64">
        <f t="shared" si="13"/>
        <v>290129.62617159978</v>
      </c>
      <c r="K126" s="63">
        <f t="shared" si="14"/>
        <v>343616.37382840022</v>
      </c>
      <c r="L126" s="63">
        <f t="shared" si="15"/>
        <v>923875.62617159984</v>
      </c>
      <c r="M126" s="65">
        <f t="shared" si="16"/>
        <v>794706</v>
      </c>
      <c r="N126" s="65">
        <f t="shared" si="17"/>
        <v>571896</v>
      </c>
      <c r="O126" s="65">
        <f t="shared" si="18"/>
        <v>605237</v>
      </c>
      <c r="P126" s="65">
        <f t="shared" si="19"/>
        <v>598057</v>
      </c>
      <c r="Q126" s="65">
        <f t="shared" si="20"/>
        <v>662255</v>
      </c>
      <c r="R126" s="65">
        <f t="shared" si="21"/>
        <v>0</v>
      </c>
      <c r="S126" s="64">
        <v>5</v>
      </c>
      <c r="T126" s="63">
        <f t="shared" si="22"/>
        <v>646430</v>
      </c>
      <c r="V126" s="136">
        <v>588773</v>
      </c>
      <c r="X126" s="136">
        <f t="shared" si="23"/>
        <v>57657</v>
      </c>
    </row>
    <row r="127" spans="1:24">
      <c r="A127" s="7">
        <v>124</v>
      </c>
      <c r="B127" s="9" t="s">
        <v>149</v>
      </c>
      <c r="C127" s="63">
        <v>522070</v>
      </c>
      <c r="D127" s="63">
        <v>375698</v>
      </c>
      <c r="E127" s="63">
        <v>397601</v>
      </c>
      <c r="F127" s="63">
        <v>392884</v>
      </c>
      <c r="G127" s="63">
        <v>435058</v>
      </c>
      <c r="H127" s="63">
        <v>198000</v>
      </c>
      <c r="I127" s="63">
        <f t="shared" si="12"/>
        <v>395242.5</v>
      </c>
      <c r="J127" s="64">
        <f t="shared" si="13"/>
        <v>97081.696699938708</v>
      </c>
      <c r="K127" s="63">
        <f t="shared" si="14"/>
        <v>298160.80330006126</v>
      </c>
      <c r="L127" s="63">
        <f t="shared" si="15"/>
        <v>492324.19669993874</v>
      </c>
      <c r="M127" s="65">
        <f t="shared" si="16"/>
        <v>0</v>
      </c>
      <c r="N127" s="65">
        <f t="shared" si="17"/>
        <v>375698</v>
      </c>
      <c r="O127" s="65">
        <f t="shared" si="18"/>
        <v>397601</v>
      </c>
      <c r="P127" s="65">
        <f t="shared" si="19"/>
        <v>392884</v>
      </c>
      <c r="Q127" s="65">
        <f t="shared" si="20"/>
        <v>435058</v>
      </c>
      <c r="R127" s="65">
        <f t="shared" si="21"/>
        <v>0</v>
      </c>
      <c r="S127" s="64">
        <v>4</v>
      </c>
      <c r="T127" s="63">
        <f t="shared" si="22"/>
        <v>400310</v>
      </c>
      <c r="V127" s="136">
        <v>386785</v>
      </c>
      <c r="X127" s="136">
        <f t="shared" si="23"/>
        <v>13525</v>
      </c>
    </row>
    <row r="128" spans="1:24" ht="24">
      <c r="A128" s="7">
        <v>125</v>
      </c>
      <c r="B128" s="9" t="s">
        <v>150</v>
      </c>
      <c r="C128" s="63">
        <v>271186</v>
      </c>
      <c r="D128" s="63">
        <v>195154</v>
      </c>
      <c r="E128" s="63">
        <v>206532</v>
      </c>
      <c r="F128" s="63">
        <v>204081</v>
      </c>
      <c r="G128" s="63">
        <v>225989</v>
      </c>
      <c r="H128" s="63">
        <v>234000</v>
      </c>
      <c r="I128" s="63">
        <f t="shared" si="12"/>
        <v>216260.5</v>
      </c>
      <c r="J128" s="64">
        <f t="shared" si="13"/>
        <v>25351.401859112688</v>
      </c>
      <c r="K128" s="63">
        <f t="shared" si="14"/>
        <v>190909.0981408873</v>
      </c>
      <c r="L128" s="63">
        <f t="shared" si="15"/>
        <v>241611.9018591127</v>
      </c>
      <c r="M128" s="65">
        <f t="shared" si="16"/>
        <v>0</v>
      </c>
      <c r="N128" s="65">
        <f t="shared" si="17"/>
        <v>195154</v>
      </c>
      <c r="O128" s="65">
        <f t="shared" si="18"/>
        <v>206532</v>
      </c>
      <c r="P128" s="65">
        <f t="shared" si="19"/>
        <v>204081</v>
      </c>
      <c r="Q128" s="65">
        <f t="shared" si="20"/>
        <v>225989</v>
      </c>
      <c r="R128" s="65">
        <f t="shared" si="21"/>
        <v>234000</v>
      </c>
      <c r="S128" s="64">
        <v>5</v>
      </c>
      <c r="T128" s="63">
        <f t="shared" si="22"/>
        <v>213151</v>
      </c>
      <c r="V128" s="136">
        <v>200913</v>
      </c>
      <c r="X128" s="136">
        <f t="shared" si="23"/>
        <v>12238</v>
      </c>
    </row>
    <row r="129" spans="1:24">
      <c r="A129" s="7">
        <v>126</v>
      </c>
      <c r="B129" s="9" t="s">
        <v>151</v>
      </c>
      <c r="C129" s="63">
        <v>243633</v>
      </c>
      <c r="D129" s="63">
        <v>175326</v>
      </c>
      <c r="E129" s="63">
        <v>185547</v>
      </c>
      <c r="F129" s="63">
        <v>183346</v>
      </c>
      <c r="G129" s="63">
        <v>203027</v>
      </c>
      <c r="H129" s="63">
        <v>243000</v>
      </c>
      <c r="I129" s="63">
        <f t="shared" si="12"/>
        <v>194287</v>
      </c>
      <c r="J129" s="64">
        <f t="shared" si="13"/>
        <v>27885.942831170931</v>
      </c>
      <c r="K129" s="63">
        <f t="shared" si="14"/>
        <v>166401.05716882908</v>
      </c>
      <c r="L129" s="63">
        <f t="shared" si="15"/>
        <v>222172.94283117092</v>
      </c>
      <c r="M129" s="65">
        <f t="shared" si="16"/>
        <v>0</v>
      </c>
      <c r="N129" s="65">
        <f t="shared" si="17"/>
        <v>175326</v>
      </c>
      <c r="O129" s="65">
        <f t="shared" si="18"/>
        <v>185547</v>
      </c>
      <c r="P129" s="65">
        <f t="shared" si="19"/>
        <v>183346</v>
      </c>
      <c r="Q129" s="65">
        <f t="shared" si="20"/>
        <v>203027</v>
      </c>
      <c r="R129" s="65">
        <f t="shared" si="21"/>
        <v>0</v>
      </c>
      <c r="S129" s="64">
        <v>4</v>
      </c>
      <c r="T129" s="63">
        <f t="shared" si="22"/>
        <v>186812</v>
      </c>
      <c r="V129" s="136">
        <v>180500</v>
      </c>
      <c r="X129" s="136">
        <f t="shared" si="23"/>
        <v>6312</v>
      </c>
    </row>
    <row r="130" spans="1:24">
      <c r="A130" s="7">
        <v>127</v>
      </c>
      <c r="B130" s="9" t="s">
        <v>152</v>
      </c>
      <c r="C130" s="63">
        <v>98613</v>
      </c>
      <c r="D130" s="63">
        <v>70965</v>
      </c>
      <c r="E130" s="63">
        <v>75102</v>
      </c>
      <c r="F130" s="63">
        <v>74211</v>
      </c>
      <c r="G130" s="63">
        <v>82178</v>
      </c>
      <c r="H130" s="63">
        <v>87000</v>
      </c>
      <c r="I130" s="63">
        <f t="shared" si="12"/>
        <v>78640</v>
      </c>
      <c r="J130" s="64">
        <f t="shared" si="13"/>
        <v>9385.0070398955431</v>
      </c>
      <c r="K130" s="63">
        <f t="shared" si="14"/>
        <v>69254.992960104457</v>
      </c>
      <c r="L130" s="63">
        <f t="shared" si="15"/>
        <v>88025.007039895543</v>
      </c>
      <c r="M130" s="65">
        <f t="shared" si="16"/>
        <v>0</v>
      </c>
      <c r="N130" s="65">
        <f t="shared" si="17"/>
        <v>70965</v>
      </c>
      <c r="O130" s="65">
        <f t="shared" si="18"/>
        <v>75102</v>
      </c>
      <c r="P130" s="65">
        <f t="shared" si="19"/>
        <v>74211</v>
      </c>
      <c r="Q130" s="65">
        <f t="shared" si="20"/>
        <v>82178</v>
      </c>
      <c r="R130" s="65">
        <f t="shared" si="21"/>
        <v>87000</v>
      </c>
      <c r="S130" s="64">
        <v>5</v>
      </c>
      <c r="T130" s="63">
        <f t="shared" si="22"/>
        <v>77891</v>
      </c>
      <c r="V130" s="136">
        <v>73059</v>
      </c>
      <c r="X130" s="136">
        <f t="shared" si="23"/>
        <v>4832</v>
      </c>
    </row>
    <row r="131" spans="1:24">
      <c r="A131" s="7">
        <v>128</v>
      </c>
      <c r="B131" s="9" t="s">
        <v>153</v>
      </c>
      <c r="C131" s="63">
        <v>181274</v>
      </c>
      <c r="D131" s="63">
        <v>130451</v>
      </c>
      <c r="E131" s="63">
        <v>138056</v>
      </c>
      <c r="F131" s="63">
        <v>136418</v>
      </c>
      <c r="G131" s="63">
        <v>151062</v>
      </c>
      <c r="H131" s="63">
        <v>176000</v>
      </c>
      <c r="I131" s="63">
        <f t="shared" si="12"/>
        <v>144559</v>
      </c>
      <c r="J131" s="64">
        <f t="shared" si="13"/>
        <v>19728.047550097017</v>
      </c>
      <c r="K131" s="63">
        <f t="shared" si="14"/>
        <v>124830.95244990298</v>
      </c>
      <c r="L131" s="63">
        <f t="shared" si="15"/>
        <v>164287.04755009702</v>
      </c>
      <c r="M131" s="65">
        <f t="shared" si="16"/>
        <v>0</v>
      </c>
      <c r="N131" s="65">
        <f t="shared" si="17"/>
        <v>130451</v>
      </c>
      <c r="O131" s="65">
        <f t="shared" si="18"/>
        <v>138056</v>
      </c>
      <c r="P131" s="65">
        <f t="shared" si="19"/>
        <v>136418</v>
      </c>
      <c r="Q131" s="65">
        <f t="shared" si="20"/>
        <v>151062</v>
      </c>
      <c r="R131" s="65">
        <f t="shared" si="21"/>
        <v>0</v>
      </c>
      <c r="S131" s="64">
        <v>4</v>
      </c>
      <c r="T131" s="63">
        <f t="shared" si="22"/>
        <v>138997</v>
      </c>
      <c r="V131" s="136">
        <v>134300</v>
      </c>
      <c r="X131" s="136">
        <f t="shared" si="23"/>
        <v>4697</v>
      </c>
    </row>
    <row r="132" spans="1:24">
      <c r="A132" s="7">
        <v>129</v>
      </c>
      <c r="B132" s="9" t="s">
        <v>154</v>
      </c>
      <c r="C132" s="63">
        <v>211728</v>
      </c>
      <c r="D132" s="63">
        <v>152366</v>
      </c>
      <c r="E132" s="63">
        <v>161249</v>
      </c>
      <c r="F132" s="63">
        <v>159336</v>
      </c>
      <c r="G132" s="63">
        <v>176440</v>
      </c>
      <c r="H132" s="63">
        <v>189000</v>
      </c>
      <c r="I132" s="63">
        <f t="shared" si="12"/>
        <v>168844.5</v>
      </c>
      <c r="J132" s="64">
        <f t="shared" si="13"/>
        <v>20386.94875336234</v>
      </c>
      <c r="K132" s="63">
        <f t="shared" si="14"/>
        <v>148457.55124663765</v>
      </c>
      <c r="L132" s="63">
        <f t="shared" si="15"/>
        <v>189231.44875336235</v>
      </c>
      <c r="M132" s="65">
        <f t="shared" si="16"/>
        <v>0</v>
      </c>
      <c r="N132" s="65">
        <f t="shared" si="17"/>
        <v>152366</v>
      </c>
      <c r="O132" s="65">
        <f t="shared" si="18"/>
        <v>161249</v>
      </c>
      <c r="P132" s="65">
        <f t="shared" si="19"/>
        <v>159336</v>
      </c>
      <c r="Q132" s="65">
        <f t="shared" si="20"/>
        <v>176440</v>
      </c>
      <c r="R132" s="65">
        <f t="shared" si="21"/>
        <v>189000</v>
      </c>
      <c r="S132" s="64">
        <v>5</v>
      </c>
      <c r="T132" s="63">
        <f t="shared" si="22"/>
        <v>167678</v>
      </c>
      <c r="V132" s="136">
        <v>156863</v>
      </c>
      <c r="X132" s="136">
        <f t="shared" si="23"/>
        <v>10815</v>
      </c>
    </row>
    <row r="133" spans="1:24">
      <c r="A133" s="7">
        <v>130</v>
      </c>
      <c r="B133" s="9" t="s">
        <v>155</v>
      </c>
      <c r="C133" s="63">
        <v>230581</v>
      </c>
      <c r="D133" s="63">
        <v>165933</v>
      </c>
      <c r="E133" s="63">
        <v>175607</v>
      </c>
      <c r="F133" s="63">
        <v>173524</v>
      </c>
      <c r="G133" s="63">
        <v>192151</v>
      </c>
      <c r="H133" s="63">
        <v>198000</v>
      </c>
      <c r="I133" s="63">
        <f t="shared" ref="I133:I148" si="24">MEDIAN(C133,D133,E133,F133,G133,H133)</f>
        <v>183879</v>
      </c>
      <c r="J133" s="64">
        <f t="shared" ref="J133:J148" si="25">_xlfn.STDEV.P(C133,D133,E133,F133,G133,H133)</f>
        <v>21487.733994589151</v>
      </c>
      <c r="K133" s="63">
        <f t="shared" ref="K133:K148" si="26">I133-J133</f>
        <v>162391.26600541084</v>
      </c>
      <c r="L133" s="63">
        <f t="shared" ref="L133:L148" si="27">I133+J133</f>
        <v>205366.73399458916</v>
      </c>
      <c r="M133" s="65">
        <f t="shared" ref="M133:M148" si="28">IF(AND(C133&gt;=(K133),C133&lt;=(L133)),C133,0)</f>
        <v>0</v>
      </c>
      <c r="N133" s="65">
        <f t="shared" ref="N133:N148" si="29">IF(AND(D133&gt;=(K133),D133&lt;=(L133)),D133,0)</f>
        <v>165933</v>
      </c>
      <c r="O133" s="65">
        <f t="shared" ref="O133:O148" si="30">IF(AND(E133&gt;=(K133),E133&lt;=(L133)),E133,0)</f>
        <v>175607</v>
      </c>
      <c r="P133" s="65">
        <f t="shared" ref="P133:P148" si="31">IF(AND(F133&gt;=(K133),F133&lt;=(L133)),F133,0)</f>
        <v>173524</v>
      </c>
      <c r="Q133" s="65">
        <f t="shared" ref="Q133:Q148" si="32">IF(AND(G133&gt;=(K133),G133&lt;=(L133)),G133,0)</f>
        <v>192151</v>
      </c>
      <c r="R133" s="65">
        <f t="shared" ref="R133:R148" si="33">IF(AND(H133&gt;=(K133),H133&lt;=(L133)),H133,0)</f>
        <v>198000</v>
      </c>
      <c r="S133" s="64">
        <v>5</v>
      </c>
      <c r="T133" s="63">
        <f t="shared" ref="T133:T148" si="34">ROUND(SUM(M133:R133)/S133,0)</f>
        <v>181043</v>
      </c>
      <c r="V133" s="136">
        <v>170830</v>
      </c>
      <c r="X133" s="136">
        <f t="shared" ref="X133:X148" si="35">T133-V133</f>
        <v>10213</v>
      </c>
    </row>
    <row r="134" spans="1:24">
      <c r="A134" s="7">
        <v>131</v>
      </c>
      <c r="B134" s="9" t="s">
        <v>156</v>
      </c>
      <c r="C134" s="63">
        <v>497416</v>
      </c>
      <c r="D134" s="63">
        <v>357957</v>
      </c>
      <c r="E134" s="63">
        <v>378825</v>
      </c>
      <c r="F134" s="63">
        <v>374331</v>
      </c>
      <c r="G134" s="63">
        <v>414514</v>
      </c>
      <c r="H134" s="63">
        <v>487000</v>
      </c>
      <c r="I134" s="63">
        <f t="shared" si="24"/>
        <v>396669.5</v>
      </c>
      <c r="J134" s="64">
        <f t="shared" si="25"/>
        <v>54963.899736554355</v>
      </c>
      <c r="K134" s="63">
        <f t="shared" si="26"/>
        <v>341705.60026344564</v>
      </c>
      <c r="L134" s="63">
        <f t="shared" si="27"/>
        <v>451633.39973655436</v>
      </c>
      <c r="M134" s="65">
        <f t="shared" si="28"/>
        <v>0</v>
      </c>
      <c r="N134" s="65">
        <f t="shared" si="29"/>
        <v>357957</v>
      </c>
      <c r="O134" s="65">
        <f t="shared" si="30"/>
        <v>378825</v>
      </c>
      <c r="P134" s="65">
        <f t="shared" si="31"/>
        <v>374331</v>
      </c>
      <c r="Q134" s="65">
        <f t="shared" si="32"/>
        <v>414514</v>
      </c>
      <c r="R134" s="65">
        <f t="shared" si="33"/>
        <v>0</v>
      </c>
      <c r="S134" s="64">
        <v>4</v>
      </c>
      <c r="T134" s="63">
        <f t="shared" si="34"/>
        <v>381407</v>
      </c>
      <c r="V134" s="136">
        <v>368521</v>
      </c>
      <c r="X134" s="136">
        <f t="shared" si="35"/>
        <v>12886</v>
      </c>
    </row>
    <row r="135" spans="1:24" ht="24">
      <c r="A135" s="7">
        <v>132</v>
      </c>
      <c r="B135" s="9" t="s">
        <v>157</v>
      </c>
      <c r="C135" s="63">
        <v>229131</v>
      </c>
      <c r="D135" s="63">
        <v>164890</v>
      </c>
      <c r="E135" s="63">
        <v>174503</v>
      </c>
      <c r="F135" s="63">
        <v>172432</v>
      </c>
      <c r="G135" s="63">
        <v>190942</v>
      </c>
      <c r="H135" s="63">
        <v>390000</v>
      </c>
      <c r="I135" s="63">
        <f t="shared" si="24"/>
        <v>182722.5</v>
      </c>
      <c r="J135" s="64">
        <f t="shared" si="25"/>
        <v>78736.846369550651</v>
      </c>
      <c r="K135" s="63">
        <f t="shared" si="26"/>
        <v>103985.65363044935</v>
      </c>
      <c r="L135" s="63">
        <f t="shared" si="27"/>
        <v>261459.34636955065</v>
      </c>
      <c r="M135" s="65">
        <f t="shared" si="28"/>
        <v>229131</v>
      </c>
      <c r="N135" s="65">
        <f t="shared" si="29"/>
        <v>164890</v>
      </c>
      <c r="O135" s="65">
        <f t="shared" si="30"/>
        <v>174503</v>
      </c>
      <c r="P135" s="65">
        <f t="shared" si="31"/>
        <v>172432</v>
      </c>
      <c r="Q135" s="65">
        <f t="shared" si="32"/>
        <v>190942</v>
      </c>
      <c r="R135" s="65">
        <f t="shared" si="33"/>
        <v>0</v>
      </c>
      <c r="S135" s="64">
        <v>5</v>
      </c>
      <c r="T135" s="63">
        <f t="shared" si="34"/>
        <v>186380</v>
      </c>
      <c r="V135" s="136">
        <v>169756</v>
      </c>
      <c r="X135" s="136">
        <f t="shared" si="35"/>
        <v>16624</v>
      </c>
    </row>
    <row r="136" spans="1:24">
      <c r="A136" s="7">
        <v>133</v>
      </c>
      <c r="B136" s="9" t="s">
        <v>158</v>
      </c>
      <c r="C136" s="63">
        <v>287138</v>
      </c>
      <c r="D136" s="63">
        <v>206634</v>
      </c>
      <c r="E136" s="63">
        <v>218681</v>
      </c>
      <c r="F136" s="63">
        <v>216086</v>
      </c>
      <c r="G136" s="63">
        <v>239282</v>
      </c>
      <c r="H136" s="63">
        <v>420000</v>
      </c>
      <c r="I136" s="63">
        <f t="shared" si="24"/>
        <v>228981.5</v>
      </c>
      <c r="J136" s="64">
        <f t="shared" si="25"/>
        <v>74297.077489442498</v>
      </c>
      <c r="K136" s="63">
        <f t="shared" si="26"/>
        <v>154684.42251055752</v>
      </c>
      <c r="L136" s="63">
        <f t="shared" si="27"/>
        <v>303278.57748944248</v>
      </c>
      <c r="M136" s="65">
        <f t="shared" si="28"/>
        <v>287138</v>
      </c>
      <c r="N136" s="65">
        <f t="shared" si="29"/>
        <v>206634</v>
      </c>
      <c r="O136" s="65">
        <f t="shared" si="30"/>
        <v>218681</v>
      </c>
      <c r="P136" s="65">
        <f t="shared" si="31"/>
        <v>216086</v>
      </c>
      <c r="Q136" s="65">
        <f t="shared" si="32"/>
        <v>239282</v>
      </c>
      <c r="R136" s="65">
        <f t="shared" si="33"/>
        <v>0</v>
      </c>
      <c r="S136" s="64">
        <v>5</v>
      </c>
      <c r="T136" s="63">
        <f t="shared" si="34"/>
        <v>233564</v>
      </c>
      <c r="V136" s="136">
        <v>212732</v>
      </c>
      <c r="X136" s="136">
        <f t="shared" si="35"/>
        <v>20832</v>
      </c>
    </row>
    <row r="137" spans="1:24">
      <c r="A137" s="7">
        <v>134</v>
      </c>
      <c r="B137" s="9" t="s">
        <v>159</v>
      </c>
      <c r="C137" s="63">
        <v>493066</v>
      </c>
      <c r="D137" s="63">
        <v>354826</v>
      </c>
      <c r="E137" s="63">
        <v>375512</v>
      </c>
      <c r="F137" s="63">
        <v>371057</v>
      </c>
      <c r="G137" s="63">
        <v>410888</v>
      </c>
      <c r="H137" s="63">
        <v>980000</v>
      </c>
      <c r="I137" s="63">
        <f t="shared" si="24"/>
        <v>393200</v>
      </c>
      <c r="J137" s="64">
        <f t="shared" si="25"/>
        <v>220436.04638263126</v>
      </c>
      <c r="K137" s="63">
        <f t="shared" si="26"/>
        <v>172763.95361736874</v>
      </c>
      <c r="L137" s="63">
        <f t="shared" si="27"/>
        <v>613636.04638263129</v>
      </c>
      <c r="M137" s="65">
        <f t="shared" si="28"/>
        <v>493066</v>
      </c>
      <c r="N137" s="65">
        <f t="shared" si="29"/>
        <v>354826</v>
      </c>
      <c r="O137" s="65">
        <f t="shared" si="30"/>
        <v>375512</v>
      </c>
      <c r="P137" s="65">
        <f t="shared" si="31"/>
        <v>371057</v>
      </c>
      <c r="Q137" s="65">
        <f t="shared" si="32"/>
        <v>410888</v>
      </c>
      <c r="R137" s="65">
        <f t="shared" si="33"/>
        <v>0</v>
      </c>
      <c r="S137" s="64">
        <v>5</v>
      </c>
      <c r="T137" s="63">
        <f t="shared" si="34"/>
        <v>401070</v>
      </c>
      <c r="V137" s="136">
        <v>365297</v>
      </c>
      <c r="X137" s="136">
        <f t="shared" si="35"/>
        <v>35773</v>
      </c>
    </row>
    <row r="138" spans="1:24">
      <c r="A138" s="7">
        <v>135</v>
      </c>
      <c r="B138" s="9" t="s">
        <v>160</v>
      </c>
      <c r="C138" s="63">
        <v>181274</v>
      </c>
      <c r="D138" s="63">
        <v>130451</v>
      </c>
      <c r="E138" s="63">
        <v>138056</v>
      </c>
      <c r="F138" s="63">
        <v>136418</v>
      </c>
      <c r="G138" s="63">
        <v>151062</v>
      </c>
      <c r="H138" s="63">
        <v>167000</v>
      </c>
      <c r="I138" s="63">
        <f t="shared" si="24"/>
        <v>144559</v>
      </c>
      <c r="J138" s="64">
        <f t="shared" si="25"/>
        <v>18140.461960459797</v>
      </c>
      <c r="K138" s="63">
        <f t="shared" si="26"/>
        <v>126418.5380395402</v>
      </c>
      <c r="L138" s="63">
        <f t="shared" si="27"/>
        <v>162699.4619604598</v>
      </c>
      <c r="M138" s="65">
        <f t="shared" si="28"/>
        <v>0</v>
      </c>
      <c r="N138" s="65">
        <f t="shared" si="29"/>
        <v>130451</v>
      </c>
      <c r="O138" s="65">
        <f t="shared" si="30"/>
        <v>138056</v>
      </c>
      <c r="P138" s="65">
        <f t="shared" si="31"/>
        <v>136418</v>
      </c>
      <c r="Q138" s="65">
        <f t="shared" si="32"/>
        <v>151062</v>
      </c>
      <c r="R138" s="65">
        <f t="shared" si="33"/>
        <v>0</v>
      </c>
      <c r="S138" s="64">
        <v>4</v>
      </c>
      <c r="T138" s="63">
        <f t="shared" si="34"/>
        <v>138997</v>
      </c>
      <c r="V138" s="136">
        <v>134300</v>
      </c>
      <c r="X138" s="136">
        <f t="shared" si="35"/>
        <v>4697</v>
      </c>
    </row>
    <row r="139" spans="1:24">
      <c r="A139" s="7">
        <v>136</v>
      </c>
      <c r="B139" s="9" t="s">
        <v>161</v>
      </c>
      <c r="C139" s="63">
        <v>543823</v>
      </c>
      <c r="D139" s="63">
        <v>391352</v>
      </c>
      <c r="E139" s="63">
        <v>414168</v>
      </c>
      <c r="F139" s="63">
        <v>409254</v>
      </c>
      <c r="G139" s="63">
        <v>453185</v>
      </c>
      <c r="H139" s="63">
        <v>567000</v>
      </c>
      <c r="I139" s="63">
        <f t="shared" si="24"/>
        <v>433676.5</v>
      </c>
      <c r="J139" s="64">
        <f t="shared" si="25"/>
        <v>68131.273139106648</v>
      </c>
      <c r="K139" s="63">
        <f t="shared" si="26"/>
        <v>365545.22686089337</v>
      </c>
      <c r="L139" s="63">
        <f t="shared" si="27"/>
        <v>501807.77313910663</v>
      </c>
      <c r="M139" s="65">
        <f t="shared" si="28"/>
        <v>0</v>
      </c>
      <c r="N139" s="65">
        <f t="shared" si="29"/>
        <v>391352</v>
      </c>
      <c r="O139" s="65">
        <f t="shared" si="30"/>
        <v>414168</v>
      </c>
      <c r="P139" s="65">
        <f t="shared" si="31"/>
        <v>409254</v>
      </c>
      <c r="Q139" s="65">
        <f t="shared" si="32"/>
        <v>453185</v>
      </c>
      <c r="R139" s="65">
        <f t="shared" si="33"/>
        <v>0</v>
      </c>
      <c r="S139" s="64">
        <v>4</v>
      </c>
      <c r="T139" s="63">
        <f t="shared" si="34"/>
        <v>416990</v>
      </c>
      <c r="V139" s="136">
        <v>402902</v>
      </c>
      <c r="X139" s="136">
        <f t="shared" si="35"/>
        <v>14088</v>
      </c>
    </row>
    <row r="140" spans="1:24">
      <c r="A140" s="7">
        <v>137</v>
      </c>
      <c r="B140" s="9" t="s">
        <v>162</v>
      </c>
      <c r="C140" s="63">
        <v>123266</v>
      </c>
      <c r="D140" s="63">
        <v>88706</v>
      </c>
      <c r="E140" s="63">
        <v>93878</v>
      </c>
      <c r="F140" s="63">
        <v>92764</v>
      </c>
      <c r="G140" s="63">
        <v>102722</v>
      </c>
      <c r="H140" s="63">
        <v>256000</v>
      </c>
      <c r="I140" s="63">
        <f t="shared" si="24"/>
        <v>98300</v>
      </c>
      <c r="J140" s="64">
        <f t="shared" si="25"/>
        <v>59127.460587746835</v>
      </c>
      <c r="K140" s="63">
        <f t="shared" si="26"/>
        <v>39172.539412253165</v>
      </c>
      <c r="L140" s="63">
        <f t="shared" si="27"/>
        <v>157427.46058774684</v>
      </c>
      <c r="M140" s="65">
        <f t="shared" si="28"/>
        <v>123266</v>
      </c>
      <c r="N140" s="65">
        <f t="shared" si="29"/>
        <v>88706</v>
      </c>
      <c r="O140" s="65">
        <f t="shared" si="30"/>
        <v>93878</v>
      </c>
      <c r="P140" s="65">
        <f t="shared" si="31"/>
        <v>92764</v>
      </c>
      <c r="Q140" s="65">
        <f t="shared" si="32"/>
        <v>102722</v>
      </c>
      <c r="R140" s="65">
        <f t="shared" si="33"/>
        <v>0</v>
      </c>
      <c r="S140" s="64">
        <v>5</v>
      </c>
      <c r="T140" s="63">
        <f t="shared" si="34"/>
        <v>100267</v>
      </c>
      <c r="V140" s="136">
        <v>91324</v>
      </c>
      <c r="X140" s="136">
        <f t="shared" si="35"/>
        <v>8943</v>
      </c>
    </row>
    <row r="141" spans="1:24">
      <c r="A141" s="7">
        <v>138</v>
      </c>
      <c r="B141" s="9" t="s">
        <v>163</v>
      </c>
      <c r="C141" s="63">
        <v>411855</v>
      </c>
      <c r="D141" s="63">
        <v>296384</v>
      </c>
      <c r="E141" s="63">
        <v>313663</v>
      </c>
      <c r="F141" s="63">
        <v>309942</v>
      </c>
      <c r="G141" s="63">
        <v>343212</v>
      </c>
      <c r="H141" s="63">
        <v>389000</v>
      </c>
      <c r="I141" s="63">
        <f t="shared" si="24"/>
        <v>328437.5</v>
      </c>
      <c r="J141" s="64">
        <f t="shared" si="25"/>
        <v>42773.601351248828</v>
      </c>
      <c r="K141" s="63">
        <f t="shared" si="26"/>
        <v>285663.8986487512</v>
      </c>
      <c r="L141" s="63">
        <f t="shared" si="27"/>
        <v>371211.1013512488</v>
      </c>
      <c r="M141" s="65">
        <f t="shared" si="28"/>
        <v>0</v>
      </c>
      <c r="N141" s="65">
        <f t="shared" si="29"/>
        <v>296384</v>
      </c>
      <c r="O141" s="65">
        <f t="shared" si="30"/>
        <v>313663</v>
      </c>
      <c r="P141" s="65">
        <f t="shared" si="31"/>
        <v>309942</v>
      </c>
      <c r="Q141" s="65">
        <f t="shared" si="32"/>
        <v>343212</v>
      </c>
      <c r="R141" s="65">
        <f t="shared" si="33"/>
        <v>0</v>
      </c>
      <c r="S141" s="64">
        <v>4</v>
      </c>
      <c r="T141" s="63">
        <f t="shared" si="34"/>
        <v>315800</v>
      </c>
      <c r="V141" s="136">
        <v>305131</v>
      </c>
      <c r="X141" s="136">
        <f t="shared" si="35"/>
        <v>10669</v>
      </c>
    </row>
    <row r="142" spans="1:24">
      <c r="A142" s="7">
        <v>139</v>
      </c>
      <c r="B142" s="9" t="s">
        <v>164</v>
      </c>
      <c r="C142" s="63">
        <v>210278</v>
      </c>
      <c r="D142" s="63">
        <v>151323</v>
      </c>
      <c r="E142" s="63">
        <v>160145</v>
      </c>
      <c r="F142" s="63">
        <v>158245</v>
      </c>
      <c r="G142" s="63">
        <v>175232</v>
      </c>
      <c r="H142" s="63">
        <v>190000</v>
      </c>
      <c r="I142" s="63">
        <f t="shared" si="24"/>
        <v>167688.5</v>
      </c>
      <c r="J142" s="64">
        <f t="shared" si="25"/>
        <v>20525.549926994783</v>
      </c>
      <c r="K142" s="63">
        <f t="shared" si="26"/>
        <v>147162.95007300522</v>
      </c>
      <c r="L142" s="63">
        <f t="shared" si="27"/>
        <v>188214.04992699478</v>
      </c>
      <c r="M142" s="65">
        <f t="shared" si="28"/>
        <v>0</v>
      </c>
      <c r="N142" s="65">
        <f t="shared" si="29"/>
        <v>151323</v>
      </c>
      <c r="O142" s="65">
        <f t="shared" si="30"/>
        <v>160145</v>
      </c>
      <c r="P142" s="65">
        <f t="shared" si="31"/>
        <v>158245</v>
      </c>
      <c r="Q142" s="65">
        <f t="shared" si="32"/>
        <v>175232</v>
      </c>
      <c r="R142" s="65">
        <f t="shared" si="33"/>
        <v>0</v>
      </c>
      <c r="S142" s="64">
        <v>4</v>
      </c>
      <c r="T142" s="63">
        <f t="shared" si="34"/>
        <v>161236</v>
      </c>
      <c r="V142" s="136">
        <v>155789</v>
      </c>
      <c r="X142" s="136">
        <f t="shared" si="35"/>
        <v>5447</v>
      </c>
    </row>
    <row r="143" spans="1:24">
      <c r="A143" s="7">
        <v>140</v>
      </c>
      <c r="B143" s="9" t="s">
        <v>165</v>
      </c>
      <c r="C143" s="63">
        <v>239282</v>
      </c>
      <c r="D143" s="63">
        <v>172195</v>
      </c>
      <c r="E143" s="63">
        <v>182234</v>
      </c>
      <c r="F143" s="63">
        <v>180072</v>
      </c>
      <c r="G143" s="63">
        <v>199402</v>
      </c>
      <c r="H143" s="63">
        <v>170000</v>
      </c>
      <c r="I143" s="63">
        <f t="shared" si="24"/>
        <v>181153</v>
      </c>
      <c r="J143" s="64">
        <f t="shared" si="25"/>
        <v>23774.343274607792</v>
      </c>
      <c r="K143" s="63">
        <f t="shared" si="26"/>
        <v>157378.65672539221</v>
      </c>
      <c r="L143" s="63">
        <f t="shared" si="27"/>
        <v>204927.34327460779</v>
      </c>
      <c r="M143" s="65">
        <f t="shared" si="28"/>
        <v>0</v>
      </c>
      <c r="N143" s="65">
        <f t="shared" si="29"/>
        <v>172195</v>
      </c>
      <c r="O143" s="65">
        <f t="shared" si="30"/>
        <v>182234</v>
      </c>
      <c r="P143" s="65">
        <f t="shared" si="31"/>
        <v>180072</v>
      </c>
      <c r="Q143" s="65">
        <f t="shared" si="32"/>
        <v>199402</v>
      </c>
      <c r="R143" s="65">
        <f t="shared" si="33"/>
        <v>170000</v>
      </c>
      <c r="S143" s="64">
        <v>5</v>
      </c>
      <c r="T143" s="63">
        <f t="shared" si="34"/>
        <v>180781</v>
      </c>
      <c r="V143" s="136">
        <v>177276</v>
      </c>
      <c r="X143" s="136">
        <f t="shared" si="35"/>
        <v>3505</v>
      </c>
    </row>
    <row r="144" spans="1:24">
      <c r="A144" s="7">
        <v>141</v>
      </c>
      <c r="B144" s="9" t="s">
        <v>166</v>
      </c>
      <c r="C144" s="63">
        <v>253784</v>
      </c>
      <c r="D144" s="63">
        <v>182631</v>
      </c>
      <c r="E144" s="63">
        <v>193278</v>
      </c>
      <c r="F144" s="63">
        <v>190985</v>
      </c>
      <c r="G144" s="63">
        <v>211487</v>
      </c>
      <c r="H144" s="63">
        <v>187000</v>
      </c>
      <c r="I144" s="63">
        <f t="shared" si="24"/>
        <v>192131.5</v>
      </c>
      <c r="J144" s="64">
        <f t="shared" si="25"/>
        <v>24360.457339827502</v>
      </c>
      <c r="K144" s="63">
        <f t="shared" si="26"/>
        <v>167771.0426601725</v>
      </c>
      <c r="L144" s="63">
        <f t="shared" si="27"/>
        <v>216491.9573398275</v>
      </c>
      <c r="M144" s="65">
        <f t="shared" si="28"/>
        <v>0</v>
      </c>
      <c r="N144" s="65">
        <f t="shared" si="29"/>
        <v>182631</v>
      </c>
      <c r="O144" s="65">
        <f t="shared" si="30"/>
        <v>193278</v>
      </c>
      <c r="P144" s="65">
        <f t="shared" si="31"/>
        <v>190985</v>
      </c>
      <c r="Q144" s="65">
        <f t="shared" si="32"/>
        <v>211487</v>
      </c>
      <c r="R144" s="65">
        <f t="shared" si="33"/>
        <v>187000</v>
      </c>
      <c r="S144" s="64">
        <v>5</v>
      </c>
      <c r="T144" s="63">
        <f t="shared" si="34"/>
        <v>193076</v>
      </c>
      <c r="V144" s="136">
        <v>188021</v>
      </c>
      <c r="X144" s="136">
        <f t="shared" si="35"/>
        <v>5055</v>
      </c>
    </row>
    <row r="145" spans="1:24">
      <c r="A145" s="7">
        <v>142</v>
      </c>
      <c r="B145" s="9" t="s">
        <v>165</v>
      </c>
      <c r="C145" s="63">
        <v>118916</v>
      </c>
      <c r="D145" s="63">
        <v>85576</v>
      </c>
      <c r="E145" s="63">
        <v>90565</v>
      </c>
      <c r="F145" s="63">
        <v>89490</v>
      </c>
      <c r="G145" s="63">
        <v>99097</v>
      </c>
      <c r="H145" s="63">
        <v>176000</v>
      </c>
      <c r="I145" s="63">
        <f t="shared" si="24"/>
        <v>94831</v>
      </c>
      <c r="J145" s="64">
        <f t="shared" si="25"/>
        <v>31488.782244193284</v>
      </c>
      <c r="K145" s="63">
        <f t="shared" si="26"/>
        <v>63342.21775580672</v>
      </c>
      <c r="L145" s="63">
        <f t="shared" si="27"/>
        <v>126319.78224419328</v>
      </c>
      <c r="M145" s="65">
        <f t="shared" si="28"/>
        <v>118916</v>
      </c>
      <c r="N145" s="65">
        <f t="shared" si="29"/>
        <v>85576</v>
      </c>
      <c r="O145" s="65">
        <f t="shared" si="30"/>
        <v>90565</v>
      </c>
      <c r="P145" s="65">
        <f t="shared" si="31"/>
        <v>89490</v>
      </c>
      <c r="Q145" s="65">
        <f t="shared" si="32"/>
        <v>99097</v>
      </c>
      <c r="R145" s="65">
        <f t="shared" si="33"/>
        <v>0</v>
      </c>
      <c r="S145" s="64">
        <v>5</v>
      </c>
      <c r="T145" s="63">
        <f t="shared" si="34"/>
        <v>96729</v>
      </c>
      <c r="V145" s="136">
        <v>88101</v>
      </c>
      <c r="X145" s="136">
        <f t="shared" si="35"/>
        <v>8628</v>
      </c>
    </row>
    <row r="146" spans="1:24">
      <c r="A146" s="7">
        <v>143</v>
      </c>
      <c r="B146" s="9" t="s">
        <v>165</v>
      </c>
      <c r="C146" s="63">
        <v>94263</v>
      </c>
      <c r="D146" s="63">
        <v>67834</v>
      </c>
      <c r="E146" s="63">
        <v>71789</v>
      </c>
      <c r="F146" s="63">
        <v>70937</v>
      </c>
      <c r="G146" s="63">
        <v>78552</v>
      </c>
      <c r="H146" s="63">
        <v>115000</v>
      </c>
      <c r="I146" s="63">
        <f t="shared" si="24"/>
        <v>75170.5</v>
      </c>
      <c r="J146" s="64">
        <f t="shared" si="25"/>
        <v>16692.445803915816</v>
      </c>
      <c r="K146" s="63">
        <f t="shared" si="26"/>
        <v>58478.05419608418</v>
      </c>
      <c r="L146" s="63">
        <f t="shared" si="27"/>
        <v>91862.94580391582</v>
      </c>
      <c r="M146" s="65">
        <f t="shared" si="28"/>
        <v>0</v>
      </c>
      <c r="N146" s="65">
        <f t="shared" si="29"/>
        <v>67834</v>
      </c>
      <c r="O146" s="65">
        <f t="shared" si="30"/>
        <v>71789</v>
      </c>
      <c r="P146" s="65">
        <f t="shared" si="31"/>
        <v>70937</v>
      </c>
      <c r="Q146" s="65">
        <f t="shared" si="32"/>
        <v>78552</v>
      </c>
      <c r="R146" s="65">
        <f t="shared" si="33"/>
        <v>0</v>
      </c>
      <c r="S146" s="64">
        <v>4</v>
      </c>
      <c r="T146" s="63">
        <f t="shared" si="34"/>
        <v>72278</v>
      </c>
      <c r="V146" s="136">
        <v>69836</v>
      </c>
      <c r="X146" s="136">
        <f t="shared" si="35"/>
        <v>2442</v>
      </c>
    </row>
    <row r="147" spans="1:24">
      <c r="A147" s="7">
        <v>144</v>
      </c>
      <c r="B147" s="9" t="s">
        <v>167</v>
      </c>
      <c r="C147" s="63">
        <v>261035</v>
      </c>
      <c r="D147" s="63">
        <v>187849</v>
      </c>
      <c r="E147" s="63">
        <v>198801</v>
      </c>
      <c r="F147" s="63">
        <v>196442</v>
      </c>
      <c r="G147" s="63">
        <v>217529</v>
      </c>
      <c r="H147" s="63">
        <v>154000</v>
      </c>
      <c r="I147" s="63">
        <f t="shared" si="24"/>
        <v>197621.5</v>
      </c>
      <c r="J147" s="64">
        <f t="shared" si="25"/>
        <v>32324.988036433293</v>
      </c>
      <c r="K147" s="63">
        <f t="shared" si="26"/>
        <v>165296.51196356671</v>
      </c>
      <c r="L147" s="63">
        <f t="shared" si="27"/>
        <v>229946.48803643329</v>
      </c>
      <c r="M147" s="65">
        <f t="shared" si="28"/>
        <v>0</v>
      </c>
      <c r="N147" s="65">
        <f t="shared" si="29"/>
        <v>187849</v>
      </c>
      <c r="O147" s="65">
        <f t="shared" si="30"/>
        <v>198801</v>
      </c>
      <c r="P147" s="65">
        <f t="shared" si="31"/>
        <v>196442</v>
      </c>
      <c r="Q147" s="65">
        <f t="shared" si="32"/>
        <v>217529</v>
      </c>
      <c r="R147" s="65">
        <f t="shared" si="33"/>
        <v>0</v>
      </c>
      <c r="S147" s="64">
        <v>4</v>
      </c>
      <c r="T147" s="63">
        <f t="shared" si="34"/>
        <v>200155</v>
      </c>
      <c r="V147" s="136">
        <v>193393</v>
      </c>
      <c r="X147" s="136">
        <f t="shared" si="35"/>
        <v>6762</v>
      </c>
    </row>
    <row r="148" spans="1:24" ht="24">
      <c r="A148" s="7">
        <v>145</v>
      </c>
      <c r="B148" s="9" t="s">
        <v>168</v>
      </c>
      <c r="C148" s="63">
        <v>166772</v>
      </c>
      <c r="D148" s="63">
        <v>120015</v>
      </c>
      <c r="E148" s="63">
        <v>127011</v>
      </c>
      <c r="F148" s="63">
        <v>125505</v>
      </c>
      <c r="G148" s="63">
        <v>138977</v>
      </c>
      <c r="H148" s="63">
        <v>167000</v>
      </c>
      <c r="I148" s="63">
        <f t="shared" si="24"/>
        <v>132994</v>
      </c>
      <c r="J148" s="64">
        <f t="shared" si="25"/>
        <v>19236.941388900679</v>
      </c>
      <c r="K148" s="63">
        <f t="shared" si="26"/>
        <v>113757.05861109932</v>
      </c>
      <c r="L148" s="63">
        <f t="shared" si="27"/>
        <v>152230.94138890068</v>
      </c>
      <c r="M148" s="65">
        <f t="shared" si="28"/>
        <v>0</v>
      </c>
      <c r="N148" s="65">
        <f t="shared" si="29"/>
        <v>120015</v>
      </c>
      <c r="O148" s="65">
        <f t="shared" si="30"/>
        <v>127011</v>
      </c>
      <c r="P148" s="65">
        <f t="shared" si="31"/>
        <v>125505</v>
      </c>
      <c r="Q148" s="65">
        <f t="shared" si="32"/>
        <v>138977</v>
      </c>
      <c r="R148" s="65">
        <f t="shared" si="33"/>
        <v>0</v>
      </c>
      <c r="S148" s="64">
        <v>4</v>
      </c>
      <c r="T148" s="63">
        <f>ROUND(SUM(M148:R148)/S148,0)</f>
        <v>127877</v>
      </c>
      <c r="V148" s="136">
        <v>123556</v>
      </c>
      <c r="X148" s="136">
        <f t="shared" si="35"/>
        <v>4321</v>
      </c>
    </row>
    <row r="149" spans="1:24">
      <c r="S149" s="75"/>
      <c r="T149" s="119"/>
    </row>
    <row r="150" spans="1:24">
      <c r="S150" s="75"/>
      <c r="T150" s="137">
        <f>SUM(T4:T148)</f>
        <v>257794951</v>
      </c>
    </row>
    <row r="152" spans="1:24">
      <c r="T152">
        <v>257794951</v>
      </c>
    </row>
  </sheetData>
  <mergeCells count="5">
    <mergeCell ref="A2:B2"/>
    <mergeCell ref="I2:L2"/>
    <mergeCell ref="S2:S3"/>
    <mergeCell ref="T2:T3"/>
    <mergeCell ref="M2:R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BD3B14-FECD-4058-8ED3-6CA484CA0EFE}">
  <dimension ref="A2:V153"/>
  <sheetViews>
    <sheetView topLeftCell="H1" zoomScale="80" zoomScaleNormal="80" workbookViewId="0">
      <selection activeCell="B20" sqref="B20"/>
    </sheetView>
  </sheetViews>
  <sheetFormatPr defaultColWidth="11.42578125" defaultRowHeight="15"/>
  <cols>
    <col min="2" max="2" width="39.5703125" customWidth="1"/>
    <col min="3" max="3" width="20" customWidth="1"/>
    <col min="4" max="4" width="17.85546875" customWidth="1"/>
    <col min="5" max="5" width="20.140625" customWidth="1"/>
    <col min="6" max="7" width="27.140625" customWidth="1"/>
    <col min="8" max="8" width="15.28515625" customWidth="1"/>
    <col min="9" max="9" width="13.5703125" customWidth="1"/>
    <col min="10" max="10" width="16.85546875" customWidth="1"/>
    <col min="11" max="11" width="14.28515625" customWidth="1"/>
    <col min="12" max="12" width="13.42578125" customWidth="1"/>
    <col min="13" max="13" width="18" customWidth="1"/>
    <col min="14" max="14" width="17" customWidth="1"/>
    <col min="15" max="16" width="14.7109375" customWidth="1"/>
    <col min="17" max="17" width="19.42578125" customWidth="1"/>
    <col min="18" max="18" width="15" customWidth="1"/>
    <col min="20" max="20" width="15.140625" bestFit="1" customWidth="1"/>
    <col min="22" max="22" width="18.5703125" customWidth="1"/>
  </cols>
  <sheetData>
    <row r="2" spans="1:22">
      <c r="A2" s="208" t="s">
        <v>173</v>
      </c>
      <c r="B2" s="208"/>
      <c r="C2" s="130" t="s">
        <v>19</v>
      </c>
      <c r="D2" s="130" t="s">
        <v>169</v>
      </c>
      <c r="E2" s="130" t="s">
        <v>170</v>
      </c>
      <c r="F2" s="130" t="s">
        <v>174</v>
      </c>
      <c r="G2" s="130" t="s">
        <v>201</v>
      </c>
      <c r="H2" s="209" t="s">
        <v>175</v>
      </c>
      <c r="I2" s="209"/>
      <c r="J2" s="209"/>
      <c r="K2" s="209"/>
      <c r="L2" s="213" t="s">
        <v>176</v>
      </c>
      <c r="M2" s="214"/>
      <c r="N2" s="214"/>
      <c r="O2" s="214"/>
      <c r="P2" s="214"/>
      <c r="Q2" s="210" t="s">
        <v>177</v>
      </c>
      <c r="R2" s="210" t="s">
        <v>178</v>
      </c>
    </row>
    <row r="3" spans="1:22" ht="24">
      <c r="A3" s="132" t="s">
        <v>20</v>
      </c>
      <c r="B3" s="133" t="s">
        <v>179</v>
      </c>
      <c r="C3" s="130" t="s">
        <v>180</v>
      </c>
      <c r="D3" s="130" t="s">
        <v>180</v>
      </c>
      <c r="E3" s="130" t="s">
        <v>180</v>
      </c>
      <c r="F3" s="130" t="s">
        <v>180</v>
      </c>
      <c r="G3" s="130" t="s">
        <v>180</v>
      </c>
      <c r="H3" s="131" t="s">
        <v>181</v>
      </c>
      <c r="I3" s="131" t="s">
        <v>182</v>
      </c>
      <c r="J3" s="131" t="s">
        <v>183</v>
      </c>
      <c r="K3" s="131" t="s">
        <v>184</v>
      </c>
      <c r="L3" s="134" t="s">
        <v>185</v>
      </c>
      <c r="M3" s="134" t="s">
        <v>169</v>
      </c>
      <c r="N3" s="134" t="s">
        <v>170</v>
      </c>
      <c r="O3" s="135" t="s">
        <v>174</v>
      </c>
      <c r="P3" s="135" t="s">
        <v>172</v>
      </c>
      <c r="Q3" s="211"/>
      <c r="R3" s="212"/>
    </row>
    <row r="4" spans="1:22">
      <c r="A4" s="7">
        <v>1</v>
      </c>
      <c r="B4" s="8" t="s">
        <v>29</v>
      </c>
      <c r="C4" s="63">
        <v>1960842</v>
      </c>
      <c r="D4" s="63">
        <v>2191571</v>
      </c>
      <c r="E4" s="63">
        <v>2297423</v>
      </c>
      <c r="F4" s="63">
        <v>2291824</v>
      </c>
      <c r="G4" s="63">
        <v>2042544</v>
      </c>
      <c r="H4" s="63">
        <f>MEDIAN(C4,D4,E4,F4,G4)</f>
        <v>2191571</v>
      </c>
      <c r="I4" s="64">
        <f>_xlfn.STDEV.P(C4,D4,E4,F4,G4)</f>
        <v>134662.01700761801</v>
      </c>
      <c r="J4" s="63">
        <f>H4-I4</f>
        <v>2056908.982992382</v>
      </c>
      <c r="K4" s="63">
        <f>H4+I4</f>
        <v>2326233.0170076182</v>
      </c>
      <c r="L4" s="65">
        <f t="shared" ref="L4:L35" si="0">IF(AND(C4&gt;=(J4),C4&lt;=(K4)),C4,0)</f>
        <v>0</v>
      </c>
      <c r="M4" s="65">
        <f t="shared" ref="M4:M35" si="1">IF(AND(D4&gt;=(J4),D4&lt;=(K4)),D4,0)</f>
        <v>2191571</v>
      </c>
      <c r="N4" s="65">
        <f t="shared" ref="N4:N35" si="2">IF(AND(E4&gt;=(J4),E4&lt;=(K4)),E4,0)</f>
        <v>2297423</v>
      </c>
      <c r="O4" s="65">
        <f t="shared" ref="O4:O35" si="3">IF(AND(F4&gt;=(J4),F4&lt;=(K4)),F4,0)</f>
        <v>2291824</v>
      </c>
      <c r="P4" s="65">
        <f t="shared" ref="P4:P35" si="4">IF(AND(G4&gt;=(J4),G4&lt;=(K4)),G4,0)</f>
        <v>0</v>
      </c>
      <c r="Q4" s="64">
        <v>3</v>
      </c>
      <c r="R4" s="63">
        <f t="shared" ref="R4:R35" si="5">ROUND(SUM(L4:P4)/Q4,0)</f>
        <v>2260273</v>
      </c>
      <c r="T4" s="136">
        <v>2248994</v>
      </c>
      <c r="V4" s="136">
        <f>R4-T4</f>
        <v>11279</v>
      </c>
    </row>
    <row r="5" spans="1:22">
      <c r="A5" s="7">
        <v>2</v>
      </c>
      <c r="B5" s="8" t="s">
        <v>30</v>
      </c>
      <c r="C5" s="63">
        <v>2661143</v>
      </c>
      <c r="D5" s="63">
        <v>2974274</v>
      </c>
      <c r="E5" s="63">
        <v>3117932</v>
      </c>
      <c r="F5" s="63">
        <v>3110333</v>
      </c>
      <c r="G5" s="63">
        <v>2772024</v>
      </c>
      <c r="H5" s="63">
        <f t="shared" ref="H5:H68" si="6">MEDIAN(C5,D5,E5,F5,G5)</f>
        <v>2974274</v>
      </c>
      <c r="I5" s="64">
        <f t="shared" ref="I5:I68" si="7">_xlfn.STDEV.P(C5,D5,E5,F5,G5)</f>
        <v>182755.71341372613</v>
      </c>
      <c r="J5" s="63">
        <f t="shared" ref="J5:J68" si="8">H5-I5</f>
        <v>2791518.2865862739</v>
      </c>
      <c r="K5" s="63">
        <f t="shared" ref="K5:K68" si="9">H5+I5</f>
        <v>3157029.7134137261</v>
      </c>
      <c r="L5" s="65">
        <f t="shared" si="0"/>
        <v>0</v>
      </c>
      <c r="M5" s="65">
        <f t="shared" si="1"/>
        <v>2974274</v>
      </c>
      <c r="N5" s="65">
        <f t="shared" si="2"/>
        <v>3117932</v>
      </c>
      <c r="O5" s="65">
        <f t="shared" si="3"/>
        <v>3110333</v>
      </c>
      <c r="P5" s="65">
        <f t="shared" si="4"/>
        <v>0</v>
      </c>
      <c r="Q5" s="64">
        <v>3</v>
      </c>
      <c r="R5" s="63">
        <f t="shared" si="5"/>
        <v>3067513</v>
      </c>
      <c r="T5" s="136">
        <v>3052206</v>
      </c>
      <c r="V5" s="136">
        <f t="shared" ref="V5:V68" si="10">R5-T5</f>
        <v>15307</v>
      </c>
    </row>
    <row r="6" spans="1:22" ht="24">
      <c r="A6" s="7">
        <v>3</v>
      </c>
      <c r="B6" s="9" t="s">
        <v>31</v>
      </c>
      <c r="C6" s="63">
        <v>2661143</v>
      </c>
      <c r="D6" s="63">
        <v>2974274</v>
      </c>
      <c r="E6" s="63">
        <v>3117932</v>
      </c>
      <c r="F6" s="63">
        <v>3110333</v>
      </c>
      <c r="G6" s="63">
        <v>2772024</v>
      </c>
      <c r="H6" s="63">
        <f t="shared" si="6"/>
        <v>2974274</v>
      </c>
      <c r="I6" s="64">
        <f t="shared" si="7"/>
        <v>182755.71341372613</v>
      </c>
      <c r="J6" s="63">
        <f t="shared" si="8"/>
        <v>2791518.2865862739</v>
      </c>
      <c r="K6" s="63">
        <f t="shared" si="9"/>
        <v>3157029.7134137261</v>
      </c>
      <c r="L6" s="65">
        <f t="shared" si="0"/>
        <v>0</v>
      </c>
      <c r="M6" s="65">
        <f t="shared" si="1"/>
        <v>2974274</v>
      </c>
      <c r="N6" s="65">
        <f t="shared" si="2"/>
        <v>3117932</v>
      </c>
      <c r="O6" s="65">
        <f t="shared" si="3"/>
        <v>3110333</v>
      </c>
      <c r="P6" s="65">
        <f t="shared" si="4"/>
        <v>0</v>
      </c>
      <c r="Q6" s="64">
        <v>3</v>
      </c>
      <c r="R6" s="63">
        <f t="shared" si="5"/>
        <v>3067513</v>
      </c>
      <c r="T6" s="136">
        <v>3052206</v>
      </c>
      <c r="V6" s="136">
        <f t="shared" si="10"/>
        <v>15307</v>
      </c>
    </row>
    <row r="7" spans="1:22" ht="24">
      <c r="A7" s="7">
        <v>4</v>
      </c>
      <c r="B7" s="9" t="s">
        <v>32</v>
      </c>
      <c r="C7" s="63">
        <v>3921684</v>
      </c>
      <c r="D7" s="63">
        <v>4383141</v>
      </c>
      <c r="E7" s="63">
        <v>4594847</v>
      </c>
      <c r="F7" s="63">
        <v>4583648</v>
      </c>
      <c r="G7" s="63">
        <v>4085088</v>
      </c>
      <c r="H7" s="63">
        <f t="shared" si="6"/>
        <v>4383141</v>
      </c>
      <c r="I7" s="64">
        <f t="shared" si="7"/>
        <v>269324.19122730137</v>
      </c>
      <c r="J7" s="63">
        <f t="shared" si="8"/>
        <v>4113816.8087726985</v>
      </c>
      <c r="K7" s="63">
        <f t="shared" si="9"/>
        <v>4652465.191227301</v>
      </c>
      <c r="L7" s="65">
        <f t="shared" si="0"/>
        <v>0</v>
      </c>
      <c r="M7" s="65">
        <f t="shared" si="1"/>
        <v>4383141</v>
      </c>
      <c r="N7" s="65">
        <f t="shared" si="2"/>
        <v>4594847</v>
      </c>
      <c r="O7" s="65">
        <f t="shared" si="3"/>
        <v>4583648</v>
      </c>
      <c r="P7" s="65">
        <f t="shared" si="4"/>
        <v>0</v>
      </c>
      <c r="Q7" s="64">
        <v>3</v>
      </c>
      <c r="R7" s="63">
        <f t="shared" si="5"/>
        <v>4520545</v>
      </c>
      <c r="T7" s="136">
        <v>4497988</v>
      </c>
      <c r="V7" s="136">
        <f t="shared" si="10"/>
        <v>22557</v>
      </c>
    </row>
    <row r="8" spans="1:22" ht="24.75" customHeight="1">
      <c r="A8" s="7">
        <v>5</v>
      </c>
      <c r="B8" s="9" t="s">
        <v>33</v>
      </c>
      <c r="C8" s="63">
        <v>2427709</v>
      </c>
      <c r="D8" s="63">
        <v>2713373</v>
      </c>
      <c r="E8" s="63">
        <v>2844429</v>
      </c>
      <c r="F8" s="63">
        <v>2837496</v>
      </c>
      <c r="G8" s="63">
        <v>2528864</v>
      </c>
      <c r="H8" s="63">
        <f t="shared" si="6"/>
        <v>2713373</v>
      </c>
      <c r="I8" s="64">
        <f t="shared" si="7"/>
        <v>166724.44465932401</v>
      </c>
      <c r="J8" s="63">
        <f t="shared" si="8"/>
        <v>2546648.5553406761</v>
      </c>
      <c r="K8" s="63">
        <f t="shared" si="9"/>
        <v>2880097.4446593239</v>
      </c>
      <c r="L8" s="65">
        <f t="shared" si="0"/>
        <v>0</v>
      </c>
      <c r="M8" s="65">
        <f t="shared" si="1"/>
        <v>2713373</v>
      </c>
      <c r="N8" s="65">
        <f t="shared" si="2"/>
        <v>2844429</v>
      </c>
      <c r="O8" s="65">
        <f t="shared" si="3"/>
        <v>2837496</v>
      </c>
      <c r="P8" s="65">
        <f t="shared" si="4"/>
        <v>0</v>
      </c>
      <c r="Q8" s="64">
        <v>3</v>
      </c>
      <c r="R8" s="63">
        <f t="shared" si="5"/>
        <v>2798433</v>
      </c>
      <c r="T8" s="136">
        <v>2784469</v>
      </c>
      <c r="V8" s="136">
        <f t="shared" si="10"/>
        <v>13964</v>
      </c>
    </row>
    <row r="9" spans="1:22">
      <c r="A9" s="7">
        <v>6</v>
      </c>
      <c r="B9" s="9" t="s">
        <v>34</v>
      </c>
      <c r="C9" s="63">
        <v>1848794</v>
      </c>
      <c r="D9" s="63">
        <v>2066338</v>
      </c>
      <c r="E9" s="63">
        <v>2166142</v>
      </c>
      <c r="F9" s="63">
        <v>2160863</v>
      </c>
      <c r="G9" s="63">
        <v>1925827</v>
      </c>
      <c r="H9" s="63">
        <f t="shared" si="6"/>
        <v>2066338</v>
      </c>
      <c r="I9" s="64">
        <f t="shared" si="7"/>
        <v>126967.16621457691</v>
      </c>
      <c r="J9" s="63">
        <f t="shared" si="8"/>
        <v>1939370.8337854231</v>
      </c>
      <c r="K9" s="63">
        <f t="shared" si="9"/>
        <v>2193305.1662145769</v>
      </c>
      <c r="L9" s="65">
        <f t="shared" si="0"/>
        <v>0</v>
      </c>
      <c r="M9" s="65">
        <f t="shared" si="1"/>
        <v>2066338</v>
      </c>
      <c r="N9" s="65">
        <f t="shared" si="2"/>
        <v>2166142</v>
      </c>
      <c r="O9" s="65">
        <f t="shared" si="3"/>
        <v>2160863</v>
      </c>
      <c r="P9" s="65">
        <f t="shared" si="4"/>
        <v>0</v>
      </c>
      <c r="Q9" s="64">
        <v>3</v>
      </c>
      <c r="R9" s="63">
        <f t="shared" si="5"/>
        <v>2131114</v>
      </c>
      <c r="T9" s="136">
        <v>2120480</v>
      </c>
      <c r="V9" s="136">
        <f t="shared" si="10"/>
        <v>10634</v>
      </c>
    </row>
    <row r="10" spans="1:22">
      <c r="A10" s="7">
        <v>7</v>
      </c>
      <c r="B10" s="9" t="s">
        <v>35</v>
      </c>
      <c r="C10" s="63">
        <v>2913251</v>
      </c>
      <c r="D10" s="63">
        <v>3256048</v>
      </c>
      <c r="E10" s="63">
        <v>3413315</v>
      </c>
      <c r="F10" s="63">
        <v>3404996</v>
      </c>
      <c r="G10" s="63">
        <v>3034637</v>
      </c>
      <c r="H10" s="63">
        <f t="shared" si="6"/>
        <v>3256048</v>
      </c>
      <c r="I10" s="64">
        <f t="shared" si="7"/>
        <v>200069.46419341458</v>
      </c>
      <c r="J10" s="63">
        <f t="shared" si="8"/>
        <v>3055978.5358065856</v>
      </c>
      <c r="K10" s="63">
        <f t="shared" si="9"/>
        <v>3456117.4641934144</v>
      </c>
      <c r="L10" s="65">
        <f t="shared" si="0"/>
        <v>0</v>
      </c>
      <c r="M10" s="65">
        <f t="shared" si="1"/>
        <v>3256048</v>
      </c>
      <c r="N10" s="65">
        <f t="shared" si="2"/>
        <v>3413315</v>
      </c>
      <c r="O10" s="65">
        <f t="shared" si="3"/>
        <v>3404996</v>
      </c>
      <c r="P10" s="65">
        <f t="shared" si="4"/>
        <v>0</v>
      </c>
      <c r="Q10" s="64">
        <v>3</v>
      </c>
      <c r="R10" s="63">
        <f t="shared" si="5"/>
        <v>3358120</v>
      </c>
      <c r="T10" s="136">
        <v>3341362</v>
      </c>
      <c r="V10" s="136">
        <f t="shared" si="10"/>
        <v>16758</v>
      </c>
    </row>
    <row r="11" spans="1:22" ht="21.6" customHeight="1">
      <c r="A11" s="7">
        <v>8</v>
      </c>
      <c r="B11" s="9" t="s">
        <v>186</v>
      </c>
      <c r="C11" s="63">
        <v>3174697</v>
      </c>
      <c r="D11" s="63">
        <v>3548257</v>
      </c>
      <c r="E11" s="63">
        <v>3719638</v>
      </c>
      <c r="F11" s="63">
        <v>3710572</v>
      </c>
      <c r="G11" s="63">
        <v>3306976</v>
      </c>
      <c r="H11" s="63">
        <f t="shared" si="6"/>
        <v>3548257</v>
      </c>
      <c r="I11" s="64">
        <f t="shared" si="7"/>
        <v>218024.17239471409</v>
      </c>
      <c r="J11" s="63">
        <f t="shared" si="8"/>
        <v>3330232.8276052857</v>
      </c>
      <c r="K11" s="63">
        <f t="shared" si="9"/>
        <v>3766281.1723947143</v>
      </c>
      <c r="L11" s="65">
        <f t="shared" si="0"/>
        <v>0</v>
      </c>
      <c r="M11" s="65">
        <f t="shared" si="1"/>
        <v>3548257</v>
      </c>
      <c r="N11" s="65">
        <f t="shared" si="2"/>
        <v>3719638</v>
      </c>
      <c r="O11" s="65">
        <f t="shared" si="3"/>
        <v>3710572</v>
      </c>
      <c r="P11" s="65">
        <f t="shared" si="4"/>
        <v>0</v>
      </c>
      <c r="Q11" s="64">
        <v>3</v>
      </c>
      <c r="R11" s="63">
        <f t="shared" si="5"/>
        <v>3659489</v>
      </c>
      <c r="T11" s="136">
        <v>3641228</v>
      </c>
      <c r="V11" s="136">
        <f t="shared" si="10"/>
        <v>18261</v>
      </c>
    </row>
    <row r="12" spans="1:22" ht="24">
      <c r="A12" s="7">
        <v>9</v>
      </c>
      <c r="B12" s="9" t="s">
        <v>187</v>
      </c>
      <c r="C12" s="63">
        <v>3454817</v>
      </c>
      <c r="D12" s="63">
        <v>3861339</v>
      </c>
      <c r="E12" s="63">
        <v>4047841</v>
      </c>
      <c r="F12" s="63">
        <v>4037976</v>
      </c>
      <c r="G12" s="63">
        <v>3598768</v>
      </c>
      <c r="H12" s="63">
        <f t="shared" si="6"/>
        <v>3861339</v>
      </c>
      <c r="I12" s="64">
        <f t="shared" si="7"/>
        <v>237261.76357550747</v>
      </c>
      <c r="J12" s="63">
        <f t="shared" si="8"/>
        <v>3624077.2364244927</v>
      </c>
      <c r="K12" s="63">
        <f t="shared" si="9"/>
        <v>4098600.7635755073</v>
      </c>
      <c r="L12" s="65">
        <f t="shared" si="0"/>
        <v>0</v>
      </c>
      <c r="M12" s="65">
        <f t="shared" si="1"/>
        <v>3861339</v>
      </c>
      <c r="N12" s="65">
        <f t="shared" si="2"/>
        <v>4047841</v>
      </c>
      <c r="O12" s="65">
        <f t="shared" si="3"/>
        <v>4037976</v>
      </c>
      <c r="P12" s="65">
        <f t="shared" si="4"/>
        <v>0</v>
      </c>
      <c r="Q12" s="64">
        <v>3</v>
      </c>
      <c r="R12" s="63">
        <f t="shared" si="5"/>
        <v>3982385</v>
      </c>
      <c r="T12" s="136">
        <v>3962513</v>
      </c>
      <c r="V12" s="136">
        <f t="shared" si="10"/>
        <v>19872</v>
      </c>
    </row>
    <row r="13" spans="1:22" ht="25.9" customHeight="1">
      <c r="A13" s="7">
        <v>10</v>
      </c>
      <c r="B13" s="9" t="s">
        <v>188</v>
      </c>
      <c r="C13" s="63">
        <v>3268070</v>
      </c>
      <c r="D13" s="63">
        <v>3652618</v>
      </c>
      <c r="E13" s="63">
        <v>3829039</v>
      </c>
      <c r="F13" s="63">
        <v>3819707</v>
      </c>
      <c r="G13" s="63">
        <v>3404240</v>
      </c>
      <c r="H13" s="63">
        <f t="shared" si="6"/>
        <v>3652618</v>
      </c>
      <c r="I13" s="64">
        <f t="shared" si="7"/>
        <v>224436.88383988937</v>
      </c>
      <c r="J13" s="63">
        <f t="shared" si="8"/>
        <v>3428181.1161601106</v>
      </c>
      <c r="K13" s="63">
        <f t="shared" si="9"/>
        <v>3877054.8838398894</v>
      </c>
      <c r="L13" s="65">
        <f t="shared" si="0"/>
        <v>0</v>
      </c>
      <c r="M13" s="65">
        <f t="shared" si="1"/>
        <v>3652618</v>
      </c>
      <c r="N13" s="65">
        <f t="shared" si="2"/>
        <v>3829039</v>
      </c>
      <c r="O13" s="65">
        <f t="shared" si="3"/>
        <v>3819707</v>
      </c>
      <c r="P13" s="65">
        <f t="shared" si="4"/>
        <v>0</v>
      </c>
      <c r="Q13" s="64">
        <v>3</v>
      </c>
      <c r="R13" s="63">
        <f t="shared" si="5"/>
        <v>3767121</v>
      </c>
      <c r="T13" s="136">
        <v>3748323</v>
      </c>
      <c r="V13" s="136">
        <f t="shared" si="10"/>
        <v>18798</v>
      </c>
    </row>
    <row r="14" spans="1:22" ht="24">
      <c r="A14" s="7">
        <v>11</v>
      </c>
      <c r="B14" s="9" t="s">
        <v>189</v>
      </c>
      <c r="C14" s="63">
        <v>3641564</v>
      </c>
      <c r="D14" s="63">
        <v>4070060</v>
      </c>
      <c r="E14" s="63">
        <v>4266644</v>
      </c>
      <c r="F14" s="63">
        <v>4256245</v>
      </c>
      <c r="G14" s="63">
        <v>3793296</v>
      </c>
      <c r="H14" s="63">
        <f t="shared" si="6"/>
        <v>4070060</v>
      </c>
      <c r="I14" s="64">
        <f t="shared" si="7"/>
        <v>250086.85210414403</v>
      </c>
      <c r="J14" s="63">
        <f t="shared" si="8"/>
        <v>3819973.1478958558</v>
      </c>
      <c r="K14" s="63">
        <f t="shared" si="9"/>
        <v>4320146.8521041442</v>
      </c>
      <c r="L14" s="65">
        <f t="shared" si="0"/>
        <v>0</v>
      </c>
      <c r="M14" s="65">
        <f t="shared" si="1"/>
        <v>4070060</v>
      </c>
      <c r="N14" s="65">
        <f t="shared" si="2"/>
        <v>4266644</v>
      </c>
      <c r="O14" s="65">
        <f t="shared" si="3"/>
        <v>4256245</v>
      </c>
      <c r="P14" s="65">
        <f t="shared" si="4"/>
        <v>0</v>
      </c>
      <c r="Q14" s="64">
        <v>3</v>
      </c>
      <c r="R14" s="63">
        <f t="shared" si="5"/>
        <v>4197650</v>
      </c>
      <c r="T14" s="136">
        <v>4176703</v>
      </c>
      <c r="V14" s="136">
        <f t="shared" si="10"/>
        <v>20947</v>
      </c>
    </row>
    <row r="15" spans="1:22">
      <c r="A15" s="7">
        <v>12</v>
      </c>
      <c r="B15" s="9" t="s">
        <v>40</v>
      </c>
      <c r="C15" s="63">
        <v>2567769</v>
      </c>
      <c r="D15" s="63">
        <v>2869914</v>
      </c>
      <c r="E15" s="63">
        <v>3008531</v>
      </c>
      <c r="F15" s="63">
        <v>3001198</v>
      </c>
      <c r="G15" s="63">
        <v>2674760</v>
      </c>
      <c r="H15" s="63">
        <f t="shared" si="6"/>
        <v>2869914</v>
      </c>
      <c r="I15" s="64">
        <f t="shared" si="7"/>
        <v>176343.34464628939</v>
      </c>
      <c r="J15" s="63">
        <f t="shared" si="8"/>
        <v>2693570.6553537105</v>
      </c>
      <c r="K15" s="63">
        <f t="shared" si="9"/>
        <v>3046257.3446462895</v>
      </c>
      <c r="L15" s="65">
        <f t="shared" si="0"/>
        <v>0</v>
      </c>
      <c r="M15" s="65">
        <f t="shared" si="1"/>
        <v>2869914</v>
      </c>
      <c r="N15" s="65">
        <f t="shared" si="2"/>
        <v>3008531</v>
      </c>
      <c r="O15" s="65">
        <f t="shared" si="3"/>
        <v>3001198</v>
      </c>
      <c r="P15" s="65">
        <f t="shared" si="4"/>
        <v>0</v>
      </c>
      <c r="Q15" s="64">
        <v>3</v>
      </c>
      <c r="R15" s="63">
        <f t="shared" si="5"/>
        <v>2959881</v>
      </c>
      <c r="T15" s="136">
        <v>2945111</v>
      </c>
      <c r="V15" s="136">
        <f t="shared" si="10"/>
        <v>14770</v>
      </c>
    </row>
    <row r="16" spans="1:22">
      <c r="A16" s="7">
        <v>13</v>
      </c>
      <c r="B16" s="9" t="s">
        <v>41</v>
      </c>
      <c r="C16" s="63">
        <v>2754516</v>
      </c>
      <c r="D16" s="63">
        <v>3078635</v>
      </c>
      <c r="E16" s="63">
        <v>3227333</v>
      </c>
      <c r="F16" s="63">
        <v>3219467</v>
      </c>
      <c r="G16" s="63">
        <v>2869288</v>
      </c>
      <c r="H16" s="63">
        <f t="shared" si="6"/>
        <v>3078635</v>
      </c>
      <c r="I16" s="64">
        <f t="shared" si="7"/>
        <v>189168.22438179198</v>
      </c>
      <c r="J16" s="63">
        <f t="shared" si="8"/>
        <v>2889466.7756182081</v>
      </c>
      <c r="K16" s="63">
        <f t="shared" si="9"/>
        <v>3267803.2243817919</v>
      </c>
      <c r="L16" s="65">
        <f t="shared" si="0"/>
        <v>0</v>
      </c>
      <c r="M16" s="65">
        <f t="shared" si="1"/>
        <v>3078635</v>
      </c>
      <c r="N16" s="65">
        <f t="shared" si="2"/>
        <v>3227333</v>
      </c>
      <c r="O16" s="65">
        <f t="shared" si="3"/>
        <v>3219467</v>
      </c>
      <c r="P16" s="65">
        <f t="shared" si="4"/>
        <v>0</v>
      </c>
      <c r="Q16" s="64">
        <v>3</v>
      </c>
      <c r="R16" s="63">
        <f t="shared" si="5"/>
        <v>3175145</v>
      </c>
      <c r="T16" s="136">
        <v>3159301</v>
      </c>
      <c r="V16" s="136">
        <f t="shared" si="10"/>
        <v>15844</v>
      </c>
    </row>
    <row r="17" spans="1:22" ht="24">
      <c r="A17" s="7">
        <v>14</v>
      </c>
      <c r="B17" s="9" t="s">
        <v>190</v>
      </c>
      <c r="C17" s="63">
        <v>2987950</v>
      </c>
      <c r="D17" s="63">
        <v>3339536</v>
      </c>
      <c r="E17" s="63">
        <v>3500836</v>
      </c>
      <c r="F17" s="63">
        <v>3492303</v>
      </c>
      <c r="G17" s="63">
        <v>3112448</v>
      </c>
      <c r="H17" s="63">
        <f t="shared" si="6"/>
        <v>3339536</v>
      </c>
      <c r="I17" s="64">
        <f t="shared" si="7"/>
        <v>205199.29265920972</v>
      </c>
      <c r="J17" s="63">
        <f t="shared" si="8"/>
        <v>3134336.7073407904</v>
      </c>
      <c r="K17" s="63">
        <f t="shared" si="9"/>
        <v>3544735.2926592096</v>
      </c>
      <c r="L17" s="65">
        <f t="shared" si="0"/>
        <v>0</v>
      </c>
      <c r="M17" s="65">
        <f t="shared" si="1"/>
        <v>3339536</v>
      </c>
      <c r="N17" s="65">
        <f t="shared" si="2"/>
        <v>3500836</v>
      </c>
      <c r="O17" s="65">
        <f t="shared" si="3"/>
        <v>3492303</v>
      </c>
      <c r="P17" s="65">
        <f t="shared" si="4"/>
        <v>0</v>
      </c>
      <c r="Q17" s="64">
        <v>3</v>
      </c>
      <c r="R17" s="63">
        <f t="shared" si="5"/>
        <v>3444225</v>
      </c>
      <c r="T17" s="136">
        <v>3427038</v>
      </c>
      <c r="V17" s="136">
        <f t="shared" si="10"/>
        <v>17187</v>
      </c>
    </row>
    <row r="18" spans="1:22" ht="24">
      <c r="A18" s="7">
        <v>15</v>
      </c>
      <c r="B18" s="9" t="s">
        <v>191</v>
      </c>
      <c r="C18" s="63">
        <v>3268070</v>
      </c>
      <c r="D18" s="63">
        <v>3652618</v>
      </c>
      <c r="E18" s="63">
        <v>3829039</v>
      </c>
      <c r="F18" s="63">
        <v>3819707</v>
      </c>
      <c r="G18" s="63">
        <v>3404240</v>
      </c>
      <c r="H18" s="63">
        <f t="shared" si="6"/>
        <v>3652618</v>
      </c>
      <c r="I18" s="64">
        <f t="shared" si="7"/>
        <v>224436.88383988937</v>
      </c>
      <c r="J18" s="63">
        <f t="shared" si="8"/>
        <v>3428181.1161601106</v>
      </c>
      <c r="K18" s="63">
        <f t="shared" si="9"/>
        <v>3877054.8838398894</v>
      </c>
      <c r="L18" s="65">
        <f t="shared" si="0"/>
        <v>0</v>
      </c>
      <c r="M18" s="65">
        <f t="shared" si="1"/>
        <v>3652618</v>
      </c>
      <c r="N18" s="65">
        <f t="shared" si="2"/>
        <v>3829039</v>
      </c>
      <c r="O18" s="65">
        <f t="shared" si="3"/>
        <v>3819707</v>
      </c>
      <c r="P18" s="65">
        <f t="shared" si="4"/>
        <v>0</v>
      </c>
      <c r="Q18" s="64">
        <v>3</v>
      </c>
      <c r="R18" s="63">
        <f t="shared" si="5"/>
        <v>3767121</v>
      </c>
      <c r="T18" s="136">
        <v>3748323</v>
      </c>
      <c r="V18" s="136">
        <f t="shared" si="10"/>
        <v>18798</v>
      </c>
    </row>
    <row r="19" spans="1:22" ht="24">
      <c r="A19" s="7">
        <v>16</v>
      </c>
      <c r="B19" s="9" t="s">
        <v>192</v>
      </c>
      <c r="C19" s="63">
        <v>3081323</v>
      </c>
      <c r="D19" s="63">
        <v>3443897</v>
      </c>
      <c r="E19" s="63">
        <v>3610237</v>
      </c>
      <c r="F19" s="63">
        <v>3601438</v>
      </c>
      <c r="G19" s="63">
        <v>3209712</v>
      </c>
      <c r="H19" s="63">
        <f t="shared" si="6"/>
        <v>3443897</v>
      </c>
      <c r="I19" s="64">
        <f t="shared" si="7"/>
        <v>211612.00410430404</v>
      </c>
      <c r="J19" s="63">
        <f t="shared" si="8"/>
        <v>3232284.9958956959</v>
      </c>
      <c r="K19" s="63">
        <f t="shared" si="9"/>
        <v>3655509.0041043041</v>
      </c>
      <c r="L19" s="65">
        <f t="shared" si="0"/>
        <v>0</v>
      </c>
      <c r="M19" s="65">
        <f t="shared" si="1"/>
        <v>3443897</v>
      </c>
      <c r="N19" s="65">
        <f t="shared" si="2"/>
        <v>3610237</v>
      </c>
      <c r="O19" s="65">
        <f t="shared" si="3"/>
        <v>3601438</v>
      </c>
      <c r="P19" s="65">
        <f t="shared" si="4"/>
        <v>0</v>
      </c>
      <c r="Q19" s="64">
        <v>3</v>
      </c>
      <c r="R19" s="63">
        <f t="shared" si="5"/>
        <v>3551857</v>
      </c>
      <c r="T19" s="136">
        <v>3534133</v>
      </c>
      <c r="V19" s="136">
        <f t="shared" si="10"/>
        <v>17724</v>
      </c>
    </row>
    <row r="20" spans="1:22" ht="46.5" customHeight="1">
      <c r="A20" s="7">
        <v>17</v>
      </c>
      <c r="B20" s="9" t="s">
        <v>193</v>
      </c>
      <c r="C20" s="63">
        <v>3501504</v>
      </c>
      <c r="D20" s="63">
        <v>3913519</v>
      </c>
      <c r="E20" s="63">
        <v>4102542</v>
      </c>
      <c r="F20" s="63">
        <v>4092543</v>
      </c>
      <c r="G20" s="63">
        <v>3647400</v>
      </c>
      <c r="H20" s="63">
        <f t="shared" si="6"/>
        <v>3913519</v>
      </c>
      <c r="I20" s="64">
        <f t="shared" si="7"/>
        <v>240467.95211720001</v>
      </c>
      <c r="J20" s="63">
        <f t="shared" si="8"/>
        <v>3673051.0478828</v>
      </c>
      <c r="K20" s="63">
        <f t="shared" si="9"/>
        <v>4153986.9521172</v>
      </c>
      <c r="L20" s="65">
        <f t="shared" si="0"/>
        <v>0</v>
      </c>
      <c r="M20" s="65">
        <f t="shared" si="1"/>
        <v>3913519</v>
      </c>
      <c r="N20" s="65">
        <f t="shared" si="2"/>
        <v>4102542</v>
      </c>
      <c r="O20" s="65">
        <f t="shared" si="3"/>
        <v>4092543</v>
      </c>
      <c r="P20" s="65">
        <f t="shared" si="4"/>
        <v>0</v>
      </c>
      <c r="Q20" s="64">
        <v>3</v>
      </c>
      <c r="R20" s="63">
        <f t="shared" si="5"/>
        <v>4036201</v>
      </c>
      <c r="T20" s="136">
        <v>4016060</v>
      </c>
      <c r="V20" s="136">
        <f t="shared" si="10"/>
        <v>20141</v>
      </c>
    </row>
    <row r="21" spans="1:22">
      <c r="A21" s="7">
        <v>18</v>
      </c>
      <c r="B21" s="9" t="s">
        <v>46</v>
      </c>
      <c r="C21" s="63">
        <v>3361444</v>
      </c>
      <c r="D21" s="63">
        <v>3756978</v>
      </c>
      <c r="E21" s="63">
        <v>3938440</v>
      </c>
      <c r="F21" s="63">
        <v>3928841</v>
      </c>
      <c r="G21" s="63">
        <v>3501504</v>
      </c>
      <c r="H21" s="63">
        <f t="shared" si="6"/>
        <v>3756978</v>
      </c>
      <c r="I21" s="64">
        <f t="shared" si="7"/>
        <v>230849.05213026109</v>
      </c>
      <c r="J21" s="63">
        <f t="shared" si="8"/>
        <v>3526128.947869739</v>
      </c>
      <c r="K21" s="63">
        <f t="shared" si="9"/>
        <v>3987827.052130261</v>
      </c>
      <c r="L21" s="65">
        <f t="shared" si="0"/>
        <v>0</v>
      </c>
      <c r="M21" s="65">
        <f t="shared" si="1"/>
        <v>3756978</v>
      </c>
      <c r="N21" s="65">
        <f t="shared" si="2"/>
        <v>3938440</v>
      </c>
      <c r="O21" s="65">
        <f t="shared" si="3"/>
        <v>3928841</v>
      </c>
      <c r="P21" s="65">
        <f t="shared" si="4"/>
        <v>0</v>
      </c>
      <c r="Q21" s="64">
        <v>3</v>
      </c>
      <c r="R21" s="63">
        <f t="shared" si="5"/>
        <v>3874753</v>
      </c>
      <c r="T21" s="136">
        <v>3855418</v>
      </c>
      <c r="V21" s="136">
        <f t="shared" si="10"/>
        <v>19335</v>
      </c>
    </row>
    <row r="22" spans="1:22">
      <c r="A22" s="7">
        <v>19</v>
      </c>
      <c r="B22" s="9" t="s">
        <v>47</v>
      </c>
      <c r="C22" s="63">
        <v>12605413</v>
      </c>
      <c r="D22" s="63">
        <v>14088668</v>
      </c>
      <c r="E22" s="63">
        <v>14769151</v>
      </c>
      <c r="F22" s="63">
        <v>14733154</v>
      </c>
      <c r="G22" s="63">
        <v>13130639</v>
      </c>
      <c r="H22" s="63">
        <f t="shared" si="6"/>
        <v>14088668</v>
      </c>
      <c r="I22" s="64">
        <f t="shared" si="7"/>
        <v>865684.98213911511</v>
      </c>
      <c r="J22" s="63">
        <f t="shared" si="8"/>
        <v>13222983.017860886</v>
      </c>
      <c r="K22" s="63">
        <f t="shared" si="9"/>
        <v>14954352.982139114</v>
      </c>
      <c r="L22" s="65">
        <f t="shared" si="0"/>
        <v>0</v>
      </c>
      <c r="M22" s="65">
        <f t="shared" si="1"/>
        <v>14088668</v>
      </c>
      <c r="N22" s="65">
        <f t="shared" si="2"/>
        <v>14769151</v>
      </c>
      <c r="O22" s="65">
        <f t="shared" si="3"/>
        <v>14733154</v>
      </c>
      <c r="P22" s="65">
        <f t="shared" si="4"/>
        <v>0</v>
      </c>
      <c r="Q22" s="64">
        <v>3</v>
      </c>
      <c r="R22" s="63">
        <f t="shared" si="5"/>
        <v>14530324</v>
      </c>
      <c r="T22" s="136">
        <v>14457818</v>
      </c>
      <c r="V22" s="136">
        <f t="shared" si="10"/>
        <v>72506</v>
      </c>
    </row>
    <row r="23" spans="1:22">
      <c r="A23" s="7">
        <v>20</v>
      </c>
      <c r="B23" s="9" t="s">
        <v>48</v>
      </c>
      <c r="C23" s="63">
        <v>20665885</v>
      </c>
      <c r="D23" s="63">
        <v>19306694</v>
      </c>
      <c r="E23" s="63">
        <v>20078961</v>
      </c>
      <c r="F23" s="63">
        <v>20189878</v>
      </c>
      <c r="G23" s="63">
        <v>21526963</v>
      </c>
      <c r="H23" s="63">
        <f t="shared" si="6"/>
        <v>20189878</v>
      </c>
      <c r="I23" s="64">
        <f t="shared" si="7"/>
        <v>731101.39767378359</v>
      </c>
      <c r="J23" s="63">
        <f t="shared" si="8"/>
        <v>19458776.602326218</v>
      </c>
      <c r="K23" s="63">
        <f t="shared" si="9"/>
        <v>20920979.397673782</v>
      </c>
      <c r="L23" s="65">
        <f t="shared" si="0"/>
        <v>20665885</v>
      </c>
      <c r="M23" s="65">
        <f t="shared" si="1"/>
        <v>0</v>
      </c>
      <c r="N23" s="65">
        <f t="shared" si="2"/>
        <v>20078961</v>
      </c>
      <c r="O23" s="65">
        <f t="shared" si="3"/>
        <v>20189878</v>
      </c>
      <c r="P23" s="65">
        <f t="shared" si="4"/>
        <v>0</v>
      </c>
      <c r="Q23" s="64">
        <v>3</v>
      </c>
      <c r="R23" s="63">
        <f t="shared" si="5"/>
        <v>20311575</v>
      </c>
      <c r="T23" s="136">
        <v>20209418</v>
      </c>
      <c r="V23" s="136">
        <f t="shared" si="10"/>
        <v>102157</v>
      </c>
    </row>
    <row r="24" spans="1:22">
      <c r="A24" s="7">
        <v>21</v>
      </c>
      <c r="B24" s="9" t="s">
        <v>49</v>
      </c>
      <c r="C24" s="63">
        <v>9076233</v>
      </c>
      <c r="D24" s="63">
        <v>6783433</v>
      </c>
      <c r="E24" s="63">
        <v>7054770</v>
      </c>
      <c r="F24" s="63">
        <v>7093741</v>
      </c>
      <c r="G24" s="63">
        <v>7563528</v>
      </c>
      <c r="H24" s="63">
        <f t="shared" si="6"/>
        <v>7093741</v>
      </c>
      <c r="I24" s="64">
        <f t="shared" si="7"/>
        <v>820275.84983808955</v>
      </c>
      <c r="J24" s="63">
        <f t="shared" si="8"/>
        <v>6273465.1501619108</v>
      </c>
      <c r="K24" s="63">
        <f t="shared" si="9"/>
        <v>7914016.8498380892</v>
      </c>
      <c r="L24" s="65">
        <f t="shared" si="0"/>
        <v>0</v>
      </c>
      <c r="M24" s="65">
        <f t="shared" si="1"/>
        <v>6783433</v>
      </c>
      <c r="N24" s="65">
        <f t="shared" si="2"/>
        <v>7054770</v>
      </c>
      <c r="O24" s="65">
        <f t="shared" si="3"/>
        <v>7093741</v>
      </c>
      <c r="P24" s="65">
        <f t="shared" si="4"/>
        <v>7563528</v>
      </c>
      <c r="Q24" s="64">
        <v>4</v>
      </c>
      <c r="R24" s="63">
        <f t="shared" si="5"/>
        <v>7123868</v>
      </c>
      <c r="T24" s="136">
        <v>6942535</v>
      </c>
      <c r="V24" s="136">
        <f t="shared" si="10"/>
        <v>181333</v>
      </c>
    </row>
    <row r="25" spans="1:22">
      <c r="A25" s="7">
        <v>22</v>
      </c>
      <c r="B25" s="9" t="s">
        <v>50</v>
      </c>
      <c r="C25" s="63">
        <v>5306106</v>
      </c>
      <c r="D25" s="63">
        <v>3965699</v>
      </c>
      <c r="E25" s="63">
        <v>4124327</v>
      </c>
      <c r="F25" s="63">
        <v>4147110</v>
      </c>
      <c r="G25" s="63">
        <v>4421755</v>
      </c>
      <c r="H25" s="63">
        <f t="shared" si="6"/>
        <v>4147110</v>
      </c>
      <c r="I25" s="64">
        <f t="shared" si="7"/>
        <v>479546.16772302537</v>
      </c>
      <c r="J25" s="63">
        <f t="shared" si="8"/>
        <v>3667563.8322769748</v>
      </c>
      <c r="K25" s="63">
        <f t="shared" si="9"/>
        <v>4626656.1677230252</v>
      </c>
      <c r="L25" s="65">
        <f t="shared" si="0"/>
        <v>0</v>
      </c>
      <c r="M25" s="65">
        <f t="shared" si="1"/>
        <v>3965699</v>
      </c>
      <c r="N25" s="65">
        <f t="shared" si="2"/>
        <v>4124327</v>
      </c>
      <c r="O25" s="65">
        <f t="shared" si="3"/>
        <v>4147110</v>
      </c>
      <c r="P25" s="65">
        <f t="shared" si="4"/>
        <v>4421755</v>
      </c>
      <c r="Q25" s="64">
        <v>4</v>
      </c>
      <c r="R25" s="63">
        <f t="shared" si="5"/>
        <v>4164723</v>
      </c>
      <c r="T25" s="136">
        <v>4058713</v>
      </c>
      <c r="V25" s="136">
        <f t="shared" si="10"/>
        <v>106010</v>
      </c>
    </row>
    <row r="26" spans="1:22">
      <c r="A26" s="7">
        <v>23</v>
      </c>
      <c r="B26" s="9" t="s">
        <v>51</v>
      </c>
      <c r="C26" s="63">
        <v>1815247</v>
      </c>
      <c r="D26" s="63">
        <v>1356687</v>
      </c>
      <c r="E26" s="63">
        <v>1410954</v>
      </c>
      <c r="F26" s="63">
        <v>1418748</v>
      </c>
      <c r="G26" s="63">
        <v>1512706</v>
      </c>
      <c r="H26" s="63">
        <f t="shared" si="6"/>
        <v>1418748</v>
      </c>
      <c r="I26" s="64">
        <f t="shared" si="7"/>
        <v>164055.27631941621</v>
      </c>
      <c r="J26" s="63">
        <f t="shared" si="8"/>
        <v>1254692.7236805838</v>
      </c>
      <c r="K26" s="63">
        <f t="shared" si="9"/>
        <v>1582803.2763194162</v>
      </c>
      <c r="L26" s="65">
        <f t="shared" si="0"/>
        <v>0</v>
      </c>
      <c r="M26" s="65">
        <f t="shared" si="1"/>
        <v>1356687</v>
      </c>
      <c r="N26" s="65">
        <f t="shared" si="2"/>
        <v>1410954</v>
      </c>
      <c r="O26" s="65">
        <f t="shared" si="3"/>
        <v>1418748</v>
      </c>
      <c r="P26" s="65">
        <f t="shared" si="4"/>
        <v>1512706</v>
      </c>
      <c r="Q26" s="64">
        <v>4</v>
      </c>
      <c r="R26" s="63">
        <f t="shared" si="5"/>
        <v>1424774</v>
      </c>
      <c r="T26" s="136">
        <v>1388507</v>
      </c>
      <c r="V26" s="136">
        <f t="shared" si="10"/>
        <v>36267</v>
      </c>
    </row>
    <row r="27" spans="1:22">
      <c r="A27" s="7">
        <v>24</v>
      </c>
      <c r="B27" s="9" t="s">
        <v>52</v>
      </c>
      <c r="C27" s="63">
        <v>4077323</v>
      </c>
      <c r="D27" s="63">
        <v>3047327</v>
      </c>
      <c r="E27" s="63">
        <v>3169220</v>
      </c>
      <c r="F27" s="63">
        <v>3186727</v>
      </c>
      <c r="G27" s="63">
        <v>3397769</v>
      </c>
      <c r="H27" s="63">
        <f t="shared" si="6"/>
        <v>3186727</v>
      </c>
      <c r="I27" s="64">
        <f t="shared" si="7"/>
        <v>368493.00768313097</v>
      </c>
      <c r="J27" s="63">
        <f t="shared" si="8"/>
        <v>2818233.9923168691</v>
      </c>
      <c r="K27" s="63">
        <f t="shared" si="9"/>
        <v>3555220.0076831309</v>
      </c>
      <c r="L27" s="65">
        <f t="shared" si="0"/>
        <v>0</v>
      </c>
      <c r="M27" s="65">
        <f t="shared" si="1"/>
        <v>3047327</v>
      </c>
      <c r="N27" s="65">
        <f t="shared" si="2"/>
        <v>3169220</v>
      </c>
      <c r="O27" s="65">
        <f t="shared" si="3"/>
        <v>3186727</v>
      </c>
      <c r="P27" s="65">
        <f t="shared" si="4"/>
        <v>3397769</v>
      </c>
      <c r="Q27" s="64">
        <v>4</v>
      </c>
      <c r="R27" s="63">
        <f t="shared" si="5"/>
        <v>3200261</v>
      </c>
      <c r="T27" s="136">
        <v>3118800</v>
      </c>
      <c r="V27" s="136">
        <f t="shared" si="10"/>
        <v>81461</v>
      </c>
    </row>
    <row r="28" spans="1:22">
      <c r="A28" s="7">
        <v>25</v>
      </c>
      <c r="B28" s="9" t="s">
        <v>53</v>
      </c>
      <c r="C28" s="63">
        <v>4077323</v>
      </c>
      <c r="D28" s="63">
        <v>3047327</v>
      </c>
      <c r="E28" s="63">
        <v>3169220</v>
      </c>
      <c r="F28" s="63">
        <v>3186727</v>
      </c>
      <c r="G28" s="63">
        <v>3397769</v>
      </c>
      <c r="H28" s="63">
        <f t="shared" si="6"/>
        <v>3186727</v>
      </c>
      <c r="I28" s="64">
        <f t="shared" si="7"/>
        <v>368493.00768313097</v>
      </c>
      <c r="J28" s="63">
        <f t="shared" si="8"/>
        <v>2818233.9923168691</v>
      </c>
      <c r="K28" s="63">
        <f t="shared" si="9"/>
        <v>3555220.0076831309</v>
      </c>
      <c r="L28" s="65">
        <f t="shared" si="0"/>
        <v>0</v>
      </c>
      <c r="M28" s="65">
        <f t="shared" si="1"/>
        <v>3047327</v>
      </c>
      <c r="N28" s="65">
        <f t="shared" si="2"/>
        <v>3169220</v>
      </c>
      <c r="O28" s="65">
        <f t="shared" si="3"/>
        <v>3186727</v>
      </c>
      <c r="P28" s="65">
        <f t="shared" si="4"/>
        <v>3397769</v>
      </c>
      <c r="Q28" s="64">
        <v>4</v>
      </c>
      <c r="R28" s="63">
        <f t="shared" si="5"/>
        <v>3200261</v>
      </c>
      <c r="T28" s="136">
        <v>3118800</v>
      </c>
      <c r="V28" s="136">
        <f t="shared" si="10"/>
        <v>81461</v>
      </c>
    </row>
    <row r="29" spans="1:22">
      <c r="A29" s="7">
        <v>26</v>
      </c>
      <c r="B29" s="9" t="s">
        <v>54</v>
      </c>
      <c r="C29" s="63">
        <v>4077323</v>
      </c>
      <c r="D29" s="63">
        <v>3047327</v>
      </c>
      <c r="E29" s="63">
        <v>3169220</v>
      </c>
      <c r="F29" s="63">
        <v>3186727</v>
      </c>
      <c r="G29" s="63">
        <v>3397769</v>
      </c>
      <c r="H29" s="63">
        <f t="shared" si="6"/>
        <v>3186727</v>
      </c>
      <c r="I29" s="64">
        <f t="shared" si="7"/>
        <v>368493.00768313097</v>
      </c>
      <c r="J29" s="63">
        <f t="shared" si="8"/>
        <v>2818233.9923168691</v>
      </c>
      <c r="K29" s="63">
        <f t="shared" si="9"/>
        <v>3555220.0076831309</v>
      </c>
      <c r="L29" s="65">
        <f t="shared" si="0"/>
        <v>0</v>
      </c>
      <c r="M29" s="65">
        <f t="shared" si="1"/>
        <v>3047327</v>
      </c>
      <c r="N29" s="65">
        <f t="shared" si="2"/>
        <v>3169220</v>
      </c>
      <c r="O29" s="65">
        <f t="shared" si="3"/>
        <v>3186727</v>
      </c>
      <c r="P29" s="65">
        <f t="shared" si="4"/>
        <v>3397769</v>
      </c>
      <c r="Q29" s="64">
        <v>4</v>
      </c>
      <c r="R29" s="63">
        <f t="shared" si="5"/>
        <v>3200261</v>
      </c>
      <c r="T29" s="136">
        <v>3118800</v>
      </c>
      <c r="V29" s="136">
        <f t="shared" si="10"/>
        <v>81461</v>
      </c>
    </row>
    <row r="30" spans="1:22">
      <c r="A30" s="7">
        <v>27</v>
      </c>
      <c r="B30" s="9" t="s">
        <v>55</v>
      </c>
      <c r="C30" s="63">
        <v>5026837</v>
      </c>
      <c r="D30" s="63">
        <v>3756978</v>
      </c>
      <c r="E30" s="63">
        <v>3907257</v>
      </c>
      <c r="F30" s="63">
        <v>3928841</v>
      </c>
      <c r="G30" s="63">
        <v>4189031</v>
      </c>
      <c r="H30" s="63">
        <f t="shared" si="6"/>
        <v>3928841</v>
      </c>
      <c r="I30" s="64">
        <f t="shared" si="7"/>
        <v>454306.817980272</v>
      </c>
      <c r="J30" s="63">
        <f t="shared" si="8"/>
        <v>3474534.1820197282</v>
      </c>
      <c r="K30" s="63">
        <f t="shared" si="9"/>
        <v>4383147.8179802718</v>
      </c>
      <c r="L30" s="65">
        <f t="shared" si="0"/>
        <v>0</v>
      </c>
      <c r="M30" s="65">
        <f t="shared" si="1"/>
        <v>3756978</v>
      </c>
      <c r="N30" s="65">
        <f t="shared" si="2"/>
        <v>3907257</v>
      </c>
      <c r="O30" s="65">
        <f t="shared" si="3"/>
        <v>3928841</v>
      </c>
      <c r="P30" s="65">
        <f t="shared" si="4"/>
        <v>4189031</v>
      </c>
      <c r="Q30" s="64">
        <v>4</v>
      </c>
      <c r="R30" s="63">
        <f t="shared" si="5"/>
        <v>3945527</v>
      </c>
      <c r="T30" s="136">
        <v>3845096</v>
      </c>
      <c r="V30" s="136">
        <f t="shared" si="10"/>
        <v>100431</v>
      </c>
    </row>
    <row r="31" spans="1:22">
      <c r="A31" s="7">
        <v>28</v>
      </c>
      <c r="B31" s="9" t="s">
        <v>56</v>
      </c>
      <c r="C31" s="63">
        <v>5026837</v>
      </c>
      <c r="D31" s="63">
        <v>3756978</v>
      </c>
      <c r="E31" s="63">
        <v>3907257</v>
      </c>
      <c r="F31" s="63">
        <v>3928841</v>
      </c>
      <c r="G31" s="63">
        <v>4189031</v>
      </c>
      <c r="H31" s="63">
        <f t="shared" si="6"/>
        <v>3928841</v>
      </c>
      <c r="I31" s="64">
        <f t="shared" si="7"/>
        <v>454306.817980272</v>
      </c>
      <c r="J31" s="63">
        <f t="shared" si="8"/>
        <v>3474534.1820197282</v>
      </c>
      <c r="K31" s="63">
        <f t="shared" si="9"/>
        <v>4383147.8179802718</v>
      </c>
      <c r="L31" s="65">
        <f t="shared" si="0"/>
        <v>0</v>
      </c>
      <c r="M31" s="65">
        <f t="shared" si="1"/>
        <v>3756978</v>
      </c>
      <c r="N31" s="65">
        <f t="shared" si="2"/>
        <v>3907257</v>
      </c>
      <c r="O31" s="65">
        <f t="shared" si="3"/>
        <v>3928841</v>
      </c>
      <c r="P31" s="65">
        <f t="shared" si="4"/>
        <v>4189031</v>
      </c>
      <c r="Q31" s="64">
        <v>4</v>
      </c>
      <c r="R31" s="63">
        <f t="shared" si="5"/>
        <v>3945527</v>
      </c>
      <c r="T31" s="136">
        <v>3845096</v>
      </c>
      <c r="V31" s="136">
        <f t="shared" si="10"/>
        <v>100431</v>
      </c>
    </row>
    <row r="32" spans="1:22" ht="24">
      <c r="A32" s="7">
        <v>29</v>
      </c>
      <c r="B32" s="9" t="s">
        <v>57</v>
      </c>
      <c r="C32" s="63">
        <v>5026837</v>
      </c>
      <c r="D32" s="63">
        <v>3756978</v>
      </c>
      <c r="E32" s="63">
        <v>3907257</v>
      </c>
      <c r="F32" s="63">
        <v>3928841</v>
      </c>
      <c r="G32" s="63">
        <v>4189031</v>
      </c>
      <c r="H32" s="63">
        <f t="shared" si="6"/>
        <v>3928841</v>
      </c>
      <c r="I32" s="64">
        <f t="shared" si="7"/>
        <v>454306.817980272</v>
      </c>
      <c r="J32" s="63">
        <f t="shared" si="8"/>
        <v>3474534.1820197282</v>
      </c>
      <c r="K32" s="63">
        <f t="shared" si="9"/>
        <v>4383147.8179802718</v>
      </c>
      <c r="L32" s="65">
        <f t="shared" si="0"/>
        <v>0</v>
      </c>
      <c r="M32" s="65">
        <f t="shared" si="1"/>
        <v>3756978</v>
      </c>
      <c r="N32" s="65">
        <f t="shared" si="2"/>
        <v>3907257</v>
      </c>
      <c r="O32" s="65">
        <f t="shared" si="3"/>
        <v>3928841</v>
      </c>
      <c r="P32" s="65">
        <f t="shared" si="4"/>
        <v>4189031</v>
      </c>
      <c r="Q32" s="64">
        <v>4</v>
      </c>
      <c r="R32" s="63">
        <f t="shared" si="5"/>
        <v>3945527</v>
      </c>
      <c r="T32" s="136">
        <v>3845096</v>
      </c>
      <c r="V32" s="136">
        <f t="shared" si="10"/>
        <v>100431</v>
      </c>
    </row>
    <row r="33" spans="1:22" ht="24">
      <c r="A33" s="7">
        <v>30</v>
      </c>
      <c r="B33" s="9" t="s">
        <v>58</v>
      </c>
      <c r="C33" s="63">
        <v>5026837</v>
      </c>
      <c r="D33" s="63">
        <v>3756978</v>
      </c>
      <c r="E33" s="63">
        <v>3907257</v>
      </c>
      <c r="F33" s="63">
        <v>3928841</v>
      </c>
      <c r="G33" s="63">
        <v>4189031</v>
      </c>
      <c r="H33" s="63">
        <f t="shared" si="6"/>
        <v>3928841</v>
      </c>
      <c r="I33" s="64">
        <f t="shared" si="7"/>
        <v>454306.817980272</v>
      </c>
      <c r="J33" s="63">
        <f t="shared" si="8"/>
        <v>3474534.1820197282</v>
      </c>
      <c r="K33" s="63">
        <f t="shared" si="9"/>
        <v>4383147.8179802718</v>
      </c>
      <c r="L33" s="65">
        <f t="shared" si="0"/>
        <v>0</v>
      </c>
      <c r="M33" s="65">
        <f t="shared" si="1"/>
        <v>3756978</v>
      </c>
      <c r="N33" s="65">
        <f t="shared" si="2"/>
        <v>3907257</v>
      </c>
      <c r="O33" s="65">
        <f t="shared" si="3"/>
        <v>3928841</v>
      </c>
      <c r="P33" s="65">
        <f t="shared" si="4"/>
        <v>4189031</v>
      </c>
      <c r="Q33" s="64">
        <v>4</v>
      </c>
      <c r="R33" s="63">
        <f t="shared" si="5"/>
        <v>3945527</v>
      </c>
      <c r="T33" s="136">
        <v>3845096</v>
      </c>
      <c r="V33" s="136">
        <f t="shared" si="10"/>
        <v>100431</v>
      </c>
    </row>
    <row r="34" spans="1:22" ht="24">
      <c r="A34" s="7">
        <v>31</v>
      </c>
      <c r="B34" s="9" t="s">
        <v>59</v>
      </c>
      <c r="C34" s="63">
        <v>3909762</v>
      </c>
      <c r="D34" s="63">
        <v>2922094</v>
      </c>
      <c r="E34" s="63">
        <v>3038978</v>
      </c>
      <c r="F34" s="63">
        <v>3055765</v>
      </c>
      <c r="G34" s="63">
        <v>3258135</v>
      </c>
      <c r="H34" s="63">
        <f t="shared" si="6"/>
        <v>3055765</v>
      </c>
      <c r="I34" s="64">
        <f t="shared" si="7"/>
        <v>353349.68777764612</v>
      </c>
      <c r="J34" s="63">
        <f t="shared" si="8"/>
        <v>2702415.3122223541</v>
      </c>
      <c r="K34" s="63">
        <f t="shared" si="9"/>
        <v>3409114.6877776459</v>
      </c>
      <c r="L34" s="65">
        <f t="shared" si="0"/>
        <v>0</v>
      </c>
      <c r="M34" s="65">
        <f t="shared" si="1"/>
        <v>2922094</v>
      </c>
      <c r="N34" s="65">
        <f t="shared" si="2"/>
        <v>3038978</v>
      </c>
      <c r="O34" s="65">
        <f t="shared" si="3"/>
        <v>3055765</v>
      </c>
      <c r="P34" s="65">
        <f t="shared" si="4"/>
        <v>3258135</v>
      </c>
      <c r="Q34" s="64">
        <v>4</v>
      </c>
      <c r="R34" s="63">
        <f t="shared" si="5"/>
        <v>3068743</v>
      </c>
      <c r="T34" s="136">
        <v>2990631</v>
      </c>
      <c r="V34" s="136">
        <f t="shared" si="10"/>
        <v>78112</v>
      </c>
    </row>
    <row r="35" spans="1:22" ht="24">
      <c r="A35" s="7">
        <v>32</v>
      </c>
      <c r="B35" s="9" t="s">
        <v>60</v>
      </c>
      <c r="C35" s="63">
        <v>3909762</v>
      </c>
      <c r="D35" s="63">
        <v>2922094</v>
      </c>
      <c r="E35" s="63">
        <v>3038978</v>
      </c>
      <c r="F35" s="63">
        <v>3055765</v>
      </c>
      <c r="G35" s="63">
        <v>3258135</v>
      </c>
      <c r="H35" s="63">
        <f t="shared" si="6"/>
        <v>3055765</v>
      </c>
      <c r="I35" s="64">
        <f t="shared" si="7"/>
        <v>353349.68777764612</v>
      </c>
      <c r="J35" s="63">
        <f t="shared" si="8"/>
        <v>2702415.3122223541</v>
      </c>
      <c r="K35" s="63">
        <f t="shared" si="9"/>
        <v>3409114.6877776459</v>
      </c>
      <c r="L35" s="65">
        <f t="shared" si="0"/>
        <v>0</v>
      </c>
      <c r="M35" s="65">
        <f t="shared" si="1"/>
        <v>2922094</v>
      </c>
      <c r="N35" s="65">
        <f t="shared" si="2"/>
        <v>3038978</v>
      </c>
      <c r="O35" s="65">
        <f t="shared" si="3"/>
        <v>3055765</v>
      </c>
      <c r="P35" s="65">
        <f t="shared" si="4"/>
        <v>3258135</v>
      </c>
      <c r="Q35" s="64">
        <v>4</v>
      </c>
      <c r="R35" s="63">
        <f t="shared" si="5"/>
        <v>3068743</v>
      </c>
      <c r="T35" s="136">
        <v>2990631</v>
      </c>
      <c r="V35" s="136">
        <f t="shared" si="10"/>
        <v>78112</v>
      </c>
    </row>
    <row r="36" spans="1:22">
      <c r="A36" s="7">
        <v>33</v>
      </c>
      <c r="B36" s="9" t="s">
        <v>61</v>
      </c>
      <c r="C36" s="63">
        <v>1954881</v>
      </c>
      <c r="D36" s="63">
        <v>1461047</v>
      </c>
      <c r="E36" s="63">
        <v>1519489</v>
      </c>
      <c r="F36" s="63">
        <v>1527883</v>
      </c>
      <c r="G36" s="63">
        <v>1629067</v>
      </c>
      <c r="H36" s="63">
        <f t="shared" si="6"/>
        <v>1527883</v>
      </c>
      <c r="I36" s="64">
        <f t="shared" si="7"/>
        <v>176674.78661721939</v>
      </c>
      <c r="J36" s="63">
        <f t="shared" si="8"/>
        <v>1351208.2133827806</v>
      </c>
      <c r="K36" s="63">
        <f t="shared" si="9"/>
        <v>1704557.7866172194</v>
      </c>
      <c r="L36" s="65">
        <f t="shared" ref="L36:L67" si="11">IF(AND(C36&gt;=(J36),C36&lt;=(K36)),C36,0)</f>
        <v>0</v>
      </c>
      <c r="M36" s="65">
        <f t="shared" ref="M36:M67" si="12">IF(AND(D36&gt;=(J36),D36&lt;=(K36)),D36,0)</f>
        <v>1461047</v>
      </c>
      <c r="N36" s="65">
        <f t="shared" ref="N36:N67" si="13">IF(AND(E36&gt;=(J36),E36&lt;=(K36)),E36,0)</f>
        <v>1519489</v>
      </c>
      <c r="O36" s="65">
        <f t="shared" ref="O36:O67" si="14">IF(AND(F36&gt;=(J36),F36&lt;=(K36)),F36,0)</f>
        <v>1527883</v>
      </c>
      <c r="P36" s="65">
        <f t="shared" ref="P36:P67" si="15">IF(AND(G36&gt;=(J36),G36&lt;=(K36)),G36,0)</f>
        <v>1629067</v>
      </c>
      <c r="Q36" s="64">
        <v>4</v>
      </c>
      <c r="R36" s="63">
        <f t="shared" ref="R36:R67" si="16">ROUND(SUM(L36:P36)/Q36,0)</f>
        <v>1534372</v>
      </c>
      <c r="T36" s="136">
        <v>1495315</v>
      </c>
      <c r="V36" s="136">
        <f t="shared" si="10"/>
        <v>39057</v>
      </c>
    </row>
    <row r="37" spans="1:22">
      <c r="A37" s="7">
        <v>34</v>
      </c>
      <c r="B37" s="9" t="s">
        <v>62</v>
      </c>
      <c r="C37" s="63">
        <v>1298600</v>
      </c>
      <c r="D37" s="63">
        <v>970553</v>
      </c>
      <c r="E37" s="63">
        <v>1009375</v>
      </c>
      <c r="F37" s="63">
        <v>1014951</v>
      </c>
      <c r="G37" s="63">
        <v>1082166</v>
      </c>
      <c r="H37" s="63">
        <f t="shared" si="6"/>
        <v>1014951</v>
      </c>
      <c r="I37" s="64">
        <f t="shared" si="7"/>
        <v>117362.62368062501</v>
      </c>
      <c r="J37" s="63">
        <f t="shared" si="8"/>
        <v>897588.37631937501</v>
      </c>
      <c r="K37" s="63">
        <f t="shared" si="9"/>
        <v>1132313.6236806251</v>
      </c>
      <c r="L37" s="65">
        <f t="shared" si="11"/>
        <v>0</v>
      </c>
      <c r="M37" s="65">
        <f t="shared" si="12"/>
        <v>970553</v>
      </c>
      <c r="N37" s="65">
        <f t="shared" si="13"/>
        <v>1009375</v>
      </c>
      <c r="O37" s="65">
        <f t="shared" si="14"/>
        <v>1014951</v>
      </c>
      <c r="P37" s="65">
        <f t="shared" si="15"/>
        <v>1082166</v>
      </c>
      <c r="Q37" s="64">
        <v>4</v>
      </c>
      <c r="R37" s="63">
        <f t="shared" si="16"/>
        <v>1019261</v>
      </c>
      <c r="T37" s="136">
        <v>993316</v>
      </c>
      <c r="V37" s="136">
        <f t="shared" si="10"/>
        <v>25945</v>
      </c>
    </row>
    <row r="38" spans="1:22">
      <c r="A38" s="7">
        <v>35</v>
      </c>
      <c r="B38" s="9" t="s">
        <v>63</v>
      </c>
      <c r="C38" s="63">
        <v>935550</v>
      </c>
      <c r="D38" s="63">
        <v>699215</v>
      </c>
      <c r="E38" s="63">
        <v>727184</v>
      </c>
      <c r="F38" s="63">
        <v>731201</v>
      </c>
      <c r="G38" s="63">
        <v>779625</v>
      </c>
      <c r="H38" s="63">
        <f t="shared" si="6"/>
        <v>731201</v>
      </c>
      <c r="I38" s="64">
        <f t="shared" si="7"/>
        <v>84551.512679549385</v>
      </c>
      <c r="J38" s="63">
        <f t="shared" si="8"/>
        <v>646649.4873204506</v>
      </c>
      <c r="K38" s="63">
        <f t="shared" si="9"/>
        <v>815752.5126795494</v>
      </c>
      <c r="L38" s="65">
        <f t="shared" si="11"/>
        <v>0</v>
      </c>
      <c r="M38" s="65">
        <f t="shared" si="12"/>
        <v>699215</v>
      </c>
      <c r="N38" s="65">
        <f t="shared" si="13"/>
        <v>727184</v>
      </c>
      <c r="O38" s="65">
        <f t="shared" si="14"/>
        <v>731201</v>
      </c>
      <c r="P38" s="65">
        <f t="shared" si="15"/>
        <v>779625</v>
      </c>
      <c r="Q38" s="64">
        <v>4</v>
      </c>
      <c r="R38" s="63">
        <f t="shared" si="16"/>
        <v>734306</v>
      </c>
      <c r="T38" s="136">
        <v>715615</v>
      </c>
      <c r="V38" s="136">
        <f t="shared" si="10"/>
        <v>18691</v>
      </c>
    </row>
    <row r="39" spans="1:22" ht="24">
      <c r="A39" s="7">
        <v>36</v>
      </c>
      <c r="B39" s="9" t="s">
        <v>64</v>
      </c>
      <c r="C39" s="63">
        <v>977440</v>
      </c>
      <c r="D39" s="63">
        <v>730524</v>
      </c>
      <c r="E39" s="63">
        <v>759744</v>
      </c>
      <c r="F39" s="63">
        <v>763941</v>
      </c>
      <c r="G39" s="63">
        <v>814534</v>
      </c>
      <c r="H39" s="63">
        <f t="shared" si="6"/>
        <v>763941</v>
      </c>
      <c r="I39" s="64">
        <f t="shared" si="7"/>
        <v>88337.227091640132</v>
      </c>
      <c r="J39" s="63">
        <f t="shared" si="8"/>
        <v>675603.77290835988</v>
      </c>
      <c r="K39" s="63">
        <f t="shared" si="9"/>
        <v>852278.22709164012</v>
      </c>
      <c r="L39" s="65">
        <f t="shared" si="11"/>
        <v>0</v>
      </c>
      <c r="M39" s="65">
        <f t="shared" si="12"/>
        <v>730524</v>
      </c>
      <c r="N39" s="65">
        <f t="shared" si="13"/>
        <v>759744</v>
      </c>
      <c r="O39" s="65">
        <f t="shared" si="14"/>
        <v>763941</v>
      </c>
      <c r="P39" s="65">
        <f t="shared" si="15"/>
        <v>814534</v>
      </c>
      <c r="Q39" s="64">
        <v>4</v>
      </c>
      <c r="R39" s="63">
        <f t="shared" si="16"/>
        <v>767186</v>
      </c>
      <c r="T39" s="136">
        <v>747658</v>
      </c>
      <c r="V39" s="136">
        <f t="shared" si="10"/>
        <v>19528</v>
      </c>
    </row>
    <row r="40" spans="1:22">
      <c r="A40" s="7">
        <v>37</v>
      </c>
      <c r="B40" s="9" t="s">
        <v>65</v>
      </c>
      <c r="C40" s="63">
        <v>201073</v>
      </c>
      <c r="D40" s="63">
        <v>187849</v>
      </c>
      <c r="E40" s="63">
        <v>196922</v>
      </c>
      <c r="F40" s="63">
        <v>196442</v>
      </c>
      <c r="G40" s="63">
        <v>209452</v>
      </c>
      <c r="H40" s="63">
        <f t="shared" si="6"/>
        <v>196922</v>
      </c>
      <c r="I40" s="64">
        <f t="shared" si="7"/>
        <v>7023.1012124274557</v>
      </c>
      <c r="J40" s="63">
        <f t="shared" si="8"/>
        <v>189898.89878757254</v>
      </c>
      <c r="K40" s="63">
        <f t="shared" si="9"/>
        <v>203945.10121242746</v>
      </c>
      <c r="L40" s="65">
        <f t="shared" si="11"/>
        <v>201073</v>
      </c>
      <c r="M40" s="65">
        <f t="shared" si="12"/>
        <v>0</v>
      </c>
      <c r="N40" s="65">
        <f t="shared" si="13"/>
        <v>196922</v>
      </c>
      <c r="O40" s="65">
        <f t="shared" si="14"/>
        <v>196442</v>
      </c>
      <c r="P40" s="65">
        <f t="shared" si="15"/>
        <v>0</v>
      </c>
      <c r="Q40" s="64">
        <v>3</v>
      </c>
      <c r="R40" s="63">
        <f t="shared" si="16"/>
        <v>198146</v>
      </c>
      <c r="T40" s="136">
        <v>197148</v>
      </c>
      <c r="V40" s="136">
        <f t="shared" si="10"/>
        <v>998</v>
      </c>
    </row>
    <row r="41" spans="1:22">
      <c r="A41" s="7">
        <v>38</v>
      </c>
      <c r="B41" s="9" t="s">
        <v>194</v>
      </c>
      <c r="C41" s="63">
        <v>2443601</v>
      </c>
      <c r="D41" s="63">
        <v>1826309</v>
      </c>
      <c r="E41" s="63">
        <v>1914520</v>
      </c>
      <c r="F41" s="63">
        <v>1909853</v>
      </c>
      <c r="G41" s="63">
        <v>2036334</v>
      </c>
      <c r="H41" s="63">
        <f t="shared" si="6"/>
        <v>1914520</v>
      </c>
      <c r="I41" s="64">
        <f t="shared" si="7"/>
        <v>219222.1348811292</v>
      </c>
      <c r="J41" s="63">
        <f t="shared" si="8"/>
        <v>1695297.8651188707</v>
      </c>
      <c r="K41" s="63">
        <f t="shared" si="9"/>
        <v>2133742.134881129</v>
      </c>
      <c r="L41" s="65">
        <f t="shared" si="11"/>
        <v>0</v>
      </c>
      <c r="M41" s="65">
        <f t="shared" si="12"/>
        <v>1826309</v>
      </c>
      <c r="N41" s="65">
        <f t="shared" si="13"/>
        <v>1914520</v>
      </c>
      <c r="O41" s="65">
        <f t="shared" si="14"/>
        <v>1909853</v>
      </c>
      <c r="P41" s="65">
        <f t="shared" si="15"/>
        <v>2036334</v>
      </c>
      <c r="Q41" s="64">
        <v>4</v>
      </c>
      <c r="R41" s="63">
        <f t="shared" si="16"/>
        <v>1921754</v>
      </c>
      <c r="T41" s="136">
        <v>1874161</v>
      </c>
      <c r="V41" s="136">
        <f t="shared" si="10"/>
        <v>47593</v>
      </c>
    </row>
    <row r="42" spans="1:22">
      <c r="A42" s="7">
        <v>39</v>
      </c>
      <c r="B42" s="9" t="s">
        <v>67</v>
      </c>
      <c r="C42" s="63">
        <v>5864643</v>
      </c>
      <c r="D42" s="63">
        <v>4383141</v>
      </c>
      <c r="E42" s="63">
        <v>4594847</v>
      </c>
      <c r="F42" s="63">
        <v>4583648</v>
      </c>
      <c r="G42" s="63">
        <v>4887202</v>
      </c>
      <c r="H42" s="63">
        <f t="shared" si="6"/>
        <v>4594847</v>
      </c>
      <c r="I42" s="64">
        <f t="shared" si="7"/>
        <v>526133.48229794309</v>
      </c>
      <c r="J42" s="63">
        <f t="shared" si="8"/>
        <v>4068713.517702057</v>
      </c>
      <c r="K42" s="63">
        <f t="shared" si="9"/>
        <v>5120980.482297943</v>
      </c>
      <c r="L42" s="65">
        <f t="shared" si="11"/>
        <v>0</v>
      </c>
      <c r="M42" s="65">
        <f t="shared" si="12"/>
        <v>4383141</v>
      </c>
      <c r="N42" s="65">
        <f t="shared" si="13"/>
        <v>4594847</v>
      </c>
      <c r="O42" s="65">
        <f t="shared" si="14"/>
        <v>4583648</v>
      </c>
      <c r="P42" s="65">
        <f t="shared" si="15"/>
        <v>4887202</v>
      </c>
      <c r="Q42" s="64">
        <v>4</v>
      </c>
      <c r="R42" s="63">
        <f t="shared" si="16"/>
        <v>4612210</v>
      </c>
      <c r="T42" s="136">
        <v>4497988</v>
      </c>
      <c r="V42" s="136">
        <f t="shared" si="10"/>
        <v>114222</v>
      </c>
    </row>
    <row r="43" spans="1:22" ht="24">
      <c r="A43" s="7">
        <v>40</v>
      </c>
      <c r="B43" s="9" t="s">
        <v>195</v>
      </c>
      <c r="C43" s="63">
        <v>1899027</v>
      </c>
      <c r="D43" s="63">
        <v>1774129</v>
      </c>
      <c r="E43" s="63">
        <v>1859819</v>
      </c>
      <c r="F43" s="63">
        <v>1855286</v>
      </c>
      <c r="G43" s="63">
        <v>1978153</v>
      </c>
      <c r="H43" s="63">
        <f t="shared" si="6"/>
        <v>1859819</v>
      </c>
      <c r="I43" s="64">
        <f t="shared" si="7"/>
        <v>66328.210373565787</v>
      </c>
      <c r="J43" s="63">
        <f t="shared" si="8"/>
        <v>1793490.7896264342</v>
      </c>
      <c r="K43" s="63">
        <f t="shared" si="9"/>
        <v>1926147.2103735658</v>
      </c>
      <c r="L43" s="65">
        <f t="shared" si="11"/>
        <v>1899027</v>
      </c>
      <c r="M43" s="65">
        <f t="shared" si="12"/>
        <v>0</v>
      </c>
      <c r="N43" s="65">
        <f t="shared" si="13"/>
        <v>1859819</v>
      </c>
      <c r="O43" s="65">
        <f t="shared" si="14"/>
        <v>1855286</v>
      </c>
      <c r="P43" s="65">
        <f t="shared" si="15"/>
        <v>0</v>
      </c>
      <c r="Q43" s="64">
        <v>3</v>
      </c>
      <c r="R43" s="63">
        <f t="shared" si="16"/>
        <v>1871377</v>
      </c>
      <c r="T43" s="136">
        <v>1861956</v>
      </c>
      <c r="V43" s="136">
        <f t="shared" si="10"/>
        <v>9421</v>
      </c>
    </row>
    <row r="44" spans="1:22" ht="24">
      <c r="A44" s="7">
        <v>41</v>
      </c>
      <c r="B44" s="9" t="s">
        <v>196</v>
      </c>
      <c r="C44" s="63">
        <v>2066588</v>
      </c>
      <c r="D44" s="63">
        <v>1930669</v>
      </c>
      <c r="E44" s="63">
        <v>2023921</v>
      </c>
      <c r="F44" s="63">
        <v>2018988</v>
      </c>
      <c r="G44" s="63">
        <v>2152696</v>
      </c>
      <c r="H44" s="63">
        <f t="shared" si="6"/>
        <v>2023921</v>
      </c>
      <c r="I44" s="64">
        <f t="shared" si="7"/>
        <v>72180.919774134221</v>
      </c>
      <c r="J44" s="63">
        <f t="shared" si="8"/>
        <v>1951740.0802258658</v>
      </c>
      <c r="K44" s="63">
        <f t="shared" si="9"/>
        <v>2096101.9197741342</v>
      </c>
      <c r="L44" s="65">
        <f t="shared" si="11"/>
        <v>2066588</v>
      </c>
      <c r="M44" s="65">
        <f t="shared" si="12"/>
        <v>0</v>
      </c>
      <c r="N44" s="65">
        <f t="shared" si="13"/>
        <v>2023921</v>
      </c>
      <c r="O44" s="65">
        <f t="shared" si="14"/>
        <v>2018988</v>
      </c>
      <c r="P44" s="65">
        <f t="shared" si="15"/>
        <v>0</v>
      </c>
      <c r="Q44" s="64">
        <v>3</v>
      </c>
      <c r="R44" s="63">
        <f t="shared" si="16"/>
        <v>2036499</v>
      </c>
      <c r="T44" s="136">
        <v>2026246</v>
      </c>
      <c r="V44" s="136">
        <f t="shared" si="10"/>
        <v>10253</v>
      </c>
    </row>
    <row r="45" spans="1:22" ht="24">
      <c r="A45" s="7">
        <v>42</v>
      </c>
      <c r="B45" s="9" t="s">
        <v>197</v>
      </c>
      <c r="C45" s="63">
        <v>1787320</v>
      </c>
      <c r="D45" s="63">
        <v>1669768</v>
      </c>
      <c r="E45" s="63">
        <v>1750418</v>
      </c>
      <c r="F45" s="63">
        <v>1746152</v>
      </c>
      <c r="G45" s="63">
        <v>1861791</v>
      </c>
      <c r="H45" s="63">
        <f t="shared" si="6"/>
        <v>1750418</v>
      </c>
      <c r="I45" s="64">
        <f t="shared" si="7"/>
        <v>62426.679253024507</v>
      </c>
      <c r="J45" s="63">
        <f t="shared" si="8"/>
        <v>1687991.3207469755</v>
      </c>
      <c r="K45" s="63">
        <f t="shared" si="9"/>
        <v>1812844.6792530245</v>
      </c>
      <c r="L45" s="65">
        <f t="shared" si="11"/>
        <v>1787320</v>
      </c>
      <c r="M45" s="65">
        <f t="shared" si="12"/>
        <v>0</v>
      </c>
      <c r="N45" s="65">
        <f t="shared" si="13"/>
        <v>1750418</v>
      </c>
      <c r="O45" s="65">
        <f t="shared" si="14"/>
        <v>1746152</v>
      </c>
      <c r="P45" s="65">
        <f t="shared" si="15"/>
        <v>0</v>
      </c>
      <c r="Q45" s="64">
        <v>3</v>
      </c>
      <c r="R45" s="63">
        <f t="shared" si="16"/>
        <v>1761297</v>
      </c>
      <c r="T45" s="136">
        <v>1752429</v>
      </c>
      <c r="V45" s="136">
        <f t="shared" si="10"/>
        <v>8868</v>
      </c>
    </row>
    <row r="46" spans="1:22" ht="24">
      <c r="A46" s="7">
        <v>43</v>
      </c>
      <c r="B46" s="9" t="s">
        <v>198</v>
      </c>
      <c r="C46" s="63">
        <v>2220186</v>
      </c>
      <c r="D46" s="63">
        <v>1659332</v>
      </c>
      <c r="E46" s="63">
        <v>1739478</v>
      </c>
      <c r="F46" s="63">
        <v>1735238</v>
      </c>
      <c r="G46" s="63">
        <v>1850155</v>
      </c>
      <c r="H46" s="63">
        <f t="shared" si="6"/>
        <v>1739478</v>
      </c>
      <c r="I46" s="64">
        <f t="shared" si="7"/>
        <v>199178.98549234556</v>
      </c>
      <c r="J46" s="63">
        <f t="shared" si="8"/>
        <v>1540299.0145076544</v>
      </c>
      <c r="K46" s="63">
        <f t="shared" si="9"/>
        <v>1938656.9854923456</v>
      </c>
      <c r="L46" s="65">
        <f t="shared" si="11"/>
        <v>0</v>
      </c>
      <c r="M46" s="65">
        <f t="shared" si="12"/>
        <v>1659332</v>
      </c>
      <c r="N46" s="65">
        <f t="shared" si="13"/>
        <v>1739478</v>
      </c>
      <c r="O46" s="65">
        <f t="shared" si="14"/>
        <v>1735238</v>
      </c>
      <c r="P46" s="65">
        <f t="shared" si="15"/>
        <v>1850155</v>
      </c>
      <c r="Q46" s="64">
        <v>4</v>
      </c>
      <c r="R46" s="63">
        <f t="shared" si="16"/>
        <v>1746051</v>
      </c>
      <c r="T46" s="136">
        <v>1702810</v>
      </c>
      <c r="V46" s="136">
        <f t="shared" si="10"/>
        <v>43241</v>
      </c>
    </row>
    <row r="47" spans="1:22">
      <c r="A47" s="7">
        <v>44</v>
      </c>
      <c r="B47" s="9" t="s">
        <v>72</v>
      </c>
      <c r="C47" s="63">
        <v>1186892</v>
      </c>
      <c r="D47" s="63">
        <v>887064</v>
      </c>
      <c r="E47" s="63">
        <v>929910</v>
      </c>
      <c r="F47" s="63">
        <v>927643</v>
      </c>
      <c r="G47" s="63">
        <v>989077</v>
      </c>
      <c r="H47" s="63">
        <f t="shared" si="6"/>
        <v>929910</v>
      </c>
      <c r="I47" s="64">
        <f t="shared" si="7"/>
        <v>106479.38632317525</v>
      </c>
      <c r="J47" s="63">
        <f t="shared" si="8"/>
        <v>823430.61367682472</v>
      </c>
      <c r="K47" s="63">
        <f t="shared" si="9"/>
        <v>1036389.3863231753</v>
      </c>
      <c r="L47" s="65">
        <f t="shared" si="11"/>
        <v>0</v>
      </c>
      <c r="M47" s="65">
        <f t="shared" si="12"/>
        <v>887064</v>
      </c>
      <c r="N47" s="65">
        <f t="shared" si="13"/>
        <v>929910</v>
      </c>
      <c r="O47" s="65">
        <f t="shared" si="14"/>
        <v>927643</v>
      </c>
      <c r="P47" s="65">
        <f t="shared" si="15"/>
        <v>989077</v>
      </c>
      <c r="Q47" s="64">
        <v>4</v>
      </c>
      <c r="R47" s="63">
        <f t="shared" si="16"/>
        <v>933424</v>
      </c>
      <c r="T47" s="136">
        <v>910307</v>
      </c>
      <c r="V47" s="136">
        <f t="shared" si="10"/>
        <v>23117</v>
      </c>
    </row>
    <row r="48" spans="1:22">
      <c r="A48" s="7">
        <v>45</v>
      </c>
      <c r="B48" s="9" t="s">
        <v>73</v>
      </c>
      <c r="C48" s="63">
        <v>1019331</v>
      </c>
      <c r="D48" s="63">
        <v>761832</v>
      </c>
      <c r="E48" s="63">
        <v>798628</v>
      </c>
      <c r="F48" s="63">
        <v>796682</v>
      </c>
      <c r="G48" s="63">
        <v>849442</v>
      </c>
      <c r="H48" s="63">
        <f t="shared" si="6"/>
        <v>798628</v>
      </c>
      <c r="I48" s="64">
        <f t="shared" si="7"/>
        <v>91447.000182619435</v>
      </c>
      <c r="J48" s="63">
        <f t="shared" si="8"/>
        <v>707180.99981738057</v>
      </c>
      <c r="K48" s="63">
        <f t="shared" si="9"/>
        <v>890075.00018261943</v>
      </c>
      <c r="L48" s="65">
        <f t="shared" si="11"/>
        <v>0</v>
      </c>
      <c r="M48" s="65">
        <f t="shared" si="12"/>
        <v>761832</v>
      </c>
      <c r="N48" s="65">
        <f t="shared" si="13"/>
        <v>798628</v>
      </c>
      <c r="O48" s="65">
        <f t="shared" si="14"/>
        <v>796682</v>
      </c>
      <c r="P48" s="65">
        <f t="shared" si="15"/>
        <v>849442</v>
      </c>
      <c r="Q48" s="64">
        <v>4</v>
      </c>
      <c r="R48" s="63">
        <f t="shared" si="16"/>
        <v>801646</v>
      </c>
      <c r="T48" s="136">
        <v>781793</v>
      </c>
      <c r="V48" s="136">
        <f t="shared" si="10"/>
        <v>19853</v>
      </c>
    </row>
    <row r="49" spans="1:22">
      <c r="A49" s="7">
        <v>46</v>
      </c>
      <c r="B49" s="9" t="s">
        <v>74</v>
      </c>
      <c r="C49" s="63">
        <v>1186892</v>
      </c>
      <c r="D49" s="63">
        <v>887064</v>
      </c>
      <c r="E49" s="63">
        <v>929910</v>
      </c>
      <c r="F49" s="63">
        <v>927643</v>
      </c>
      <c r="G49" s="63">
        <v>989077</v>
      </c>
      <c r="H49" s="63">
        <f t="shared" si="6"/>
        <v>929910</v>
      </c>
      <c r="I49" s="64">
        <f t="shared" si="7"/>
        <v>106479.38632317525</v>
      </c>
      <c r="J49" s="63">
        <f t="shared" si="8"/>
        <v>823430.61367682472</v>
      </c>
      <c r="K49" s="63">
        <f t="shared" si="9"/>
        <v>1036389.3863231753</v>
      </c>
      <c r="L49" s="65">
        <f t="shared" si="11"/>
        <v>0</v>
      </c>
      <c r="M49" s="65">
        <f t="shared" si="12"/>
        <v>887064</v>
      </c>
      <c r="N49" s="65">
        <f t="shared" si="13"/>
        <v>929910</v>
      </c>
      <c r="O49" s="65">
        <f t="shared" si="14"/>
        <v>927643</v>
      </c>
      <c r="P49" s="65">
        <f t="shared" si="15"/>
        <v>989077</v>
      </c>
      <c r="Q49" s="64">
        <v>4</v>
      </c>
      <c r="R49" s="63">
        <f t="shared" si="16"/>
        <v>933424</v>
      </c>
      <c r="T49" s="136">
        <v>910307</v>
      </c>
      <c r="V49" s="136">
        <f t="shared" si="10"/>
        <v>23117</v>
      </c>
    </row>
    <row r="50" spans="1:22">
      <c r="A50" s="7">
        <v>47</v>
      </c>
      <c r="B50" s="9" t="s">
        <v>75</v>
      </c>
      <c r="C50" s="63">
        <v>11868920</v>
      </c>
      <c r="D50" s="63">
        <v>8870643</v>
      </c>
      <c r="E50" s="63">
        <v>9299095</v>
      </c>
      <c r="F50" s="63">
        <v>9276430</v>
      </c>
      <c r="G50" s="63">
        <v>9890767</v>
      </c>
      <c r="H50" s="63">
        <f t="shared" si="6"/>
        <v>9299095</v>
      </c>
      <c r="I50" s="64">
        <f t="shared" si="7"/>
        <v>1064793.7974892603</v>
      </c>
      <c r="J50" s="63">
        <f t="shared" si="8"/>
        <v>8234301.2025107397</v>
      </c>
      <c r="K50" s="63">
        <f t="shared" si="9"/>
        <v>10363888.797489259</v>
      </c>
      <c r="L50" s="65">
        <f t="shared" si="11"/>
        <v>0</v>
      </c>
      <c r="M50" s="65">
        <f t="shared" si="12"/>
        <v>8870643</v>
      </c>
      <c r="N50" s="65">
        <f t="shared" si="13"/>
        <v>9299095</v>
      </c>
      <c r="O50" s="65">
        <f t="shared" si="14"/>
        <v>9276430</v>
      </c>
      <c r="P50" s="65">
        <f t="shared" si="15"/>
        <v>9890767</v>
      </c>
      <c r="Q50" s="64">
        <v>4</v>
      </c>
      <c r="R50" s="63">
        <f t="shared" si="16"/>
        <v>9334234</v>
      </c>
      <c r="T50" s="136">
        <v>9103070</v>
      </c>
      <c r="V50" s="136">
        <f t="shared" si="10"/>
        <v>231164</v>
      </c>
    </row>
    <row r="51" spans="1:22">
      <c r="A51" s="7">
        <v>48</v>
      </c>
      <c r="B51" s="9" t="s">
        <v>76</v>
      </c>
      <c r="C51" s="63">
        <v>12567092</v>
      </c>
      <c r="D51" s="63">
        <v>9392445</v>
      </c>
      <c r="E51" s="63">
        <v>9846101</v>
      </c>
      <c r="F51" s="63">
        <v>9822103</v>
      </c>
      <c r="G51" s="63">
        <v>10472577</v>
      </c>
      <c r="H51" s="63">
        <f t="shared" si="6"/>
        <v>9846101</v>
      </c>
      <c r="I51" s="64">
        <f t="shared" si="7"/>
        <v>1127428.803960871</v>
      </c>
      <c r="J51" s="63">
        <f t="shared" si="8"/>
        <v>8718672.196039129</v>
      </c>
      <c r="K51" s="63">
        <f t="shared" si="9"/>
        <v>10973529.803960871</v>
      </c>
      <c r="L51" s="65">
        <f t="shared" si="11"/>
        <v>0</v>
      </c>
      <c r="M51" s="65">
        <f t="shared" si="12"/>
        <v>9392445</v>
      </c>
      <c r="N51" s="65">
        <f t="shared" si="13"/>
        <v>9846101</v>
      </c>
      <c r="O51" s="65">
        <f t="shared" si="14"/>
        <v>9822103</v>
      </c>
      <c r="P51" s="65">
        <f t="shared" si="15"/>
        <v>10472577</v>
      </c>
      <c r="Q51" s="64">
        <v>4</v>
      </c>
      <c r="R51" s="63">
        <f t="shared" si="16"/>
        <v>9883307</v>
      </c>
      <c r="T51" s="136">
        <v>9638545</v>
      </c>
      <c r="V51" s="136">
        <f t="shared" si="10"/>
        <v>244762</v>
      </c>
    </row>
    <row r="52" spans="1:22">
      <c r="A52" s="7">
        <v>49</v>
      </c>
      <c r="B52" s="9" t="s">
        <v>77</v>
      </c>
      <c r="C52" s="63">
        <v>12567092</v>
      </c>
      <c r="D52" s="63">
        <v>9392445</v>
      </c>
      <c r="E52" s="63">
        <v>9846101</v>
      </c>
      <c r="F52" s="63">
        <v>9822103</v>
      </c>
      <c r="G52" s="63">
        <v>10472577</v>
      </c>
      <c r="H52" s="63">
        <f t="shared" si="6"/>
        <v>9846101</v>
      </c>
      <c r="I52" s="64">
        <f t="shared" si="7"/>
        <v>1127428.803960871</v>
      </c>
      <c r="J52" s="63">
        <f t="shared" si="8"/>
        <v>8718672.196039129</v>
      </c>
      <c r="K52" s="63">
        <f t="shared" si="9"/>
        <v>10973529.803960871</v>
      </c>
      <c r="L52" s="65">
        <f t="shared" si="11"/>
        <v>0</v>
      </c>
      <c r="M52" s="65">
        <f t="shared" si="12"/>
        <v>9392445</v>
      </c>
      <c r="N52" s="65">
        <f t="shared" si="13"/>
        <v>9846101</v>
      </c>
      <c r="O52" s="65">
        <f t="shared" si="14"/>
        <v>9822103</v>
      </c>
      <c r="P52" s="65">
        <f t="shared" si="15"/>
        <v>10472577</v>
      </c>
      <c r="Q52" s="64">
        <v>4</v>
      </c>
      <c r="R52" s="63">
        <f t="shared" si="16"/>
        <v>9883307</v>
      </c>
      <c r="T52" s="136">
        <v>9638545</v>
      </c>
      <c r="V52" s="136">
        <f t="shared" si="10"/>
        <v>244762</v>
      </c>
    </row>
    <row r="53" spans="1:22">
      <c r="A53" s="7">
        <v>50</v>
      </c>
      <c r="B53" s="9" t="s">
        <v>78</v>
      </c>
      <c r="C53" s="63">
        <v>10472577</v>
      </c>
      <c r="D53" s="63">
        <v>7827038</v>
      </c>
      <c r="E53" s="63">
        <v>8205084</v>
      </c>
      <c r="F53" s="63">
        <v>8185086</v>
      </c>
      <c r="G53" s="63">
        <v>8727147</v>
      </c>
      <c r="H53" s="63">
        <f t="shared" si="6"/>
        <v>8205084</v>
      </c>
      <c r="I53" s="64">
        <f t="shared" si="7"/>
        <v>939524.03374359722</v>
      </c>
      <c r="J53" s="63">
        <f t="shared" si="8"/>
        <v>7265559.9662564024</v>
      </c>
      <c r="K53" s="63">
        <f t="shared" si="9"/>
        <v>9144608.0337435976</v>
      </c>
      <c r="L53" s="65">
        <f t="shared" si="11"/>
        <v>0</v>
      </c>
      <c r="M53" s="65">
        <f t="shared" si="12"/>
        <v>7827038</v>
      </c>
      <c r="N53" s="65">
        <f t="shared" si="13"/>
        <v>8205084</v>
      </c>
      <c r="O53" s="65">
        <f t="shared" si="14"/>
        <v>8185086</v>
      </c>
      <c r="P53" s="65">
        <f t="shared" si="15"/>
        <v>8727147</v>
      </c>
      <c r="Q53" s="64">
        <v>4</v>
      </c>
      <c r="R53" s="63">
        <f t="shared" si="16"/>
        <v>8236089</v>
      </c>
      <c r="T53" s="136">
        <v>8032121</v>
      </c>
      <c r="V53" s="136">
        <f t="shared" si="10"/>
        <v>203968</v>
      </c>
    </row>
    <row r="54" spans="1:22">
      <c r="A54" s="7">
        <v>51</v>
      </c>
      <c r="B54" s="9" t="s">
        <v>79</v>
      </c>
      <c r="C54" s="63">
        <v>251342</v>
      </c>
      <c r="D54" s="63">
        <v>187849</v>
      </c>
      <c r="E54" s="63">
        <v>196922</v>
      </c>
      <c r="F54" s="63">
        <v>196442</v>
      </c>
      <c r="G54" s="63">
        <v>209452</v>
      </c>
      <c r="H54" s="63">
        <f t="shared" si="6"/>
        <v>196922</v>
      </c>
      <c r="I54" s="64">
        <f t="shared" si="7"/>
        <v>22548.631475989845</v>
      </c>
      <c r="J54" s="63">
        <f t="shared" si="8"/>
        <v>174373.36852401015</v>
      </c>
      <c r="K54" s="63">
        <f t="shared" si="9"/>
        <v>219470.63147598985</v>
      </c>
      <c r="L54" s="65">
        <f t="shared" si="11"/>
        <v>0</v>
      </c>
      <c r="M54" s="65">
        <f t="shared" si="12"/>
        <v>187849</v>
      </c>
      <c r="N54" s="65">
        <f t="shared" si="13"/>
        <v>196922</v>
      </c>
      <c r="O54" s="65">
        <f t="shared" si="14"/>
        <v>196442</v>
      </c>
      <c r="P54" s="65">
        <f t="shared" si="15"/>
        <v>209452</v>
      </c>
      <c r="Q54" s="64">
        <v>4</v>
      </c>
      <c r="R54" s="63">
        <f t="shared" si="16"/>
        <v>197666</v>
      </c>
      <c r="T54" s="136">
        <v>192771</v>
      </c>
      <c r="V54" s="136">
        <f t="shared" si="10"/>
        <v>4895</v>
      </c>
    </row>
    <row r="55" spans="1:22">
      <c r="A55" s="7">
        <v>52</v>
      </c>
      <c r="B55" s="9" t="s">
        <v>80</v>
      </c>
      <c r="C55" s="63">
        <v>446830</v>
      </c>
      <c r="D55" s="63">
        <v>333954</v>
      </c>
      <c r="E55" s="63">
        <v>350084</v>
      </c>
      <c r="F55" s="63">
        <v>349230</v>
      </c>
      <c r="G55" s="63">
        <v>372358</v>
      </c>
      <c r="H55" s="63">
        <f t="shared" si="6"/>
        <v>350084</v>
      </c>
      <c r="I55" s="64">
        <f t="shared" si="7"/>
        <v>40086.298778510347</v>
      </c>
      <c r="J55" s="63">
        <f t="shared" si="8"/>
        <v>309997.70122148964</v>
      </c>
      <c r="K55" s="63">
        <f t="shared" si="9"/>
        <v>390170.29877851036</v>
      </c>
      <c r="L55" s="65">
        <f t="shared" si="11"/>
        <v>0</v>
      </c>
      <c r="M55" s="65">
        <f t="shared" si="12"/>
        <v>333954</v>
      </c>
      <c r="N55" s="65">
        <f t="shared" si="13"/>
        <v>350084</v>
      </c>
      <c r="O55" s="65">
        <f t="shared" si="14"/>
        <v>349230</v>
      </c>
      <c r="P55" s="65">
        <f t="shared" si="15"/>
        <v>372358</v>
      </c>
      <c r="Q55" s="64">
        <v>4</v>
      </c>
      <c r="R55" s="63">
        <f t="shared" si="16"/>
        <v>351407</v>
      </c>
      <c r="T55" s="136">
        <v>342704</v>
      </c>
      <c r="V55" s="136">
        <f t="shared" si="10"/>
        <v>8703</v>
      </c>
    </row>
    <row r="56" spans="1:22">
      <c r="A56" s="7">
        <v>53</v>
      </c>
      <c r="B56" s="9" t="s">
        <v>81</v>
      </c>
      <c r="C56" s="63">
        <v>1145002</v>
      </c>
      <c r="D56" s="63">
        <v>855756</v>
      </c>
      <c r="E56" s="63">
        <v>897089</v>
      </c>
      <c r="F56" s="63">
        <v>894903</v>
      </c>
      <c r="G56" s="63">
        <v>954168</v>
      </c>
      <c r="H56" s="63">
        <f t="shared" si="6"/>
        <v>897089</v>
      </c>
      <c r="I56" s="64">
        <f t="shared" si="7"/>
        <v>102721.40706707633</v>
      </c>
      <c r="J56" s="63">
        <f t="shared" si="8"/>
        <v>794367.5929329237</v>
      </c>
      <c r="K56" s="63">
        <f t="shared" si="9"/>
        <v>999810.4070670763</v>
      </c>
      <c r="L56" s="65">
        <f t="shared" si="11"/>
        <v>0</v>
      </c>
      <c r="M56" s="65">
        <f t="shared" si="12"/>
        <v>855756</v>
      </c>
      <c r="N56" s="65">
        <f t="shared" si="13"/>
        <v>897089</v>
      </c>
      <c r="O56" s="65">
        <f t="shared" si="14"/>
        <v>894903</v>
      </c>
      <c r="P56" s="65">
        <f t="shared" si="15"/>
        <v>954168</v>
      </c>
      <c r="Q56" s="64">
        <v>4</v>
      </c>
      <c r="R56" s="63">
        <f t="shared" si="16"/>
        <v>900479</v>
      </c>
      <c r="T56" s="136">
        <v>878179</v>
      </c>
      <c r="V56" s="136">
        <f t="shared" si="10"/>
        <v>22300</v>
      </c>
    </row>
    <row r="57" spans="1:22" ht="24">
      <c r="A57" s="7">
        <v>54</v>
      </c>
      <c r="B57" s="9" t="s">
        <v>82</v>
      </c>
      <c r="C57" s="63">
        <v>1131038</v>
      </c>
      <c r="D57" s="63">
        <v>845320</v>
      </c>
      <c r="E57" s="63">
        <v>886149</v>
      </c>
      <c r="F57" s="63">
        <v>883989</v>
      </c>
      <c r="G57" s="63">
        <v>942532</v>
      </c>
      <c r="H57" s="63">
        <f t="shared" si="6"/>
        <v>886149</v>
      </c>
      <c r="I57" s="64">
        <f t="shared" si="7"/>
        <v>101468.53328318095</v>
      </c>
      <c r="J57" s="63">
        <f t="shared" si="8"/>
        <v>784680.46671681909</v>
      </c>
      <c r="K57" s="63">
        <f t="shared" si="9"/>
        <v>987617.53328318091</v>
      </c>
      <c r="L57" s="65">
        <f t="shared" si="11"/>
        <v>0</v>
      </c>
      <c r="M57" s="65">
        <f t="shared" si="12"/>
        <v>845320</v>
      </c>
      <c r="N57" s="65">
        <f t="shared" si="13"/>
        <v>886149</v>
      </c>
      <c r="O57" s="65">
        <f t="shared" si="14"/>
        <v>883989</v>
      </c>
      <c r="P57" s="65">
        <f t="shared" si="15"/>
        <v>942532</v>
      </c>
      <c r="Q57" s="64">
        <v>4</v>
      </c>
      <c r="R57" s="63">
        <f t="shared" si="16"/>
        <v>889498</v>
      </c>
      <c r="T57" s="136">
        <v>867469</v>
      </c>
      <c r="V57" s="136">
        <f t="shared" si="10"/>
        <v>22029</v>
      </c>
    </row>
    <row r="58" spans="1:22">
      <c r="A58" s="7">
        <v>55</v>
      </c>
      <c r="B58" s="9" t="s">
        <v>83</v>
      </c>
      <c r="C58" s="63">
        <v>1089148</v>
      </c>
      <c r="D58" s="63">
        <v>814012</v>
      </c>
      <c r="E58" s="63">
        <v>853329</v>
      </c>
      <c r="F58" s="63">
        <v>851249</v>
      </c>
      <c r="G58" s="63">
        <v>907623</v>
      </c>
      <c r="H58" s="63">
        <f t="shared" si="6"/>
        <v>853329</v>
      </c>
      <c r="I58" s="64">
        <f t="shared" si="7"/>
        <v>97710.452209372146</v>
      </c>
      <c r="J58" s="63">
        <f t="shared" si="8"/>
        <v>755618.54779062781</v>
      </c>
      <c r="K58" s="63">
        <f t="shared" si="9"/>
        <v>951039.45220937219</v>
      </c>
      <c r="L58" s="65">
        <f t="shared" si="11"/>
        <v>0</v>
      </c>
      <c r="M58" s="65">
        <f t="shared" si="12"/>
        <v>814012</v>
      </c>
      <c r="N58" s="65">
        <f t="shared" si="13"/>
        <v>853329</v>
      </c>
      <c r="O58" s="65">
        <f t="shared" si="14"/>
        <v>851249</v>
      </c>
      <c r="P58" s="65">
        <f t="shared" si="15"/>
        <v>907623</v>
      </c>
      <c r="Q58" s="64">
        <v>4</v>
      </c>
      <c r="R58" s="63">
        <f t="shared" si="16"/>
        <v>856553</v>
      </c>
      <c r="T58" s="136">
        <v>835341</v>
      </c>
      <c r="V58" s="136">
        <f t="shared" si="10"/>
        <v>21212</v>
      </c>
    </row>
    <row r="59" spans="1:22">
      <c r="A59" s="7">
        <v>56</v>
      </c>
      <c r="B59" s="9" t="s">
        <v>84</v>
      </c>
      <c r="C59" s="63">
        <v>14661607</v>
      </c>
      <c r="D59" s="63">
        <v>10957853</v>
      </c>
      <c r="E59" s="63">
        <v>11487117</v>
      </c>
      <c r="F59" s="63">
        <v>11459120</v>
      </c>
      <c r="G59" s="63">
        <v>12218006</v>
      </c>
      <c r="H59" s="63">
        <f t="shared" si="6"/>
        <v>11487117</v>
      </c>
      <c r="I59" s="64">
        <f t="shared" si="7"/>
        <v>1315333.4843864653</v>
      </c>
      <c r="J59" s="63">
        <f t="shared" si="8"/>
        <v>10171783.515613535</v>
      </c>
      <c r="K59" s="63">
        <f t="shared" si="9"/>
        <v>12802450.484386465</v>
      </c>
      <c r="L59" s="65">
        <f t="shared" si="11"/>
        <v>0</v>
      </c>
      <c r="M59" s="65">
        <f t="shared" si="12"/>
        <v>10957853</v>
      </c>
      <c r="N59" s="65">
        <f t="shared" si="13"/>
        <v>11487117</v>
      </c>
      <c r="O59" s="65">
        <f t="shared" si="14"/>
        <v>11459120</v>
      </c>
      <c r="P59" s="65">
        <f t="shared" si="15"/>
        <v>12218006</v>
      </c>
      <c r="Q59" s="64">
        <v>4</v>
      </c>
      <c r="R59" s="63">
        <f t="shared" si="16"/>
        <v>11530524</v>
      </c>
      <c r="T59" s="136">
        <v>11244969</v>
      </c>
      <c r="V59" s="136">
        <f t="shared" si="10"/>
        <v>285555</v>
      </c>
    </row>
    <row r="60" spans="1:22">
      <c r="A60" s="7">
        <v>57</v>
      </c>
      <c r="B60" s="9" t="s">
        <v>85</v>
      </c>
      <c r="C60" s="63">
        <v>4887202</v>
      </c>
      <c r="D60" s="63">
        <v>3652618</v>
      </c>
      <c r="E60" s="63">
        <v>3849859</v>
      </c>
      <c r="F60" s="63">
        <v>3819707</v>
      </c>
      <c r="G60" s="63">
        <v>4072669</v>
      </c>
      <c r="H60" s="63">
        <f t="shared" si="6"/>
        <v>3849859</v>
      </c>
      <c r="I60" s="64">
        <f t="shared" si="7"/>
        <v>436398.74138544442</v>
      </c>
      <c r="J60" s="63">
        <f t="shared" si="8"/>
        <v>3413460.2586145555</v>
      </c>
      <c r="K60" s="63">
        <f t="shared" si="9"/>
        <v>4286257.7413854441</v>
      </c>
      <c r="L60" s="65">
        <f t="shared" si="11"/>
        <v>0</v>
      </c>
      <c r="M60" s="65">
        <f t="shared" si="12"/>
        <v>3652618</v>
      </c>
      <c r="N60" s="65">
        <f t="shared" si="13"/>
        <v>3849859</v>
      </c>
      <c r="O60" s="65">
        <f t="shared" si="14"/>
        <v>3819707</v>
      </c>
      <c r="P60" s="65">
        <f t="shared" si="15"/>
        <v>4072669</v>
      </c>
      <c r="Q60" s="64">
        <v>4</v>
      </c>
      <c r="R60" s="63">
        <f t="shared" si="16"/>
        <v>3848713</v>
      </c>
      <c r="T60" s="136">
        <v>3755214</v>
      </c>
      <c r="V60" s="136">
        <f t="shared" si="10"/>
        <v>93499</v>
      </c>
    </row>
    <row r="61" spans="1:22">
      <c r="A61" s="7">
        <v>58</v>
      </c>
      <c r="B61" s="9" t="s">
        <v>86</v>
      </c>
      <c r="C61" s="63">
        <v>355661</v>
      </c>
      <c r="D61" s="63">
        <v>260901</v>
      </c>
      <c r="E61" s="63">
        <v>274990</v>
      </c>
      <c r="F61" s="63">
        <v>272836</v>
      </c>
      <c r="G61" s="63">
        <v>296384</v>
      </c>
      <c r="H61" s="63">
        <f t="shared" si="6"/>
        <v>274990</v>
      </c>
      <c r="I61" s="64">
        <f t="shared" si="7"/>
        <v>33750.76288678524</v>
      </c>
      <c r="J61" s="63">
        <f t="shared" si="8"/>
        <v>241239.23711321477</v>
      </c>
      <c r="K61" s="63">
        <f t="shared" si="9"/>
        <v>308740.76288678526</v>
      </c>
      <c r="L61" s="65">
        <f t="shared" si="11"/>
        <v>0</v>
      </c>
      <c r="M61" s="65">
        <f t="shared" si="12"/>
        <v>260901</v>
      </c>
      <c r="N61" s="65">
        <f t="shared" si="13"/>
        <v>274990</v>
      </c>
      <c r="O61" s="65">
        <f t="shared" si="14"/>
        <v>272836</v>
      </c>
      <c r="P61" s="65">
        <f t="shared" si="15"/>
        <v>296384</v>
      </c>
      <c r="Q61" s="64">
        <v>4</v>
      </c>
      <c r="R61" s="63">
        <f t="shared" si="16"/>
        <v>276278</v>
      </c>
      <c r="T61" s="136">
        <v>268230</v>
      </c>
      <c r="V61" s="136">
        <f t="shared" si="10"/>
        <v>8048</v>
      </c>
    </row>
    <row r="62" spans="1:22">
      <c r="A62" s="7">
        <v>59</v>
      </c>
      <c r="B62" s="9" t="s">
        <v>87</v>
      </c>
      <c r="C62" s="63">
        <v>298755</v>
      </c>
      <c r="D62" s="63">
        <v>219157</v>
      </c>
      <c r="E62" s="63">
        <v>230992</v>
      </c>
      <c r="F62" s="63">
        <v>229182</v>
      </c>
      <c r="G62" s="63">
        <v>248962</v>
      </c>
      <c r="H62" s="63">
        <f t="shared" si="6"/>
        <v>230992</v>
      </c>
      <c r="I62" s="64">
        <f t="shared" si="7"/>
        <v>28350.493629564899</v>
      </c>
      <c r="J62" s="63">
        <f t="shared" si="8"/>
        <v>202641.50637043509</v>
      </c>
      <c r="K62" s="63">
        <f t="shared" si="9"/>
        <v>259342.49362956491</v>
      </c>
      <c r="L62" s="65">
        <f t="shared" si="11"/>
        <v>0</v>
      </c>
      <c r="M62" s="65">
        <f t="shared" si="12"/>
        <v>219157</v>
      </c>
      <c r="N62" s="65">
        <f t="shared" si="13"/>
        <v>230992</v>
      </c>
      <c r="O62" s="65">
        <f t="shared" si="14"/>
        <v>229182</v>
      </c>
      <c r="P62" s="65">
        <f t="shared" si="15"/>
        <v>248962</v>
      </c>
      <c r="Q62" s="64">
        <v>4</v>
      </c>
      <c r="R62" s="63">
        <f t="shared" si="16"/>
        <v>232073</v>
      </c>
      <c r="T62" s="136">
        <v>225313</v>
      </c>
      <c r="V62" s="136">
        <f t="shared" si="10"/>
        <v>6760</v>
      </c>
    </row>
    <row r="63" spans="1:22">
      <c r="A63" s="7">
        <v>60</v>
      </c>
      <c r="B63" s="9" t="s">
        <v>88</v>
      </c>
      <c r="C63" s="63">
        <v>270302</v>
      </c>
      <c r="D63" s="63">
        <v>198285</v>
      </c>
      <c r="E63" s="63">
        <v>208992</v>
      </c>
      <c r="F63" s="63">
        <v>207356</v>
      </c>
      <c r="G63" s="63">
        <v>225252</v>
      </c>
      <c r="H63" s="63">
        <f t="shared" si="6"/>
        <v>208992</v>
      </c>
      <c r="I63" s="64">
        <f t="shared" si="7"/>
        <v>25650.371300236573</v>
      </c>
      <c r="J63" s="63">
        <f t="shared" si="8"/>
        <v>183341.62869976342</v>
      </c>
      <c r="K63" s="63">
        <f t="shared" si="9"/>
        <v>234642.37130023658</v>
      </c>
      <c r="L63" s="65">
        <f t="shared" si="11"/>
        <v>0</v>
      </c>
      <c r="M63" s="65">
        <f t="shared" si="12"/>
        <v>198285</v>
      </c>
      <c r="N63" s="65">
        <f t="shared" si="13"/>
        <v>208992</v>
      </c>
      <c r="O63" s="65">
        <f t="shared" si="14"/>
        <v>207356</v>
      </c>
      <c r="P63" s="65">
        <f t="shared" si="15"/>
        <v>225252</v>
      </c>
      <c r="Q63" s="64">
        <v>4</v>
      </c>
      <c r="R63" s="63">
        <f t="shared" si="16"/>
        <v>209971</v>
      </c>
      <c r="T63" s="136">
        <v>203855</v>
      </c>
      <c r="V63" s="136">
        <f t="shared" si="10"/>
        <v>6116</v>
      </c>
    </row>
    <row r="64" spans="1:22">
      <c r="A64" s="7">
        <v>61</v>
      </c>
      <c r="B64" s="9" t="s">
        <v>89</v>
      </c>
      <c r="C64" s="63">
        <v>327208</v>
      </c>
      <c r="D64" s="63">
        <v>240029</v>
      </c>
      <c r="E64" s="63">
        <v>252991</v>
      </c>
      <c r="F64" s="63">
        <v>251009</v>
      </c>
      <c r="G64" s="63">
        <v>272673</v>
      </c>
      <c r="H64" s="63">
        <f t="shared" si="6"/>
        <v>252991</v>
      </c>
      <c r="I64" s="64">
        <f t="shared" si="7"/>
        <v>31050.628257734174</v>
      </c>
      <c r="J64" s="63">
        <f t="shared" si="8"/>
        <v>221940.37174226582</v>
      </c>
      <c r="K64" s="63">
        <f t="shared" si="9"/>
        <v>284041.62825773418</v>
      </c>
      <c r="L64" s="65">
        <f t="shared" si="11"/>
        <v>0</v>
      </c>
      <c r="M64" s="65">
        <f t="shared" si="12"/>
        <v>240029</v>
      </c>
      <c r="N64" s="65">
        <f t="shared" si="13"/>
        <v>252991</v>
      </c>
      <c r="O64" s="65">
        <f t="shared" si="14"/>
        <v>251009</v>
      </c>
      <c r="P64" s="65">
        <f t="shared" si="15"/>
        <v>272673</v>
      </c>
      <c r="Q64" s="64">
        <v>4</v>
      </c>
      <c r="R64" s="63">
        <f t="shared" si="16"/>
        <v>254176</v>
      </c>
      <c r="T64" s="136">
        <v>246771</v>
      </c>
      <c r="V64" s="136">
        <f t="shared" si="10"/>
        <v>7405</v>
      </c>
    </row>
    <row r="65" spans="1:22">
      <c r="A65" s="7">
        <v>62</v>
      </c>
      <c r="B65" s="9" t="s">
        <v>90</v>
      </c>
      <c r="C65" s="63">
        <v>355661</v>
      </c>
      <c r="D65" s="63">
        <v>260901</v>
      </c>
      <c r="E65" s="63">
        <v>274990</v>
      </c>
      <c r="F65" s="63">
        <v>272836</v>
      </c>
      <c r="G65" s="63">
        <v>296384</v>
      </c>
      <c r="H65" s="63">
        <f t="shared" si="6"/>
        <v>274990</v>
      </c>
      <c r="I65" s="64">
        <f t="shared" si="7"/>
        <v>33750.76288678524</v>
      </c>
      <c r="J65" s="63">
        <f t="shared" si="8"/>
        <v>241239.23711321477</v>
      </c>
      <c r="K65" s="63">
        <f t="shared" si="9"/>
        <v>308740.76288678526</v>
      </c>
      <c r="L65" s="65">
        <f t="shared" si="11"/>
        <v>0</v>
      </c>
      <c r="M65" s="65">
        <f t="shared" si="12"/>
        <v>260901</v>
      </c>
      <c r="N65" s="65">
        <f t="shared" si="13"/>
        <v>274990</v>
      </c>
      <c r="O65" s="65">
        <f t="shared" si="14"/>
        <v>272836</v>
      </c>
      <c r="P65" s="65">
        <f t="shared" si="15"/>
        <v>296384</v>
      </c>
      <c r="Q65" s="64">
        <v>4</v>
      </c>
      <c r="R65" s="63">
        <f t="shared" si="16"/>
        <v>276278</v>
      </c>
      <c r="T65" s="136">
        <v>268230</v>
      </c>
      <c r="V65" s="136">
        <f t="shared" si="10"/>
        <v>8048</v>
      </c>
    </row>
    <row r="66" spans="1:22" ht="24">
      <c r="A66" s="7">
        <v>63</v>
      </c>
      <c r="B66" s="9" t="s">
        <v>91</v>
      </c>
      <c r="C66" s="63">
        <v>348547</v>
      </c>
      <c r="D66" s="63">
        <v>255683</v>
      </c>
      <c r="E66" s="63">
        <v>269490</v>
      </c>
      <c r="F66" s="63">
        <v>267379</v>
      </c>
      <c r="G66" s="63">
        <v>290456</v>
      </c>
      <c r="H66" s="63">
        <f t="shared" si="6"/>
        <v>269490</v>
      </c>
      <c r="I66" s="64">
        <f t="shared" si="7"/>
        <v>33075.494765762764</v>
      </c>
      <c r="J66" s="63">
        <f t="shared" si="8"/>
        <v>236414.50523423724</v>
      </c>
      <c r="K66" s="63">
        <f t="shared" si="9"/>
        <v>302565.49476576276</v>
      </c>
      <c r="L66" s="65">
        <f t="shared" si="11"/>
        <v>0</v>
      </c>
      <c r="M66" s="65">
        <f t="shared" si="12"/>
        <v>255683</v>
      </c>
      <c r="N66" s="65">
        <f t="shared" si="13"/>
        <v>269490</v>
      </c>
      <c r="O66" s="65">
        <f t="shared" si="14"/>
        <v>267379</v>
      </c>
      <c r="P66" s="65">
        <f t="shared" si="15"/>
        <v>290456</v>
      </c>
      <c r="Q66" s="64">
        <v>4</v>
      </c>
      <c r="R66" s="63">
        <f t="shared" si="16"/>
        <v>270752</v>
      </c>
      <c r="T66" s="136">
        <v>262865</v>
      </c>
      <c r="V66" s="136">
        <f t="shared" si="10"/>
        <v>7887</v>
      </c>
    </row>
    <row r="67" spans="1:22">
      <c r="A67" s="7">
        <v>64</v>
      </c>
      <c r="B67" s="9" t="s">
        <v>92</v>
      </c>
      <c r="C67" s="63">
        <v>341434</v>
      </c>
      <c r="D67" s="63">
        <v>250465</v>
      </c>
      <c r="E67" s="63">
        <v>263990</v>
      </c>
      <c r="F67" s="63">
        <v>261923</v>
      </c>
      <c r="G67" s="63">
        <v>284528</v>
      </c>
      <c r="H67" s="63">
        <f t="shared" si="6"/>
        <v>263990</v>
      </c>
      <c r="I67" s="64">
        <f t="shared" si="7"/>
        <v>32400.488496317459</v>
      </c>
      <c r="J67" s="63">
        <f t="shared" si="8"/>
        <v>231589.51150368253</v>
      </c>
      <c r="K67" s="63">
        <f t="shared" si="9"/>
        <v>296390.48849631747</v>
      </c>
      <c r="L67" s="65">
        <f t="shared" si="11"/>
        <v>0</v>
      </c>
      <c r="M67" s="65">
        <f t="shared" si="12"/>
        <v>250465</v>
      </c>
      <c r="N67" s="65">
        <f t="shared" si="13"/>
        <v>263990</v>
      </c>
      <c r="O67" s="65">
        <f t="shared" si="14"/>
        <v>261923</v>
      </c>
      <c r="P67" s="65">
        <f t="shared" si="15"/>
        <v>284528</v>
      </c>
      <c r="Q67" s="64">
        <v>5</v>
      </c>
      <c r="R67" s="63">
        <f t="shared" si="16"/>
        <v>212181</v>
      </c>
      <c r="T67" s="136">
        <v>257500</v>
      </c>
      <c r="V67" s="136">
        <f t="shared" si="10"/>
        <v>-45319</v>
      </c>
    </row>
    <row r="68" spans="1:22">
      <c r="A68" s="7">
        <v>65</v>
      </c>
      <c r="B68" s="9" t="s">
        <v>93</v>
      </c>
      <c r="C68" s="63">
        <v>263189</v>
      </c>
      <c r="D68" s="63">
        <v>193067</v>
      </c>
      <c r="E68" s="63">
        <v>203493</v>
      </c>
      <c r="F68" s="63">
        <v>201899</v>
      </c>
      <c r="G68" s="63">
        <v>219324</v>
      </c>
      <c r="H68" s="63">
        <f t="shared" si="6"/>
        <v>203493</v>
      </c>
      <c r="I68" s="64">
        <f t="shared" si="7"/>
        <v>24975.377791737206</v>
      </c>
      <c r="J68" s="63">
        <f t="shared" si="8"/>
        <v>178517.62220826279</v>
      </c>
      <c r="K68" s="63">
        <f t="shared" si="9"/>
        <v>228468.37779173721</v>
      </c>
      <c r="L68" s="65">
        <f t="shared" ref="L68:L99" si="17">IF(AND(C68&gt;=(J68),C68&lt;=(K68)),C68,0)</f>
        <v>0</v>
      </c>
      <c r="M68" s="65">
        <f t="shared" ref="M68:M99" si="18">IF(AND(D68&gt;=(J68),D68&lt;=(K68)),D68,0)</f>
        <v>193067</v>
      </c>
      <c r="N68" s="65">
        <f t="shared" ref="N68:N99" si="19">IF(AND(E68&gt;=(J68),E68&lt;=(K68)),E68,0)</f>
        <v>203493</v>
      </c>
      <c r="O68" s="65">
        <f t="shared" ref="O68:O99" si="20">IF(AND(F68&gt;=(J68),F68&lt;=(K68)),F68,0)</f>
        <v>201899</v>
      </c>
      <c r="P68" s="65">
        <f t="shared" ref="P68:P99" si="21">IF(AND(G68&gt;=(J68),G68&lt;=(K68)),G68,0)</f>
        <v>219324</v>
      </c>
      <c r="Q68" s="64">
        <v>4</v>
      </c>
      <c r="R68" s="63">
        <f t="shared" ref="R68:R99" si="22">ROUND(SUM(L68:P68)/Q68,0)</f>
        <v>204446</v>
      </c>
      <c r="T68" s="136">
        <v>198490</v>
      </c>
      <c r="V68" s="136">
        <f t="shared" si="10"/>
        <v>5956</v>
      </c>
    </row>
    <row r="69" spans="1:22">
      <c r="A69" s="7">
        <v>66</v>
      </c>
      <c r="B69" s="9" t="s">
        <v>94</v>
      </c>
      <c r="C69" s="63">
        <v>732661</v>
      </c>
      <c r="D69" s="63">
        <v>537457</v>
      </c>
      <c r="E69" s="63">
        <v>566479</v>
      </c>
      <c r="F69" s="63">
        <v>562043</v>
      </c>
      <c r="G69" s="63">
        <v>610551</v>
      </c>
      <c r="H69" s="63">
        <f t="shared" ref="H69:H132" si="23">MEDIAN(C69,D69,E69,F69,G69)</f>
        <v>566479</v>
      </c>
      <c r="I69" s="64">
        <f t="shared" ref="I69:I132" si="24">_xlfn.STDEV.P(C69,D69,E69,F69,G69)</f>
        <v>69526.092605294602</v>
      </c>
      <c r="J69" s="63">
        <f t="shared" ref="J69:J132" si="25">H69-I69</f>
        <v>496952.9073947054</v>
      </c>
      <c r="K69" s="63">
        <f t="shared" ref="K69:K132" si="26">H69+I69</f>
        <v>636005.09260529466</v>
      </c>
      <c r="L69" s="65">
        <f t="shared" si="17"/>
        <v>0</v>
      </c>
      <c r="M69" s="65">
        <f t="shared" si="18"/>
        <v>537457</v>
      </c>
      <c r="N69" s="65">
        <f t="shared" si="19"/>
        <v>566479</v>
      </c>
      <c r="O69" s="65">
        <f t="shared" si="20"/>
        <v>562043</v>
      </c>
      <c r="P69" s="65">
        <f t="shared" si="21"/>
        <v>610551</v>
      </c>
      <c r="Q69" s="64">
        <v>4</v>
      </c>
      <c r="R69" s="63">
        <f t="shared" si="22"/>
        <v>569133</v>
      </c>
      <c r="T69" s="136">
        <v>552553</v>
      </c>
      <c r="V69" s="136">
        <f t="shared" ref="V69:V132" si="27">R69-T69</f>
        <v>16580</v>
      </c>
    </row>
    <row r="70" spans="1:22">
      <c r="A70" s="7">
        <v>67</v>
      </c>
      <c r="B70" s="9" t="s">
        <v>95</v>
      </c>
      <c r="C70" s="63">
        <v>682868</v>
      </c>
      <c r="D70" s="63">
        <v>500930</v>
      </c>
      <c r="E70" s="63">
        <v>527981</v>
      </c>
      <c r="F70" s="63">
        <v>523845</v>
      </c>
      <c r="G70" s="63">
        <v>569057</v>
      </c>
      <c r="H70" s="63">
        <f t="shared" si="23"/>
        <v>527981</v>
      </c>
      <c r="I70" s="64">
        <f t="shared" si="24"/>
        <v>64801.014817362236</v>
      </c>
      <c r="J70" s="63">
        <f t="shared" si="25"/>
        <v>463179.98518263776</v>
      </c>
      <c r="K70" s="63">
        <f t="shared" si="26"/>
        <v>592782.01481736219</v>
      </c>
      <c r="L70" s="65">
        <f t="shared" si="17"/>
        <v>0</v>
      </c>
      <c r="M70" s="65">
        <f t="shared" si="18"/>
        <v>500930</v>
      </c>
      <c r="N70" s="65">
        <f t="shared" si="19"/>
        <v>527981</v>
      </c>
      <c r="O70" s="65">
        <f t="shared" si="20"/>
        <v>523845</v>
      </c>
      <c r="P70" s="65">
        <f t="shared" si="21"/>
        <v>569057</v>
      </c>
      <c r="Q70" s="64">
        <v>4</v>
      </c>
      <c r="R70" s="63">
        <f t="shared" si="22"/>
        <v>530453</v>
      </c>
      <c r="T70" s="136">
        <v>515001</v>
      </c>
      <c r="V70" s="136">
        <f t="shared" si="27"/>
        <v>15452</v>
      </c>
    </row>
    <row r="71" spans="1:22">
      <c r="A71" s="7">
        <v>68</v>
      </c>
      <c r="B71" s="9" t="s">
        <v>96</v>
      </c>
      <c r="C71" s="63">
        <v>640189</v>
      </c>
      <c r="D71" s="63">
        <v>469622</v>
      </c>
      <c r="E71" s="63">
        <v>494982</v>
      </c>
      <c r="F71" s="63">
        <v>491105</v>
      </c>
      <c r="G71" s="63">
        <v>533491</v>
      </c>
      <c r="H71" s="63">
        <f t="shared" si="23"/>
        <v>494982</v>
      </c>
      <c r="I71" s="64">
        <f t="shared" si="24"/>
        <v>60751.007186383336</v>
      </c>
      <c r="J71" s="63">
        <f t="shared" si="25"/>
        <v>434230.99281361664</v>
      </c>
      <c r="K71" s="63">
        <f t="shared" si="26"/>
        <v>555733.00718638336</v>
      </c>
      <c r="L71" s="65">
        <f t="shared" si="17"/>
        <v>0</v>
      </c>
      <c r="M71" s="65">
        <f t="shared" si="18"/>
        <v>469622</v>
      </c>
      <c r="N71" s="65">
        <f t="shared" si="19"/>
        <v>494982</v>
      </c>
      <c r="O71" s="65">
        <f t="shared" si="20"/>
        <v>491105</v>
      </c>
      <c r="P71" s="65">
        <f t="shared" si="21"/>
        <v>533491</v>
      </c>
      <c r="Q71" s="64">
        <v>4</v>
      </c>
      <c r="R71" s="63">
        <f t="shared" si="22"/>
        <v>497300</v>
      </c>
      <c r="T71" s="136">
        <v>482813</v>
      </c>
      <c r="V71" s="136">
        <f t="shared" si="27"/>
        <v>14487</v>
      </c>
    </row>
    <row r="72" spans="1:22">
      <c r="A72" s="7">
        <v>69</v>
      </c>
      <c r="B72" s="9" t="s">
        <v>97</v>
      </c>
      <c r="C72" s="63">
        <v>1066982</v>
      </c>
      <c r="D72" s="63">
        <v>782704</v>
      </c>
      <c r="E72" s="63">
        <v>824970</v>
      </c>
      <c r="F72" s="63">
        <v>818509</v>
      </c>
      <c r="G72" s="63">
        <v>889152</v>
      </c>
      <c r="H72" s="63">
        <f t="shared" si="23"/>
        <v>824970</v>
      </c>
      <c r="I72" s="64">
        <f t="shared" si="24"/>
        <v>101251.61265599675</v>
      </c>
      <c r="J72" s="63">
        <f t="shared" si="25"/>
        <v>723718.38734400319</v>
      </c>
      <c r="K72" s="63">
        <f t="shared" si="26"/>
        <v>926221.61265599681</v>
      </c>
      <c r="L72" s="65">
        <f t="shared" si="17"/>
        <v>0</v>
      </c>
      <c r="M72" s="65">
        <f t="shared" si="18"/>
        <v>782704</v>
      </c>
      <c r="N72" s="65">
        <f t="shared" si="19"/>
        <v>824970</v>
      </c>
      <c r="O72" s="65">
        <f t="shared" si="20"/>
        <v>818509</v>
      </c>
      <c r="P72" s="65">
        <f t="shared" si="21"/>
        <v>889152</v>
      </c>
      <c r="Q72" s="64">
        <v>4</v>
      </c>
      <c r="R72" s="63">
        <f t="shared" si="22"/>
        <v>828834</v>
      </c>
      <c r="T72" s="136">
        <v>804689</v>
      </c>
      <c r="V72" s="136">
        <f t="shared" si="27"/>
        <v>24145</v>
      </c>
    </row>
    <row r="73" spans="1:22">
      <c r="A73" s="7">
        <v>70</v>
      </c>
      <c r="B73" s="9" t="s">
        <v>97</v>
      </c>
      <c r="C73" s="63">
        <v>1280378</v>
      </c>
      <c r="D73" s="63">
        <v>939245</v>
      </c>
      <c r="E73" s="63">
        <v>989964</v>
      </c>
      <c r="F73" s="63">
        <v>982210</v>
      </c>
      <c r="G73" s="63">
        <v>1066982</v>
      </c>
      <c r="H73" s="63">
        <f t="shared" si="23"/>
        <v>989964</v>
      </c>
      <c r="I73" s="64">
        <f t="shared" si="24"/>
        <v>121501.82917207461</v>
      </c>
      <c r="J73" s="63">
        <f t="shared" si="25"/>
        <v>868462.17082792544</v>
      </c>
      <c r="K73" s="63">
        <f t="shared" si="26"/>
        <v>1111465.8291720746</v>
      </c>
      <c r="L73" s="65">
        <f t="shared" si="17"/>
        <v>0</v>
      </c>
      <c r="M73" s="65">
        <f t="shared" si="18"/>
        <v>939245</v>
      </c>
      <c r="N73" s="65">
        <f t="shared" si="19"/>
        <v>989964</v>
      </c>
      <c r="O73" s="65">
        <f t="shared" si="20"/>
        <v>982210</v>
      </c>
      <c r="P73" s="65">
        <f t="shared" si="21"/>
        <v>1066982</v>
      </c>
      <c r="Q73" s="64">
        <v>4</v>
      </c>
      <c r="R73" s="63">
        <f t="shared" si="22"/>
        <v>994600</v>
      </c>
      <c r="T73" s="136">
        <v>965627</v>
      </c>
      <c r="V73" s="136">
        <f t="shared" si="27"/>
        <v>28973</v>
      </c>
    </row>
    <row r="74" spans="1:22">
      <c r="A74" s="7">
        <v>71</v>
      </c>
      <c r="B74" s="9" t="s">
        <v>98</v>
      </c>
      <c r="C74" s="63">
        <v>554831</v>
      </c>
      <c r="D74" s="63">
        <v>407006</v>
      </c>
      <c r="E74" s="63">
        <v>428984</v>
      </c>
      <c r="F74" s="63">
        <v>425624</v>
      </c>
      <c r="G74" s="63">
        <v>462359</v>
      </c>
      <c r="H74" s="63">
        <f t="shared" si="23"/>
        <v>428984</v>
      </c>
      <c r="I74" s="64">
        <f t="shared" si="24"/>
        <v>52651.106402050093</v>
      </c>
      <c r="J74" s="63">
        <f t="shared" si="25"/>
        <v>376332.89359794988</v>
      </c>
      <c r="K74" s="63">
        <f t="shared" si="26"/>
        <v>481635.10640205012</v>
      </c>
      <c r="L74" s="65">
        <f t="shared" si="17"/>
        <v>0</v>
      </c>
      <c r="M74" s="65">
        <f t="shared" si="18"/>
        <v>407006</v>
      </c>
      <c r="N74" s="65">
        <f t="shared" si="19"/>
        <v>428984</v>
      </c>
      <c r="O74" s="65">
        <f t="shared" si="20"/>
        <v>425624</v>
      </c>
      <c r="P74" s="65">
        <f t="shared" si="21"/>
        <v>462359</v>
      </c>
      <c r="Q74" s="64">
        <v>4</v>
      </c>
      <c r="R74" s="63">
        <f t="shared" si="22"/>
        <v>430993</v>
      </c>
      <c r="T74" s="136">
        <v>418438</v>
      </c>
      <c r="V74" s="136">
        <f t="shared" si="27"/>
        <v>12555</v>
      </c>
    </row>
    <row r="75" spans="1:22">
      <c r="A75" s="7">
        <v>72</v>
      </c>
      <c r="B75" s="9" t="s">
        <v>99</v>
      </c>
      <c r="C75" s="63">
        <v>977355</v>
      </c>
      <c r="D75" s="63">
        <v>716957</v>
      </c>
      <c r="E75" s="63">
        <v>755672</v>
      </c>
      <c r="F75" s="63">
        <v>749754</v>
      </c>
      <c r="G75" s="63">
        <v>814463</v>
      </c>
      <c r="H75" s="63">
        <f t="shared" si="23"/>
        <v>755672</v>
      </c>
      <c r="I75" s="64">
        <f t="shared" si="24"/>
        <v>92746.334334894331</v>
      </c>
      <c r="J75" s="63">
        <f t="shared" si="25"/>
        <v>662925.66566510568</v>
      </c>
      <c r="K75" s="63">
        <f t="shared" si="26"/>
        <v>848418.33433489432</v>
      </c>
      <c r="L75" s="65">
        <f t="shared" si="17"/>
        <v>0</v>
      </c>
      <c r="M75" s="65">
        <f t="shared" si="18"/>
        <v>716957</v>
      </c>
      <c r="N75" s="65">
        <f t="shared" si="19"/>
        <v>755672</v>
      </c>
      <c r="O75" s="65">
        <f t="shared" si="20"/>
        <v>749754</v>
      </c>
      <c r="P75" s="65">
        <f t="shared" si="21"/>
        <v>814463</v>
      </c>
      <c r="Q75" s="64">
        <v>4</v>
      </c>
      <c r="R75" s="63">
        <f t="shared" si="22"/>
        <v>759212</v>
      </c>
      <c r="T75" s="136">
        <v>737095</v>
      </c>
      <c r="V75" s="136">
        <f t="shared" si="27"/>
        <v>22117</v>
      </c>
    </row>
    <row r="76" spans="1:22">
      <c r="A76" s="7">
        <v>73</v>
      </c>
      <c r="B76" s="9" t="s">
        <v>100</v>
      </c>
      <c r="C76" s="63">
        <v>1920567</v>
      </c>
      <c r="D76" s="63">
        <v>1408867</v>
      </c>
      <c r="E76" s="63">
        <v>1484946</v>
      </c>
      <c r="F76" s="63">
        <v>1473315</v>
      </c>
      <c r="G76" s="63">
        <v>1600473</v>
      </c>
      <c r="H76" s="63">
        <f t="shared" si="23"/>
        <v>1484946</v>
      </c>
      <c r="I76" s="64">
        <f t="shared" si="24"/>
        <v>182252.83635828551</v>
      </c>
      <c r="J76" s="63">
        <f t="shared" si="25"/>
        <v>1302693.1636417145</v>
      </c>
      <c r="K76" s="63">
        <f t="shared" si="26"/>
        <v>1667198.8363582855</v>
      </c>
      <c r="L76" s="65">
        <f t="shared" si="17"/>
        <v>0</v>
      </c>
      <c r="M76" s="65">
        <f t="shared" si="18"/>
        <v>1408867</v>
      </c>
      <c r="N76" s="65">
        <f t="shared" si="19"/>
        <v>1484946</v>
      </c>
      <c r="O76" s="65">
        <f t="shared" si="20"/>
        <v>1473315</v>
      </c>
      <c r="P76" s="65">
        <f t="shared" si="21"/>
        <v>1600473</v>
      </c>
      <c r="Q76" s="64">
        <v>4</v>
      </c>
      <c r="R76" s="63">
        <f t="shared" si="22"/>
        <v>1491900</v>
      </c>
      <c r="T76" s="136">
        <v>1448440</v>
      </c>
      <c r="V76" s="136">
        <f t="shared" si="27"/>
        <v>43460</v>
      </c>
    </row>
    <row r="77" spans="1:22">
      <c r="A77" s="7">
        <v>74</v>
      </c>
      <c r="B77" s="9" t="s">
        <v>101</v>
      </c>
      <c r="C77" s="63">
        <v>1920567</v>
      </c>
      <c r="D77" s="63">
        <v>1408867</v>
      </c>
      <c r="E77" s="63">
        <v>1484946</v>
      </c>
      <c r="F77" s="63">
        <v>1473315</v>
      </c>
      <c r="G77" s="63">
        <v>1600473</v>
      </c>
      <c r="H77" s="63">
        <f t="shared" si="23"/>
        <v>1484946</v>
      </c>
      <c r="I77" s="64">
        <f t="shared" si="24"/>
        <v>182252.83635828551</v>
      </c>
      <c r="J77" s="63">
        <f t="shared" si="25"/>
        <v>1302693.1636417145</v>
      </c>
      <c r="K77" s="63">
        <f t="shared" si="26"/>
        <v>1667198.8363582855</v>
      </c>
      <c r="L77" s="65">
        <f t="shared" si="17"/>
        <v>0</v>
      </c>
      <c r="M77" s="65">
        <f t="shared" si="18"/>
        <v>1408867</v>
      </c>
      <c r="N77" s="65">
        <f t="shared" si="19"/>
        <v>1484946</v>
      </c>
      <c r="O77" s="65">
        <f t="shared" si="20"/>
        <v>1473315</v>
      </c>
      <c r="P77" s="65">
        <f t="shared" si="21"/>
        <v>1600473</v>
      </c>
      <c r="Q77" s="64">
        <v>4</v>
      </c>
      <c r="R77" s="63">
        <f t="shared" si="22"/>
        <v>1491900</v>
      </c>
      <c r="T77" s="136">
        <v>1448440</v>
      </c>
      <c r="V77" s="136">
        <f t="shared" si="27"/>
        <v>43460</v>
      </c>
    </row>
    <row r="78" spans="1:22">
      <c r="A78" s="7">
        <v>75</v>
      </c>
      <c r="B78" s="9" t="s">
        <v>102</v>
      </c>
      <c r="C78" s="63">
        <v>820865</v>
      </c>
      <c r="D78" s="63">
        <v>602160</v>
      </c>
      <c r="E78" s="63">
        <v>634677</v>
      </c>
      <c r="F78" s="63">
        <v>629706</v>
      </c>
      <c r="G78" s="63">
        <v>684054</v>
      </c>
      <c r="H78" s="63">
        <f t="shared" si="23"/>
        <v>634677</v>
      </c>
      <c r="I78" s="64">
        <f t="shared" si="24"/>
        <v>77896.37477726418</v>
      </c>
      <c r="J78" s="63">
        <f t="shared" si="25"/>
        <v>556780.62522273581</v>
      </c>
      <c r="K78" s="63">
        <f t="shared" si="26"/>
        <v>712573.37477726419</v>
      </c>
      <c r="L78" s="65">
        <f t="shared" si="17"/>
        <v>0</v>
      </c>
      <c r="M78" s="65">
        <f t="shared" si="18"/>
        <v>602160</v>
      </c>
      <c r="N78" s="65">
        <f t="shared" si="19"/>
        <v>634677</v>
      </c>
      <c r="O78" s="65">
        <f t="shared" si="20"/>
        <v>629706</v>
      </c>
      <c r="P78" s="65">
        <f t="shared" si="21"/>
        <v>684054</v>
      </c>
      <c r="Q78" s="64">
        <v>4</v>
      </c>
      <c r="R78" s="63">
        <f t="shared" si="22"/>
        <v>637649</v>
      </c>
      <c r="T78" s="136">
        <v>619074</v>
      </c>
      <c r="V78" s="136">
        <f t="shared" si="27"/>
        <v>18575</v>
      </c>
    </row>
    <row r="79" spans="1:22">
      <c r="A79" s="7">
        <v>76</v>
      </c>
      <c r="B79" s="9" t="s">
        <v>103</v>
      </c>
      <c r="C79" s="63">
        <v>554831</v>
      </c>
      <c r="D79" s="63">
        <v>407006</v>
      </c>
      <c r="E79" s="63">
        <v>428984</v>
      </c>
      <c r="F79" s="63">
        <v>425624</v>
      </c>
      <c r="G79" s="63">
        <v>462359</v>
      </c>
      <c r="H79" s="63">
        <f t="shared" si="23"/>
        <v>428984</v>
      </c>
      <c r="I79" s="64">
        <f t="shared" si="24"/>
        <v>52651.106402050093</v>
      </c>
      <c r="J79" s="63">
        <f t="shared" si="25"/>
        <v>376332.89359794988</v>
      </c>
      <c r="K79" s="63">
        <f t="shared" si="26"/>
        <v>481635.10640205012</v>
      </c>
      <c r="L79" s="65">
        <f t="shared" si="17"/>
        <v>0</v>
      </c>
      <c r="M79" s="65">
        <f t="shared" si="18"/>
        <v>407006</v>
      </c>
      <c r="N79" s="65">
        <f t="shared" si="19"/>
        <v>428984</v>
      </c>
      <c r="O79" s="65">
        <f t="shared" si="20"/>
        <v>425624</v>
      </c>
      <c r="P79" s="65">
        <f t="shared" si="21"/>
        <v>462359</v>
      </c>
      <c r="Q79" s="64">
        <v>4</v>
      </c>
      <c r="R79" s="63">
        <f t="shared" si="22"/>
        <v>430993</v>
      </c>
      <c r="T79" s="136">
        <v>418438</v>
      </c>
      <c r="V79" s="136">
        <f t="shared" si="27"/>
        <v>12555</v>
      </c>
    </row>
    <row r="80" spans="1:22">
      <c r="A80" s="7">
        <v>77</v>
      </c>
      <c r="B80" s="9" t="s">
        <v>104</v>
      </c>
      <c r="C80" s="63">
        <v>3556606</v>
      </c>
      <c r="D80" s="63">
        <v>2609013</v>
      </c>
      <c r="E80" s="63">
        <v>2749899</v>
      </c>
      <c r="F80" s="63">
        <v>2728362</v>
      </c>
      <c r="G80" s="63">
        <v>2963838</v>
      </c>
      <c r="H80" s="63">
        <f t="shared" si="23"/>
        <v>2749899</v>
      </c>
      <c r="I80" s="64">
        <f t="shared" si="24"/>
        <v>337505.39059078746</v>
      </c>
      <c r="J80" s="63">
        <f t="shared" si="25"/>
        <v>2412393.6094092126</v>
      </c>
      <c r="K80" s="63">
        <f t="shared" si="26"/>
        <v>3087404.3905907874</v>
      </c>
      <c r="L80" s="65">
        <f t="shared" si="17"/>
        <v>0</v>
      </c>
      <c r="M80" s="65">
        <f t="shared" si="18"/>
        <v>2609013</v>
      </c>
      <c r="N80" s="65">
        <f t="shared" si="19"/>
        <v>2749899</v>
      </c>
      <c r="O80" s="65">
        <f t="shared" si="20"/>
        <v>2728362</v>
      </c>
      <c r="P80" s="65">
        <f t="shared" si="21"/>
        <v>2963838</v>
      </c>
      <c r="Q80" s="64">
        <v>4</v>
      </c>
      <c r="R80" s="63">
        <f t="shared" si="22"/>
        <v>2762778</v>
      </c>
      <c r="T80" s="136">
        <v>2682296</v>
      </c>
      <c r="V80" s="136">
        <f t="shared" si="27"/>
        <v>80482</v>
      </c>
    </row>
    <row r="81" spans="1:22">
      <c r="A81" s="7">
        <v>78</v>
      </c>
      <c r="B81" s="9" t="s">
        <v>105</v>
      </c>
      <c r="C81" s="63">
        <v>1991699</v>
      </c>
      <c r="D81" s="63">
        <v>1461047</v>
      </c>
      <c r="E81" s="63">
        <v>1539944</v>
      </c>
      <c r="F81" s="63">
        <v>1527883</v>
      </c>
      <c r="G81" s="63">
        <v>1659749</v>
      </c>
      <c r="H81" s="63">
        <f t="shared" si="23"/>
        <v>1539944</v>
      </c>
      <c r="I81" s="64">
        <f t="shared" si="24"/>
        <v>189002.8390787821</v>
      </c>
      <c r="J81" s="63">
        <f t="shared" si="25"/>
        <v>1350941.1609212179</v>
      </c>
      <c r="K81" s="63">
        <f t="shared" si="26"/>
        <v>1728946.8390787821</v>
      </c>
      <c r="L81" s="65">
        <f t="shared" si="17"/>
        <v>0</v>
      </c>
      <c r="M81" s="65">
        <f t="shared" si="18"/>
        <v>1461047</v>
      </c>
      <c r="N81" s="65">
        <f t="shared" si="19"/>
        <v>1539944</v>
      </c>
      <c r="O81" s="65">
        <f t="shared" si="20"/>
        <v>1527883</v>
      </c>
      <c r="P81" s="65">
        <f t="shared" si="21"/>
        <v>1659749</v>
      </c>
      <c r="Q81" s="64">
        <v>4</v>
      </c>
      <c r="R81" s="63">
        <f t="shared" si="22"/>
        <v>1547156</v>
      </c>
      <c r="T81" s="136">
        <v>1502086</v>
      </c>
      <c r="V81" s="136">
        <f t="shared" si="27"/>
        <v>45070</v>
      </c>
    </row>
    <row r="82" spans="1:22">
      <c r="A82" s="7">
        <v>79</v>
      </c>
      <c r="B82" s="9" t="s">
        <v>106</v>
      </c>
      <c r="C82" s="63">
        <v>184944</v>
      </c>
      <c r="D82" s="63">
        <v>135669</v>
      </c>
      <c r="E82" s="63">
        <v>142995</v>
      </c>
      <c r="F82" s="63">
        <v>141875</v>
      </c>
      <c r="G82" s="63">
        <v>154120</v>
      </c>
      <c r="H82" s="63">
        <f t="shared" si="23"/>
        <v>142995</v>
      </c>
      <c r="I82" s="64">
        <f t="shared" si="24"/>
        <v>17550.368800683365</v>
      </c>
      <c r="J82" s="63">
        <f t="shared" si="25"/>
        <v>125444.63119931663</v>
      </c>
      <c r="K82" s="63">
        <f t="shared" si="26"/>
        <v>160545.36880068335</v>
      </c>
      <c r="L82" s="65">
        <f t="shared" si="17"/>
        <v>0</v>
      </c>
      <c r="M82" s="65">
        <f t="shared" si="18"/>
        <v>135669</v>
      </c>
      <c r="N82" s="65">
        <f t="shared" si="19"/>
        <v>142995</v>
      </c>
      <c r="O82" s="65">
        <f t="shared" si="20"/>
        <v>141875</v>
      </c>
      <c r="P82" s="65">
        <f t="shared" si="21"/>
        <v>154120</v>
      </c>
      <c r="Q82" s="64">
        <v>4</v>
      </c>
      <c r="R82" s="63">
        <f t="shared" si="22"/>
        <v>143665</v>
      </c>
      <c r="T82" s="136">
        <v>139480</v>
      </c>
      <c r="V82" s="136">
        <f t="shared" si="27"/>
        <v>4185</v>
      </c>
    </row>
    <row r="83" spans="1:22">
      <c r="A83" s="7">
        <v>80</v>
      </c>
      <c r="B83" s="9" t="s">
        <v>107</v>
      </c>
      <c r="C83" s="63">
        <v>184944</v>
      </c>
      <c r="D83" s="63">
        <v>135669</v>
      </c>
      <c r="E83" s="63">
        <v>142995</v>
      </c>
      <c r="F83" s="63">
        <v>141875</v>
      </c>
      <c r="G83" s="63">
        <v>154120</v>
      </c>
      <c r="H83" s="63">
        <f t="shared" si="23"/>
        <v>142995</v>
      </c>
      <c r="I83" s="64">
        <f t="shared" si="24"/>
        <v>17550.368800683365</v>
      </c>
      <c r="J83" s="63">
        <f t="shared" si="25"/>
        <v>125444.63119931663</v>
      </c>
      <c r="K83" s="63">
        <f t="shared" si="26"/>
        <v>160545.36880068335</v>
      </c>
      <c r="L83" s="65">
        <f t="shared" si="17"/>
        <v>0</v>
      </c>
      <c r="M83" s="65">
        <f t="shared" si="18"/>
        <v>135669</v>
      </c>
      <c r="N83" s="65">
        <f t="shared" si="19"/>
        <v>142995</v>
      </c>
      <c r="O83" s="65">
        <f t="shared" si="20"/>
        <v>141875</v>
      </c>
      <c r="P83" s="65">
        <f t="shared" si="21"/>
        <v>154120</v>
      </c>
      <c r="Q83" s="64">
        <v>4</v>
      </c>
      <c r="R83" s="63">
        <f t="shared" si="22"/>
        <v>143665</v>
      </c>
      <c r="T83" s="136">
        <v>139480</v>
      </c>
      <c r="V83" s="136">
        <f t="shared" si="27"/>
        <v>4185</v>
      </c>
    </row>
    <row r="84" spans="1:22">
      <c r="A84" s="7">
        <v>81</v>
      </c>
      <c r="B84" s="9" t="s">
        <v>199</v>
      </c>
      <c r="C84" s="63">
        <v>227623</v>
      </c>
      <c r="D84" s="63">
        <v>166977</v>
      </c>
      <c r="E84" s="63">
        <v>175994</v>
      </c>
      <c r="F84" s="63">
        <v>174615</v>
      </c>
      <c r="G84" s="63">
        <v>189686</v>
      </c>
      <c r="H84" s="63">
        <f t="shared" si="23"/>
        <v>175994</v>
      </c>
      <c r="I84" s="64">
        <f t="shared" si="24"/>
        <v>21600.376431905072</v>
      </c>
      <c r="J84" s="63">
        <f t="shared" si="25"/>
        <v>154393.62356809492</v>
      </c>
      <c r="K84" s="63">
        <f t="shared" si="26"/>
        <v>197594.37643190508</v>
      </c>
      <c r="L84" s="65">
        <f t="shared" si="17"/>
        <v>0</v>
      </c>
      <c r="M84" s="65">
        <f t="shared" si="18"/>
        <v>166977</v>
      </c>
      <c r="N84" s="65">
        <f t="shared" si="19"/>
        <v>175994</v>
      </c>
      <c r="O84" s="65">
        <f t="shared" si="20"/>
        <v>174615</v>
      </c>
      <c r="P84" s="65">
        <f t="shared" si="21"/>
        <v>189686</v>
      </c>
      <c r="Q84" s="64">
        <v>4</v>
      </c>
      <c r="R84" s="63">
        <f t="shared" si="22"/>
        <v>176818</v>
      </c>
      <c r="T84" s="136">
        <v>171667</v>
      </c>
      <c r="V84" s="136">
        <f t="shared" si="27"/>
        <v>5151</v>
      </c>
    </row>
    <row r="85" spans="1:22">
      <c r="A85" s="7">
        <v>82</v>
      </c>
      <c r="B85" s="9" t="s">
        <v>200</v>
      </c>
      <c r="C85" s="63">
        <v>341434</v>
      </c>
      <c r="D85" s="63">
        <v>250465</v>
      </c>
      <c r="E85" s="63">
        <v>263990</v>
      </c>
      <c r="F85" s="63">
        <v>261923</v>
      </c>
      <c r="G85" s="63">
        <v>284528</v>
      </c>
      <c r="H85" s="63">
        <f t="shared" si="23"/>
        <v>263990</v>
      </c>
      <c r="I85" s="64">
        <f t="shared" si="24"/>
        <v>32400.488496317459</v>
      </c>
      <c r="J85" s="63">
        <f t="shared" si="25"/>
        <v>231589.51150368253</v>
      </c>
      <c r="K85" s="63">
        <f t="shared" si="26"/>
        <v>296390.48849631747</v>
      </c>
      <c r="L85" s="65">
        <f t="shared" si="17"/>
        <v>0</v>
      </c>
      <c r="M85" s="65">
        <f t="shared" si="18"/>
        <v>250465</v>
      </c>
      <c r="N85" s="65">
        <f t="shared" si="19"/>
        <v>263990</v>
      </c>
      <c r="O85" s="65">
        <f t="shared" si="20"/>
        <v>261923</v>
      </c>
      <c r="P85" s="65">
        <f t="shared" si="21"/>
        <v>284528</v>
      </c>
      <c r="Q85" s="64">
        <v>4</v>
      </c>
      <c r="R85" s="63">
        <f t="shared" si="22"/>
        <v>265227</v>
      </c>
      <c r="T85" s="136">
        <v>257500</v>
      </c>
      <c r="V85" s="136">
        <f t="shared" si="27"/>
        <v>7727</v>
      </c>
    </row>
    <row r="86" spans="1:22">
      <c r="A86" s="7">
        <v>83</v>
      </c>
      <c r="B86" s="9" t="s">
        <v>110</v>
      </c>
      <c r="C86" s="63">
        <v>320095</v>
      </c>
      <c r="D86" s="63">
        <v>234811</v>
      </c>
      <c r="E86" s="63">
        <v>247491</v>
      </c>
      <c r="F86" s="63">
        <v>245553</v>
      </c>
      <c r="G86" s="63">
        <v>266745</v>
      </c>
      <c r="H86" s="63">
        <f t="shared" si="23"/>
        <v>247491</v>
      </c>
      <c r="I86" s="64">
        <f t="shared" si="24"/>
        <v>30375.6219886935</v>
      </c>
      <c r="J86" s="63">
        <f t="shared" si="25"/>
        <v>217115.37801130651</v>
      </c>
      <c r="K86" s="63">
        <f t="shared" si="26"/>
        <v>277866.62198869349</v>
      </c>
      <c r="L86" s="65">
        <f t="shared" si="17"/>
        <v>0</v>
      </c>
      <c r="M86" s="65">
        <f t="shared" si="18"/>
        <v>234811</v>
      </c>
      <c r="N86" s="65">
        <f t="shared" si="19"/>
        <v>247491</v>
      </c>
      <c r="O86" s="65">
        <f t="shared" si="20"/>
        <v>245553</v>
      </c>
      <c r="P86" s="65">
        <f t="shared" si="21"/>
        <v>266745</v>
      </c>
      <c r="Q86" s="64">
        <v>4</v>
      </c>
      <c r="R86" s="63">
        <f t="shared" si="22"/>
        <v>248650</v>
      </c>
      <c r="T86" s="136">
        <v>241407</v>
      </c>
      <c r="V86" s="136">
        <f t="shared" si="27"/>
        <v>7243</v>
      </c>
    </row>
    <row r="87" spans="1:22">
      <c r="A87" s="7">
        <v>84</v>
      </c>
      <c r="B87" s="9" t="s">
        <v>111</v>
      </c>
      <c r="C87" s="63">
        <v>120925</v>
      </c>
      <c r="D87" s="63">
        <v>88706</v>
      </c>
      <c r="E87" s="63">
        <v>93497</v>
      </c>
      <c r="F87" s="63">
        <v>92764</v>
      </c>
      <c r="G87" s="63">
        <v>100771</v>
      </c>
      <c r="H87" s="63">
        <f t="shared" si="23"/>
        <v>93497</v>
      </c>
      <c r="I87" s="64">
        <f t="shared" si="24"/>
        <v>11475.418015915586</v>
      </c>
      <c r="J87" s="63">
        <f t="shared" si="25"/>
        <v>82021.58198408442</v>
      </c>
      <c r="K87" s="63">
        <f t="shared" si="26"/>
        <v>104972.41801591558</v>
      </c>
      <c r="L87" s="65">
        <f t="shared" si="17"/>
        <v>0</v>
      </c>
      <c r="M87" s="65">
        <f t="shared" si="18"/>
        <v>88706</v>
      </c>
      <c r="N87" s="65">
        <f t="shared" si="19"/>
        <v>93497</v>
      </c>
      <c r="O87" s="65">
        <f t="shared" si="20"/>
        <v>92764</v>
      </c>
      <c r="P87" s="65">
        <f t="shared" si="21"/>
        <v>100771</v>
      </c>
      <c r="Q87" s="64">
        <v>4</v>
      </c>
      <c r="R87" s="63">
        <f t="shared" si="22"/>
        <v>93935</v>
      </c>
      <c r="T87" s="136">
        <v>91198</v>
      </c>
      <c r="V87" s="136">
        <f t="shared" si="27"/>
        <v>2737</v>
      </c>
    </row>
    <row r="88" spans="1:22">
      <c r="A88" s="7">
        <v>85</v>
      </c>
      <c r="B88" s="9" t="s">
        <v>112</v>
      </c>
      <c r="C88" s="63">
        <v>533491</v>
      </c>
      <c r="D88" s="63">
        <v>391352</v>
      </c>
      <c r="E88" s="63">
        <v>412485</v>
      </c>
      <c r="F88" s="63">
        <v>409254</v>
      </c>
      <c r="G88" s="63">
        <v>444576</v>
      </c>
      <c r="H88" s="63">
        <f t="shared" si="23"/>
        <v>412485</v>
      </c>
      <c r="I88" s="64">
        <f t="shared" si="24"/>
        <v>50625.863566362998</v>
      </c>
      <c r="J88" s="63">
        <f t="shared" si="25"/>
        <v>361859.136433637</v>
      </c>
      <c r="K88" s="63">
        <f t="shared" si="26"/>
        <v>463110.863566363</v>
      </c>
      <c r="L88" s="65">
        <f t="shared" si="17"/>
        <v>0</v>
      </c>
      <c r="M88" s="65">
        <f t="shared" si="18"/>
        <v>391352</v>
      </c>
      <c r="N88" s="65">
        <f t="shared" si="19"/>
        <v>412485</v>
      </c>
      <c r="O88" s="65">
        <f t="shared" si="20"/>
        <v>409254</v>
      </c>
      <c r="P88" s="65">
        <f t="shared" si="21"/>
        <v>444576</v>
      </c>
      <c r="Q88" s="64">
        <v>4</v>
      </c>
      <c r="R88" s="63">
        <f t="shared" si="22"/>
        <v>414417</v>
      </c>
      <c r="T88" s="136">
        <v>402345</v>
      </c>
      <c r="V88" s="136">
        <f t="shared" si="27"/>
        <v>12072</v>
      </c>
    </row>
    <row r="89" spans="1:22">
      <c r="A89" s="7">
        <v>86</v>
      </c>
      <c r="B89" s="9" t="s">
        <v>112</v>
      </c>
      <c r="C89" s="63">
        <v>533491</v>
      </c>
      <c r="D89" s="63">
        <v>391352</v>
      </c>
      <c r="E89" s="63">
        <v>412485</v>
      </c>
      <c r="F89" s="63">
        <v>409254</v>
      </c>
      <c r="G89" s="63">
        <v>444576</v>
      </c>
      <c r="H89" s="63">
        <f t="shared" si="23"/>
        <v>412485</v>
      </c>
      <c r="I89" s="64">
        <f t="shared" si="24"/>
        <v>50625.863566362998</v>
      </c>
      <c r="J89" s="63">
        <f t="shared" si="25"/>
        <v>361859.136433637</v>
      </c>
      <c r="K89" s="63">
        <f t="shared" si="26"/>
        <v>463110.863566363</v>
      </c>
      <c r="L89" s="65">
        <f t="shared" si="17"/>
        <v>0</v>
      </c>
      <c r="M89" s="65">
        <f t="shared" si="18"/>
        <v>391352</v>
      </c>
      <c r="N89" s="65">
        <f t="shared" si="19"/>
        <v>412485</v>
      </c>
      <c r="O89" s="65">
        <f t="shared" si="20"/>
        <v>409254</v>
      </c>
      <c r="P89" s="65">
        <f t="shared" si="21"/>
        <v>444576</v>
      </c>
      <c r="Q89" s="64">
        <v>4</v>
      </c>
      <c r="R89" s="63">
        <f t="shared" si="22"/>
        <v>414417</v>
      </c>
      <c r="T89" s="136">
        <v>402345</v>
      </c>
      <c r="V89" s="136">
        <f t="shared" si="27"/>
        <v>12072</v>
      </c>
    </row>
    <row r="90" spans="1:22">
      <c r="A90" s="7">
        <v>87</v>
      </c>
      <c r="B90" s="9" t="s">
        <v>113</v>
      </c>
      <c r="C90" s="63">
        <v>213396</v>
      </c>
      <c r="D90" s="63">
        <v>156541</v>
      </c>
      <c r="E90" s="63">
        <v>164994</v>
      </c>
      <c r="F90" s="63">
        <v>163702</v>
      </c>
      <c r="G90" s="63">
        <v>177830</v>
      </c>
      <c r="H90" s="63">
        <f t="shared" si="23"/>
        <v>164994</v>
      </c>
      <c r="I90" s="64">
        <f t="shared" si="24"/>
        <v>20250.102040236736</v>
      </c>
      <c r="J90" s="63">
        <f t="shared" si="25"/>
        <v>144743.89795976327</v>
      </c>
      <c r="K90" s="63">
        <f t="shared" si="26"/>
        <v>185244.10204023673</v>
      </c>
      <c r="L90" s="65">
        <f t="shared" si="17"/>
        <v>0</v>
      </c>
      <c r="M90" s="65">
        <f t="shared" si="18"/>
        <v>156541</v>
      </c>
      <c r="N90" s="65">
        <f t="shared" si="19"/>
        <v>164994</v>
      </c>
      <c r="O90" s="65">
        <f t="shared" si="20"/>
        <v>163702</v>
      </c>
      <c r="P90" s="65">
        <f t="shared" si="21"/>
        <v>177830</v>
      </c>
      <c r="Q90" s="64">
        <v>4</v>
      </c>
      <c r="R90" s="63">
        <f t="shared" si="22"/>
        <v>165767</v>
      </c>
      <c r="T90" s="136">
        <v>160938</v>
      </c>
      <c r="V90" s="136">
        <f t="shared" si="27"/>
        <v>4829</v>
      </c>
    </row>
    <row r="91" spans="1:22">
      <c r="A91" s="7">
        <v>88</v>
      </c>
      <c r="B91" s="9" t="s">
        <v>113</v>
      </c>
      <c r="C91" s="63">
        <v>213396</v>
      </c>
      <c r="D91" s="63">
        <v>156541</v>
      </c>
      <c r="E91" s="63">
        <v>164994</v>
      </c>
      <c r="F91" s="63">
        <v>163702</v>
      </c>
      <c r="G91" s="63">
        <v>177830</v>
      </c>
      <c r="H91" s="63">
        <f t="shared" si="23"/>
        <v>164994</v>
      </c>
      <c r="I91" s="64">
        <f t="shared" si="24"/>
        <v>20250.102040236736</v>
      </c>
      <c r="J91" s="63">
        <f t="shared" si="25"/>
        <v>144743.89795976327</v>
      </c>
      <c r="K91" s="63">
        <f t="shared" si="26"/>
        <v>185244.10204023673</v>
      </c>
      <c r="L91" s="65">
        <f t="shared" si="17"/>
        <v>0</v>
      </c>
      <c r="M91" s="65">
        <f t="shared" si="18"/>
        <v>156541</v>
      </c>
      <c r="N91" s="65">
        <f t="shared" si="19"/>
        <v>164994</v>
      </c>
      <c r="O91" s="65">
        <f t="shared" si="20"/>
        <v>163702</v>
      </c>
      <c r="P91" s="65">
        <f t="shared" si="21"/>
        <v>177830</v>
      </c>
      <c r="Q91" s="64">
        <v>4</v>
      </c>
      <c r="R91" s="63">
        <f t="shared" si="22"/>
        <v>165767</v>
      </c>
      <c r="T91" s="136">
        <v>160938</v>
      </c>
      <c r="V91" s="136">
        <f t="shared" si="27"/>
        <v>4829</v>
      </c>
    </row>
    <row r="92" spans="1:22">
      <c r="A92" s="7">
        <v>89</v>
      </c>
      <c r="B92" s="9" t="s">
        <v>114</v>
      </c>
      <c r="C92" s="63">
        <v>163604</v>
      </c>
      <c r="D92" s="63">
        <v>120015</v>
      </c>
      <c r="E92" s="63">
        <v>126495</v>
      </c>
      <c r="F92" s="63">
        <v>125505</v>
      </c>
      <c r="G92" s="63">
        <v>136337</v>
      </c>
      <c r="H92" s="63">
        <f t="shared" si="23"/>
        <v>126495</v>
      </c>
      <c r="I92" s="64">
        <f t="shared" si="24"/>
        <v>15525.227681422261</v>
      </c>
      <c r="J92" s="63">
        <f t="shared" si="25"/>
        <v>110969.77231857774</v>
      </c>
      <c r="K92" s="63">
        <f t="shared" si="26"/>
        <v>142020.22768142226</v>
      </c>
      <c r="L92" s="65">
        <f t="shared" si="17"/>
        <v>0</v>
      </c>
      <c r="M92" s="65">
        <f t="shared" si="18"/>
        <v>120015</v>
      </c>
      <c r="N92" s="65">
        <f t="shared" si="19"/>
        <v>126495</v>
      </c>
      <c r="O92" s="65">
        <f t="shared" si="20"/>
        <v>125505</v>
      </c>
      <c r="P92" s="65">
        <f t="shared" si="21"/>
        <v>136337</v>
      </c>
      <c r="Q92" s="64">
        <v>4</v>
      </c>
      <c r="R92" s="63">
        <f t="shared" si="22"/>
        <v>127088</v>
      </c>
      <c r="T92" s="136">
        <v>123386</v>
      </c>
      <c r="V92" s="136">
        <f t="shared" si="27"/>
        <v>3702</v>
      </c>
    </row>
    <row r="93" spans="1:22">
      <c r="A93" s="7">
        <v>90</v>
      </c>
      <c r="B93" s="9" t="s">
        <v>115</v>
      </c>
      <c r="C93" s="63">
        <v>263189</v>
      </c>
      <c r="D93" s="63">
        <v>193067</v>
      </c>
      <c r="E93" s="63">
        <v>203493</v>
      </c>
      <c r="F93" s="63">
        <v>201899</v>
      </c>
      <c r="G93" s="63">
        <v>219324</v>
      </c>
      <c r="H93" s="63">
        <f t="shared" si="23"/>
        <v>203493</v>
      </c>
      <c r="I93" s="64">
        <f t="shared" si="24"/>
        <v>24975.377791737206</v>
      </c>
      <c r="J93" s="63">
        <f t="shared" si="25"/>
        <v>178517.62220826279</v>
      </c>
      <c r="K93" s="63">
        <f t="shared" si="26"/>
        <v>228468.37779173721</v>
      </c>
      <c r="L93" s="65">
        <f t="shared" si="17"/>
        <v>0</v>
      </c>
      <c r="M93" s="65">
        <f t="shared" si="18"/>
        <v>193067</v>
      </c>
      <c r="N93" s="65">
        <f t="shared" si="19"/>
        <v>203493</v>
      </c>
      <c r="O93" s="65">
        <f t="shared" si="20"/>
        <v>201899</v>
      </c>
      <c r="P93" s="65">
        <f t="shared" si="21"/>
        <v>219324</v>
      </c>
      <c r="Q93" s="64">
        <v>4</v>
      </c>
      <c r="R93" s="63">
        <f t="shared" si="22"/>
        <v>204446</v>
      </c>
      <c r="T93" s="136">
        <v>198490</v>
      </c>
      <c r="V93" s="136">
        <f t="shared" si="27"/>
        <v>5956</v>
      </c>
    </row>
    <row r="94" spans="1:22">
      <c r="A94" s="7">
        <v>91</v>
      </c>
      <c r="B94" s="9" t="s">
        <v>116</v>
      </c>
      <c r="C94" s="63">
        <v>583283</v>
      </c>
      <c r="D94" s="63">
        <v>427878</v>
      </c>
      <c r="E94" s="63">
        <v>450983</v>
      </c>
      <c r="F94" s="63">
        <v>447451</v>
      </c>
      <c r="G94" s="63">
        <v>486069</v>
      </c>
      <c r="H94" s="63">
        <f t="shared" si="23"/>
        <v>450983</v>
      </c>
      <c r="I94" s="64">
        <f t="shared" si="24"/>
        <v>55350.839640966602</v>
      </c>
      <c r="J94" s="63">
        <f t="shared" si="25"/>
        <v>395632.16035903338</v>
      </c>
      <c r="K94" s="63">
        <f t="shared" si="26"/>
        <v>506333.83964096662</v>
      </c>
      <c r="L94" s="65">
        <f t="shared" si="17"/>
        <v>0</v>
      </c>
      <c r="M94" s="65">
        <f t="shared" si="18"/>
        <v>427878</v>
      </c>
      <c r="N94" s="65">
        <f t="shared" si="19"/>
        <v>450983</v>
      </c>
      <c r="O94" s="65">
        <f t="shared" si="20"/>
        <v>447451</v>
      </c>
      <c r="P94" s="65">
        <f t="shared" si="21"/>
        <v>486069</v>
      </c>
      <c r="Q94" s="64">
        <v>4</v>
      </c>
      <c r="R94" s="63">
        <f t="shared" si="22"/>
        <v>453095</v>
      </c>
      <c r="T94" s="136">
        <v>439896</v>
      </c>
      <c r="V94" s="136">
        <f t="shared" si="27"/>
        <v>13199</v>
      </c>
    </row>
    <row r="95" spans="1:22">
      <c r="A95" s="7">
        <v>92</v>
      </c>
      <c r="B95" s="74" t="s">
        <v>117</v>
      </c>
      <c r="C95" s="63">
        <v>689982</v>
      </c>
      <c r="D95" s="63">
        <v>506148</v>
      </c>
      <c r="E95" s="63">
        <v>533480</v>
      </c>
      <c r="F95" s="63">
        <v>529302</v>
      </c>
      <c r="G95" s="63">
        <v>574985</v>
      </c>
      <c r="H95" s="63">
        <f t="shared" si="23"/>
        <v>533480</v>
      </c>
      <c r="I95" s="64">
        <f t="shared" si="24"/>
        <v>65476.384651567314</v>
      </c>
      <c r="J95" s="63">
        <f t="shared" si="25"/>
        <v>468003.61534843268</v>
      </c>
      <c r="K95" s="63">
        <f t="shared" si="26"/>
        <v>598956.38465156732</v>
      </c>
      <c r="L95" s="65">
        <f t="shared" si="17"/>
        <v>0</v>
      </c>
      <c r="M95" s="65">
        <f t="shared" si="18"/>
        <v>506148</v>
      </c>
      <c r="N95" s="65">
        <f t="shared" si="19"/>
        <v>533480</v>
      </c>
      <c r="O95" s="65">
        <f t="shared" si="20"/>
        <v>529302</v>
      </c>
      <c r="P95" s="65">
        <f t="shared" si="21"/>
        <v>574985</v>
      </c>
      <c r="Q95" s="64">
        <v>4</v>
      </c>
      <c r="R95" s="63">
        <f t="shared" si="22"/>
        <v>535979</v>
      </c>
      <c r="T95" s="136">
        <v>520365</v>
      </c>
      <c r="V95" s="136">
        <f t="shared" si="27"/>
        <v>15614</v>
      </c>
    </row>
    <row r="96" spans="1:22">
      <c r="A96" s="7">
        <v>93</v>
      </c>
      <c r="B96" s="9" t="s">
        <v>118</v>
      </c>
      <c r="C96" s="63">
        <v>5832834</v>
      </c>
      <c r="D96" s="63">
        <v>4278781</v>
      </c>
      <c r="E96" s="63">
        <v>4509835</v>
      </c>
      <c r="F96" s="63">
        <v>4474514</v>
      </c>
      <c r="G96" s="63">
        <v>4860695</v>
      </c>
      <c r="H96" s="63">
        <f t="shared" si="23"/>
        <v>4509835</v>
      </c>
      <c r="I96" s="64">
        <f t="shared" si="24"/>
        <v>553508.87535915803</v>
      </c>
      <c r="J96" s="63">
        <f t="shared" si="25"/>
        <v>3956326.124640842</v>
      </c>
      <c r="K96" s="63">
        <f t="shared" si="26"/>
        <v>5063343.875359158</v>
      </c>
      <c r="L96" s="65">
        <f t="shared" si="17"/>
        <v>0</v>
      </c>
      <c r="M96" s="65">
        <f t="shared" si="18"/>
        <v>4278781</v>
      </c>
      <c r="N96" s="65">
        <f t="shared" si="19"/>
        <v>4509835</v>
      </c>
      <c r="O96" s="65">
        <f t="shared" si="20"/>
        <v>4474514</v>
      </c>
      <c r="P96" s="65">
        <f t="shared" si="21"/>
        <v>4860695</v>
      </c>
      <c r="Q96" s="64">
        <v>4</v>
      </c>
      <c r="R96" s="63">
        <f t="shared" si="22"/>
        <v>4530956</v>
      </c>
      <c r="T96" s="136">
        <v>4398965</v>
      </c>
      <c r="V96" s="136">
        <f t="shared" si="27"/>
        <v>131991</v>
      </c>
    </row>
    <row r="97" spans="1:22">
      <c r="A97" s="7">
        <v>94</v>
      </c>
      <c r="B97" s="9" t="s">
        <v>119</v>
      </c>
      <c r="C97" s="63">
        <v>327208</v>
      </c>
      <c r="D97" s="63">
        <v>240029</v>
      </c>
      <c r="E97" s="63">
        <v>252991</v>
      </c>
      <c r="F97" s="63">
        <v>251009</v>
      </c>
      <c r="G97" s="63">
        <v>272673</v>
      </c>
      <c r="H97" s="63">
        <f t="shared" si="23"/>
        <v>252991</v>
      </c>
      <c r="I97" s="64">
        <f t="shared" si="24"/>
        <v>31050.628257734174</v>
      </c>
      <c r="J97" s="63">
        <f t="shared" si="25"/>
        <v>221940.37174226582</v>
      </c>
      <c r="K97" s="63">
        <f t="shared" si="26"/>
        <v>284041.62825773418</v>
      </c>
      <c r="L97" s="65">
        <f t="shared" si="17"/>
        <v>0</v>
      </c>
      <c r="M97" s="65">
        <f t="shared" si="18"/>
        <v>240029</v>
      </c>
      <c r="N97" s="65">
        <f t="shared" si="19"/>
        <v>252991</v>
      </c>
      <c r="O97" s="65">
        <f t="shared" si="20"/>
        <v>251009</v>
      </c>
      <c r="P97" s="65">
        <f t="shared" si="21"/>
        <v>272673</v>
      </c>
      <c r="Q97" s="64">
        <v>4</v>
      </c>
      <c r="R97" s="63">
        <f t="shared" si="22"/>
        <v>254176</v>
      </c>
      <c r="T97" s="136">
        <v>246771</v>
      </c>
      <c r="V97" s="136">
        <f t="shared" si="27"/>
        <v>7405</v>
      </c>
    </row>
    <row r="98" spans="1:22">
      <c r="A98" s="7">
        <v>95</v>
      </c>
      <c r="B98" s="9" t="s">
        <v>120</v>
      </c>
      <c r="C98" s="63">
        <v>682868</v>
      </c>
      <c r="D98" s="63">
        <v>500930</v>
      </c>
      <c r="E98" s="63">
        <v>527981</v>
      </c>
      <c r="F98" s="63">
        <v>523845</v>
      </c>
      <c r="G98" s="63">
        <v>569057</v>
      </c>
      <c r="H98" s="63">
        <f t="shared" si="23"/>
        <v>527981</v>
      </c>
      <c r="I98" s="64">
        <f t="shared" si="24"/>
        <v>64801.014817362236</v>
      </c>
      <c r="J98" s="63">
        <f t="shared" si="25"/>
        <v>463179.98518263776</v>
      </c>
      <c r="K98" s="63">
        <f t="shared" si="26"/>
        <v>592782.01481736219</v>
      </c>
      <c r="L98" s="65">
        <f t="shared" si="17"/>
        <v>0</v>
      </c>
      <c r="M98" s="65">
        <f t="shared" si="18"/>
        <v>500930</v>
      </c>
      <c r="N98" s="65">
        <f t="shared" si="19"/>
        <v>527981</v>
      </c>
      <c r="O98" s="65">
        <f t="shared" si="20"/>
        <v>523845</v>
      </c>
      <c r="P98" s="65">
        <f t="shared" si="21"/>
        <v>569057</v>
      </c>
      <c r="Q98" s="64">
        <v>4</v>
      </c>
      <c r="R98" s="63">
        <f t="shared" si="22"/>
        <v>530453</v>
      </c>
      <c r="T98" s="136">
        <v>515001</v>
      </c>
      <c r="V98" s="136">
        <f t="shared" si="27"/>
        <v>15452</v>
      </c>
    </row>
    <row r="99" spans="1:22">
      <c r="A99" s="7">
        <v>96</v>
      </c>
      <c r="B99" s="9" t="s">
        <v>121</v>
      </c>
      <c r="C99" s="63">
        <v>199170</v>
      </c>
      <c r="D99" s="63">
        <v>146105</v>
      </c>
      <c r="E99" s="63">
        <v>153994</v>
      </c>
      <c r="F99" s="63">
        <v>152788</v>
      </c>
      <c r="G99" s="63">
        <v>165975</v>
      </c>
      <c r="H99" s="63">
        <f t="shared" si="23"/>
        <v>153994</v>
      </c>
      <c r="I99" s="64">
        <f t="shared" si="24"/>
        <v>18900.343516454934</v>
      </c>
      <c r="J99" s="63">
        <f t="shared" si="25"/>
        <v>135093.65648354506</v>
      </c>
      <c r="K99" s="63">
        <f t="shared" si="26"/>
        <v>172894.34351645494</v>
      </c>
      <c r="L99" s="65">
        <f t="shared" si="17"/>
        <v>0</v>
      </c>
      <c r="M99" s="65">
        <f t="shared" si="18"/>
        <v>146105</v>
      </c>
      <c r="N99" s="65">
        <f t="shared" si="19"/>
        <v>153994</v>
      </c>
      <c r="O99" s="65">
        <f t="shared" si="20"/>
        <v>152788</v>
      </c>
      <c r="P99" s="65">
        <f t="shared" si="21"/>
        <v>165975</v>
      </c>
      <c r="Q99" s="64">
        <v>4</v>
      </c>
      <c r="R99" s="63">
        <f t="shared" si="22"/>
        <v>154716</v>
      </c>
      <c r="T99" s="136">
        <v>150209</v>
      </c>
      <c r="V99" s="136">
        <f t="shared" si="27"/>
        <v>4507</v>
      </c>
    </row>
    <row r="100" spans="1:22">
      <c r="A100" s="7">
        <v>97</v>
      </c>
      <c r="B100" s="9" t="s">
        <v>122</v>
      </c>
      <c r="C100" s="63">
        <v>566212</v>
      </c>
      <c r="D100" s="63">
        <v>415355</v>
      </c>
      <c r="E100" s="63">
        <v>437784</v>
      </c>
      <c r="F100" s="63">
        <v>434355</v>
      </c>
      <c r="G100" s="63">
        <v>471843</v>
      </c>
      <c r="H100" s="63">
        <f t="shared" si="23"/>
        <v>437784</v>
      </c>
      <c r="I100" s="64">
        <f t="shared" si="24"/>
        <v>53730.97434217995</v>
      </c>
      <c r="J100" s="63">
        <f t="shared" si="25"/>
        <v>384053.02565782005</v>
      </c>
      <c r="K100" s="63">
        <f t="shared" si="26"/>
        <v>491514.97434217995</v>
      </c>
      <c r="L100" s="65">
        <f t="shared" ref="L100:L131" si="28">IF(AND(C100&gt;=(J100),C100&lt;=(K100)),C100,0)</f>
        <v>0</v>
      </c>
      <c r="M100" s="65">
        <f t="shared" ref="M100:M131" si="29">IF(AND(D100&gt;=(J100),D100&lt;=(K100)),D100,0)</f>
        <v>415355</v>
      </c>
      <c r="N100" s="65">
        <f t="shared" ref="N100:N131" si="30">IF(AND(E100&gt;=(J100),E100&lt;=(K100)),E100,0)</f>
        <v>437784</v>
      </c>
      <c r="O100" s="65">
        <f t="shared" ref="O100:O131" si="31">IF(AND(F100&gt;=(J100),F100&lt;=(K100)),F100,0)</f>
        <v>434355</v>
      </c>
      <c r="P100" s="65">
        <f t="shared" ref="P100:P131" si="32">IF(AND(G100&gt;=(J100),G100&lt;=(K100)),G100,0)</f>
        <v>471843</v>
      </c>
      <c r="Q100" s="64">
        <v>4</v>
      </c>
      <c r="R100" s="63">
        <f t="shared" ref="R100:R131" si="33">ROUND(SUM(L100:P100)/Q100,0)</f>
        <v>439834</v>
      </c>
      <c r="T100" s="136">
        <v>427022</v>
      </c>
      <c r="V100" s="136">
        <f t="shared" si="27"/>
        <v>12812</v>
      </c>
    </row>
    <row r="101" spans="1:22">
      <c r="A101" s="7">
        <v>98</v>
      </c>
      <c r="B101" s="9" t="s">
        <v>123</v>
      </c>
      <c r="C101" s="63">
        <v>269591</v>
      </c>
      <c r="D101" s="63">
        <v>197763</v>
      </c>
      <c r="E101" s="63">
        <v>208442</v>
      </c>
      <c r="F101" s="63">
        <v>206810</v>
      </c>
      <c r="G101" s="63">
        <v>224659</v>
      </c>
      <c r="H101" s="63">
        <f t="shared" si="23"/>
        <v>208442</v>
      </c>
      <c r="I101" s="64">
        <f t="shared" si="24"/>
        <v>25583.061388348346</v>
      </c>
      <c r="J101" s="63">
        <f t="shared" si="25"/>
        <v>182858.93861165165</v>
      </c>
      <c r="K101" s="63">
        <f t="shared" si="26"/>
        <v>234025.06138834835</v>
      </c>
      <c r="L101" s="65">
        <f t="shared" si="28"/>
        <v>0</v>
      </c>
      <c r="M101" s="65">
        <f t="shared" si="29"/>
        <v>197763</v>
      </c>
      <c r="N101" s="65">
        <f t="shared" si="30"/>
        <v>208442</v>
      </c>
      <c r="O101" s="65">
        <f t="shared" si="31"/>
        <v>206810</v>
      </c>
      <c r="P101" s="65">
        <f t="shared" si="32"/>
        <v>224659</v>
      </c>
      <c r="Q101" s="64">
        <v>4</v>
      </c>
      <c r="R101" s="63">
        <f t="shared" si="33"/>
        <v>209419</v>
      </c>
      <c r="T101" s="136">
        <v>203318</v>
      </c>
      <c r="V101" s="136">
        <f t="shared" si="27"/>
        <v>6101</v>
      </c>
    </row>
    <row r="102" spans="1:22">
      <c r="A102" s="7">
        <v>99</v>
      </c>
      <c r="B102" s="9" t="s">
        <v>124</v>
      </c>
      <c r="C102" s="63">
        <v>270302</v>
      </c>
      <c r="D102" s="63">
        <v>198285</v>
      </c>
      <c r="E102" s="63">
        <v>208992</v>
      </c>
      <c r="F102" s="63">
        <v>207356</v>
      </c>
      <c r="G102" s="63">
        <v>225252</v>
      </c>
      <c r="H102" s="63">
        <f t="shared" si="23"/>
        <v>208992</v>
      </c>
      <c r="I102" s="64">
        <f t="shared" si="24"/>
        <v>25650.371300236573</v>
      </c>
      <c r="J102" s="63">
        <f t="shared" si="25"/>
        <v>183341.62869976342</v>
      </c>
      <c r="K102" s="63">
        <f t="shared" si="26"/>
        <v>234642.37130023658</v>
      </c>
      <c r="L102" s="65">
        <f t="shared" si="28"/>
        <v>0</v>
      </c>
      <c r="M102" s="65">
        <f t="shared" si="29"/>
        <v>198285</v>
      </c>
      <c r="N102" s="65">
        <f t="shared" si="30"/>
        <v>208992</v>
      </c>
      <c r="O102" s="65">
        <f t="shared" si="31"/>
        <v>207356</v>
      </c>
      <c r="P102" s="65">
        <f t="shared" si="32"/>
        <v>225252</v>
      </c>
      <c r="Q102" s="64">
        <v>4</v>
      </c>
      <c r="R102" s="63">
        <f t="shared" si="33"/>
        <v>209971</v>
      </c>
      <c r="T102" s="136">
        <v>203855</v>
      </c>
      <c r="V102" s="136">
        <f t="shared" si="27"/>
        <v>6116</v>
      </c>
    </row>
    <row r="103" spans="1:22">
      <c r="A103" s="7">
        <v>100</v>
      </c>
      <c r="B103" s="9" t="s">
        <v>125</v>
      </c>
      <c r="C103" s="63">
        <v>1564907</v>
      </c>
      <c r="D103" s="63">
        <v>1147966</v>
      </c>
      <c r="E103" s="63">
        <v>1209956</v>
      </c>
      <c r="F103" s="63">
        <v>1200479</v>
      </c>
      <c r="G103" s="63">
        <v>1304089</v>
      </c>
      <c r="H103" s="63">
        <f t="shared" si="23"/>
        <v>1209956</v>
      </c>
      <c r="I103" s="64">
        <f t="shared" si="24"/>
        <v>148502.44979878279</v>
      </c>
      <c r="J103" s="63">
        <f t="shared" si="25"/>
        <v>1061453.5502012172</v>
      </c>
      <c r="K103" s="63">
        <f t="shared" si="26"/>
        <v>1358458.4497987828</v>
      </c>
      <c r="L103" s="65">
        <f t="shared" si="28"/>
        <v>0</v>
      </c>
      <c r="M103" s="65">
        <f t="shared" si="29"/>
        <v>1147966</v>
      </c>
      <c r="N103" s="65">
        <f t="shared" si="30"/>
        <v>1209956</v>
      </c>
      <c r="O103" s="65">
        <f t="shared" si="31"/>
        <v>1200479</v>
      </c>
      <c r="P103" s="65">
        <f t="shared" si="32"/>
        <v>1304089</v>
      </c>
      <c r="Q103" s="64">
        <v>4</v>
      </c>
      <c r="R103" s="63">
        <f t="shared" si="33"/>
        <v>1215623</v>
      </c>
      <c r="T103" s="136">
        <v>1180210</v>
      </c>
      <c r="V103" s="136">
        <f t="shared" si="27"/>
        <v>35413</v>
      </c>
    </row>
    <row r="104" spans="1:22">
      <c r="A104" s="7">
        <v>101</v>
      </c>
      <c r="B104" s="9" t="s">
        <v>126</v>
      </c>
      <c r="C104" s="63">
        <v>422525</v>
      </c>
      <c r="D104" s="63">
        <v>309951</v>
      </c>
      <c r="E104" s="63">
        <v>326688</v>
      </c>
      <c r="F104" s="63">
        <v>324129</v>
      </c>
      <c r="G104" s="63">
        <v>352104</v>
      </c>
      <c r="H104" s="63">
        <f t="shared" si="23"/>
        <v>326688</v>
      </c>
      <c r="I104" s="64">
        <f t="shared" si="24"/>
        <v>40095.71873704224</v>
      </c>
      <c r="J104" s="63">
        <f t="shared" si="25"/>
        <v>286592.28126295778</v>
      </c>
      <c r="K104" s="63">
        <f t="shared" si="26"/>
        <v>366783.71873704222</v>
      </c>
      <c r="L104" s="65">
        <f t="shared" si="28"/>
        <v>0</v>
      </c>
      <c r="M104" s="65">
        <f t="shared" si="29"/>
        <v>309951</v>
      </c>
      <c r="N104" s="65">
        <f t="shared" si="30"/>
        <v>326688</v>
      </c>
      <c r="O104" s="65">
        <f t="shared" si="31"/>
        <v>324129</v>
      </c>
      <c r="P104" s="65">
        <f t="shared" si="32"/>
        <v>352104</v>
      </c>
      <c r="Q104" s="64">
        <v>4</v>
      </c>
      <c r="R104" s="63">
        <f t="shared" si="33"/>
        <v>328218</v>
      </c>
      <c r="T104" s="136">
        <v>318657</v>
      </c>
      <c r="V104" s="136">
        <f t="shared" si="27"/>
        <v>9561</v>
      </c>
    </row>
    <row r="105" spans="1:22">
      <c r="A105" s="7">
        <v>102</v>
      </c>
      <c r="B105" s="9" t="s">
        <v>127</v>
      </c>
      <c r="C105" s="63">
        <v>560521</v>
      </c>
      <c r="D105" s="63">
        <v>411180</v>
      </c>
      <c r="E105" s="63">
        <v>433384</v>
      </c>
      <c r="F105" s="63">
        <v>429990</v>
      </c>
      <c r="G105" s="63">
        <v>467101</v>
      </c>
      <c r="H105" s="63">
        <f t="shared" si="23"/>
        <v>433384</v>
      </c>
      <c r="I105" s="64">
        <f t="shared" si="24"/>
        <v>53190.887570710831</v>
      </c>
      <c r="J105" s="63">
        <f t="shared" si="25"/>
        <v>380193.11242928915</v>
      </c>
      <c r="K105" s="63">
        <f t="shared" si="26"/>
        <v>486574.88757071085</v>
      </c>
      <c r="L105" s="65">
        <f t="shared" si="28"/>
        <v>0</v>
      </c>
      <c r="M105" s="65">
        <f t="shared" si="29"/>
        <v>411180</v>
      </c>
      <c r="N105" s="65">
        <f t="shared" si="30"/>
        <v>433384</v>
      </c>
      <c r="O105" s="65">
        <f t="shared" si="31"/>
        <v>429990</v>
      </c>
      <c r="P105" s="65">
        <f t="shared" si="32"/>
        <v>467101</v>
      </c>
      <c r="Q105" s="64">
        <v>4</v>
      </c>
      <c r="R105" s="63">
        <f t="shared" si="33"/>
        <v>435414</v>
      </c>
      <c r="T105" s="136">
        <v>422730</v>
      </c>
      <c r="V105" s="136">
        <f t="shared" si="27"/>
        <v>12684</v>
      </c>
    </row>
    <row r="106" spans="1:22">
      <c r="A106" s="7">
        <v>103</v>
      </c>
      <c r="B106" s="9" t="s">
        <v>128</v>
      </c>
      <c r="C106" s="63">
        <v>226200</v>
      </c>
      <c r="D106" s="63">
        <v>165933</v>
      </c>
      <c r="E106" s="63">
        <v>174894</v>
      </c>
      <c r="F106" s="63">
        <v>173524</v>
      </c>
      <c r="G106" s="63">
        <v>188500</v>
      </c>
      <c r="H106" s="63">
        <f t="shared" si="23"/>
        <v>174894</v>
      </c>
      <c r="I106" s="64">
        <f t="shared" si="24"/>
        <v>21465.265806879728</v>
      </c>
      <c r="J106" s="63">
        <f t="shared" si="25"/>
        <v>153428.73419312027</v>
      </c>
      <c r="K106" s="63">
        <f t="shared" si="26"/>
        <v>196359.26580687973</v>
      </c>
      <c r="L106" s="65">
        <f t="shared" si="28"/>
        <v>0</v>
      </c>
      <c r="M106" s="65">
        <f t="shared" si="29"/>
        <v>165933</v>
      </c>
      <c r="N106" s="65">
        <f t="shared" si="30"/>
        <v>174894</v>
      </c>
      <c r="O106" s="65">
        <f t="shared" si="31"/>
        <v>173524</v>
      </c>
      <c r="P106" s="65">
        <f t="shared" si="32"/>
        <v>188500</v>
      </c>
      <c r="Q106" s="64">
        <v>4</v>
      </c>
      <c r="R106" s="63">
        <f t="shared" si="33"/>
        <v>175713</v>
      </c>
      <c r="T106" s="136">
        <v>170594</v>
      </c>
      <c r="V106" s="136">
        <f t="shared" si="27"/>
        <v>5119</v>
      </c>
    </row>
    <row r="107" spans="1:22">
      <c r="A107" s="7">
        <v>104</v>
      </c>
      <c r="B107" s="9" t="s">
        <v>129</v>
      </c>
      <c r="C107" s="63">
        <v>554831</v>
      </c>
      <c r="D107" s="63">
        <v>407006</v>
      </c>
      <c r="E107" s="63">
        <v>428984</v>
      </c>
      <c r="F107" s="63">
        <v>425624</v>
      </c>
      <c r="G107" s="63">
        <v>462359</v>
      </c>
      <c r="H107" s="63">
        <f t="shared" si="23"/>
        <v>428984</v>
      </c>
      <c r="I107" s="64">
        <f t="shared" si="24"/>
        <v>52651.106402050093</v>
      </c>
      <c r="J107" s="63">
        <f t="shared" si="25"/>
        <v>376332.89359794988</v>
      </c>
      <c r="K107" s="63">
        <f t="shared" si="26"/>
        <v>481635.10640205012</v>
      </c>
      <c r="L107" s="65">
        <f t="shared" si="28"/>
        <v>0</v>
      </c>
      <c r="M107" s="65">
        <f t="shared" si="29"/>
        <v>407006</v>
      </c>
      <c r="N107" s="65">
        <f t="shared" si="30"/>
        <v>428984</v>
      </c>
      <c r="O107" s="65">
        <f t="shared" si="31"/>
        <v>425624</v>
      </c>
      <c r="P107" s="65">
        <f t="shared" si="32"/>
        <v>462359</v>
      </c>
      <c r="Q107" s="64">
        <v>4</v>
      </c>
      <c r="R107" s="63">
        <f t="shared" si="33"/>
        <v>430993</v>
      </c>
      <c r="T107" s="136">
        <v>418438</v>
      </c>
      <c r="V107" s="136">
        <f t="shared" si="27"/>
        <v>12555</v>
      </c>
    </row>
    <row r="108" spans="1:22">
      <c r="A108" s="7">
        <v>105</v>
      </c>
      <c r="B108" s="9" t="s">
        <v>130</v>
      </c>
      <c r="C108" s="63">
        <v>1131001</v>
      </c>
      <c r="D108" s="63">
        <v>829666</v>
      </c>
      <c r="E108" s="63">
        <v>874468</v>
      </c>
      <c r="F108" s="63">
        <v>867619</v>
      </c>
      <c r="G108" s="63">
        <v>942501</v>
      </c>
      <c r="H108" s="63">
        <f t="shared" si="23"/>
        <v>874468</v>
      </c>
      <c r="I108" s="64">
        <f t="shared" si="24"/>
        <v>107326.8631219603</v>
      </c>
      <c r="J108" s="63">
        <f t="shared" si="25"/>
        <v>767141.13687803969</v>
      </c>
      <c r="K108" s="63">
        <f t="shared" si="26"/>
        <v>981794.86312196031</v>
      </c>
      <c r="L108" s="65">
        <f t="shared" si="28"/>
        <v>0</v>
      </c>
      <c r="M108" s="65">
        <f t="shared" si="29"/>
        <v>829666</v>
      </c>
      <c r="N108" s="65">
        <f t="shared" si="30"/>
        <v>874468</v>
      </c>
      <c r="O108" s="65">
        <f t="shared" si="31"/>
        <v>867619</v>
      </c>
      <c r="P108" s="65">
        <f t="shared" si="32"/>
        <v>942501</v>
      </c>
      <c r="Q108" s="64">
        <v>4</v>
      </c>
      <c r="R108" s="63">
        <f t="shared" si="33"/>
        <v>878564</v>
      </c>
      <c r="T108" s="136">
        <v>852970</v>
      </c>
      <c r="V108" s="136">
        <f t="shared" si="27"/>
        <v>25594</v>
      </c>
    </row>
    <row r="109" spans="1:22">
      <c r="A109" s="7">
        <v>106</v>
      </c>
      <c r="B109" s="9" t="s">
        <v>131</v>
      </c>
      <c r="C109" s="63">
        <v>754000</v>
      </c>
      <c r="D109" s="63">
        <v>553111</v>
      </c>
      <c r="E109" s="63">
        <v>582979</v>
      </c>
      <c r="F109" s="63">
        <v>578413</v>
      </c>
      <c r="G109" s="63">
        <v>628334</v>
      </c>
      <c r="H109" s="63">
        <f t="shared" si="23"/>
        <v>582979</v>
      </c>
      <c r="I109" s="64">
        <f t="shared" si="24"/>
        <v>71550.857399754474</v>
      </c>
      <c r="J109" s="63">
        <f t="shared" si="25"/>
        <v>511428.14260024554</v>
      </c>
      <c r="K109" s="63">
        <f t="shared" si="26"/>
        <v>654529.85739975446</v>
      </c>
      <c r="L109" s="65">
        <f t="shared" si="28"/>
        <v>0</v>
      </c>
      <c r="M109" s="65">
        <f t="shared" si="29"/>
        <v>553111</v>
      </c>
      <c r="N109" s="65">
        <f t="shared" si="30"/>
        <v>582979</v>
      </c>
      <c r="O109" s="65">
        <f t="shared" si="31"/>
        <v>578413</v>
      </c>
      <c r="P109" s="65">
        <f t="shared" si="32"/>
        <v>628334</v>
      </c>
      <c r="Q109" s="64">
        <v>4</v>
      </c>
      <c r="R109" s="63">
        <f t="shared" si="33"/>
        <v>585709</v>
      </c>
      <c r="T109" s="136">
        <v>568647</v>
      </c>
      <c r="V109" s="136">
        <f t="shared" si="27"/>
        <v>17062</v>
      </c>
    </row>
    <row r="110" spans="1:22">
      <c r="A110" s="7">
        <v>107</v>
      </c>
      <c r="B110" s="9" t="s">
        <v>132</v>
      </c>
      <c r="C110" s="63">
        <v>5548305</v>
      </c>
      <c r="D110" s="63">
        <v>4070060</v>
      </c>
      <c r="E110" s="63">
        <v>4289843</v>
      </c>
      <c r="F110" s="63">
        <v>4256245</v>
      </c>
      <c r="G110" s="63">
        <v>4623588</v>
      </c>
      <c r="H110" s="63">
        <f t="shared" si="23"/>
        <v>4289843</v>
      </c>
      <c r="I110" s="64">
        <f t="shared" si="24"/>
        <v>526508.25473240204</v>
      </c>
      <c r="J110" s="63">
        <f t="shared" si="25"/>
        <v>3763334.745267598</v>
      </c>
      <c r="K110" s="63">
        <f t="shared" si="26"/>
        <v>4816351.254732402</v>
      </c>
      <c r="L110" s="65">
        <f t="shared" si="28"/>
        <v>0</v>
      </c>
      <c r="M110" s="65">
        <f t="shared" si="29"/>
        <v>4070060</v>
      </c>
      <c r="N110" s="65">
        <f t="shared" si="30"/>
        <v>4289843</v>
      </c>
      <c r="O110" s="65">
        <f t="shared" si="31"/>
        <v>4256245</v>
      </c>
      <c r="P110" s="65">
        <f t="shared" si="32"/>
        <v>4623588</v>
      </c>
      <c r="Q110" s="64">
        <v>4</v>
      </c>
      <c r="R110" s="63">
        <f t="shared" si="33"/>
        <v>4309934</v>
      </c>
      <c r="T110" s="136">
        <v>4184382</v>
      </c>
      <c r="V110" s="136">
        <f t="shared" si="27"/>
        <v>125552</v>
      </c>
    </row>
    <row r="111" spans="1:22">
      <c r="A111" s="7">
        <v>108</v>
      </c>
      <c r="B111" s="9" t="s">
        <v>133</v>
      </c>
      <c r="C111" s="63">
        <v>986132</v>
      </c>
      <c r="D111" s="63">
        <v>709651</v>
      </c>
      <c r="E111" s="63">
        <v>751024</v>
      </c>
      <c r="F111" s="63">
        <v>742114</v>
      </c>
      <c r="G111" s="63">
        <v>821776</v>
      </c>
      <c r="H111" s="63">
        <f t="shared" si="23"/>
        <v>751024</v>
      </c>
      <c r="I111" s="64">
        <f t="shared" si="24"/>
        <v>99003.848219349529</v>
      </c>
      <c r="J111" s="63">
        <f t="shared" si="25"/>
        <v>652020.15178065049</v>
      </c>
      <c r="K111" s="63">
        <f t="shared" si="26"/>
        <v>850027.84821934951</v>
      </c>
      <c r="L111" s="65">
        <f t="shared" si="28"/>
        <v>0</v>
      </c>
      <c r="M111" s="65">
        <f t="shared" si="29"/>
        <v>709651</v>
      </c>
      <c r="N111" s="65">
        <f t="shared" si="30"/>
        <v>751024</v>
      </c>
      <c r="O111" s="65">
        <f t="shared" si="31"/>
        <v>742114</v>
      </c>
      <c r="P111" s="65">
        <f t="shared" si="32"/>
        <v>821776</v>
      </c>
      <c r="Q111" s="64">
        <v>4</v>
      </c>
      <c r="R111" s="63">
        <f t="shared" si="33"/>
        <v>756141</v>
      </c>
      <c r="T111" s="136">
        <v>730594</v>
      </c>
      <c r="V111" s="136">
        <f t="shared" si="27"/>
        <v>25547</v>
      </c>
    </row>
    <row r="112" spans="1:22">
      <c r="A112" s="7">
        <v>109</v>
      </c>
      <c r="B112" s="9" t="s">
        <v>134</v>
      </c>
      <c r="C112" s="63">
        <v>217529</v>
      </c>
      <c r="D112" s="63">
        <v>156541</v>
      </c>
      <c r="E112" s="63">
        <v>165667</v>
      </c>
      <c r="F112" s="63">
        <v>163702</v>
      </c>
      <c r="G112" s="63">
        <v>181274</v>
      </c>
      <c r="H112" s="63">
        <f t="shared" si="23"/>
        <v>165667</v>
      </c>
      <c r="I112" s="64">
        <f t="shared" si="24"/>
        <v>21838.932287087664</v>
      </c>
      <c r="J112" s="63">
        <f t="shared" si="25"/>
        <v>143828.06771291234</v>
      </c>
      <c r="K112" s="63">
        <f t="shared" si="26"/>
        <v>187505.93228708766</v>
      </c>
      <c r="L112" s="65">
        <f t="shared" si="28"/>
        <v>0</v>
      </c>
      <c r="M112" s="65">
        <f t="shared" si="29"/>
        <v>156541</v>
      </c>
      <c r="N112" s="65">
        <f t="shared" si="30"/>
        <v>165667</v>
      </c>
      <c r="O112" s="65">
        <f t="shared" si="31"/>
        <v>163702</v>
      </c>
      <c r="P112" s="65">
        <f t="shared" si="32"/>
        <v>181274</v>
      </c>
      <c r="Q112" s="64">
        <v>4</v>
      </c>
      <c r="R112" s="63">
        <f t="shared" si="33"/>
        <v>166796</v>
      </c>
      <c r="T112" s="136">
        <v>161160</v>
      </c>
      <c r="V112" s="136">
        <f t="shared" si="27"/>
        <v>5636</v>
      </c>
    </row>
    <row r="113" spans="1:22">
      <c r="A113" s="7">
        <v>110</v>
      </c>
      <c r="B113" s="9" t="s">
        <v>135</v>
      </c>
      <c r="C113" s="63">
        <v>46406</v>
      </c>
      <c r="D113" s="63">
        <v>33395</v>
      </c>
      <c r="E113" s="63">
        <v>35342</v>
      </c>
      <c r="F113" s="63">
        <v>34923</v>
      </c>
      <c r="G113" s="63">
        <v>38672</v>
      </c>
      <c r="H113" s="63">
        <f t="shared" si="23"/>
        <v>35342</v>
      </c>
      <c r="I113" s="64">
        <f t="shared" si="24"/>
        <v>4659.0301394174303</v>
      </c>
      <c r="J113" s="63">
        <f t="shared" si="25"/>
        <v>30682.969860582569</v>
      </c>
      <c r="K113" s="63">
        <f t="shared" si="26"/>
        <v>40001.030139417431</v>
      </c>
      <c r="L113" s="65">
        <f t="shared" si="28"/>
        <v>0</v>
      </c>
      <c r="M113" s="65">
        <f t="shared" si="29"/>
        <v>33395</v>
      </c>
      <c r="N113" s="65">
        <f t="shared" si="30"/>
        <v>35342</v>
      </c>
      <c r="O113" s="65">
        <f t="shared" si="31"/>
        <v>34923</v>
      </c>
      <c r="P113" s="65">
        <f t="shared" si="32"/>
        <v>38672</v>
      </c>
      <c r="Q113" s="64">
        <v>4</v>
      </c>
      <c r="R113" s="63">
        <f t="shared" si="33"/>
        <v>35583</v>
      </c>
      <c r="T113" s="136">
        <v>34381</v>
      </c>
      <c r="V113" s="136">
        <f t="shared" si="27"/>
        <v>1202</v>
      </c>
    </row>
    <row r="114" spans="1:22">
      <c r="A114" s="7">
        <v>111</v>
      </c>
      <c r="B114" s="9" t="s">
        <v>136</v>
      </c>
      <c r="C114" s="63">
        <v>191426</v>
      </c>
      <c r="D114" s="63">
        <v>137756</v>
      </c>
      <c r="E114" s="63">
        <v>145787</v>
      </c>
      <c r="F114" s="63">
        <v>144058</v>
      </c>
      <c r="G114" s="63">
        <v>159521</v>
      </c>
      <c r="H114" s="63">
        <f t="shared" si="23"/>
        <v>145787</v>
      </c>
      <c r="I114" s="64">
        <f t="shared" si="24"/>
        <v>19218.415778622337</v>
      </c>
      <c r="J114" s="63">
        <f t="shared" si="25"/>
        <v>126568.58422137766</v>
      </c>
      <c r="K114" s="63">
        <f t="shared" si="26"/>
        <v>165005.41577862232</v>
      </c>
      <c r="L114" s="65">
        <f t="shared" si="28"/>
        <v>0</v>
      </c>
      <c r="M114" s="65">
        <f t="shared" si="29"/>
        <v>137756</v>
      </c>
      <c r="N114" s="65">
        <f t="shared" si="30"/>
        <v>145787</v>
      </c>
      <c r="O114" s="65">
        <f t="shared" si="31"/>
        <v>144058</v>
      </c>
      <c r="P114" s="65">
        <f t="shared" si="32"/>
        <v>159521</v>
      </c>
      <c r="Q114" s="64">
        <v>4</v>
      </c>
      <c r="R114" s="63">
        <f t="shared" si="33"/>
        <v>146781</v>
      </c>
      <c r="T114" s="136">
        <v>141821</v>
      </c>
      <c r="V114" s="136">
        <f t="shared" si="27"/>
        <v>4960</v>
      </c>
    </row>
    <row r="115" spans="1:22">
      <c r="A115" s="7">
        <v>112</v>
      </c>
      <c r="B115" s="9" t="s">
        <v>137</v>
      </c>
      <c r="C115" s="63">
        <v>188525</v>
      </c>
      <c r="D115" s="63">
        <v>135669</v>
      </c>
      <c r="E115" s="63">
        <v>143578</v>
      </c>
      <c r="F115" s="63">
        <v>141875</v>
      </c>
      <c r="G115" s="63">
        <v>157104</v>
      </c>
      <c r="H115" s="63">
        <f t="shared" si="23"/>
        <v>143578</v>
      </c>
      <c r="I115" s="64">
        <f t="shared" si="24"/>
        <v>18927.009857872428</v>
      </c>
      <c r="J115" s="63">
        <f t="shared" si="25"/>
        <v>124650.99014212757</v>
      </c>
      <c r="K115" s="63">
        <f t="shared" si="26"/>
        <v>162505.00985787244</v>
      </c>
      <c r="L115" s="65">
        <f t="shared" si="28"/>
        <v>0</v>
      </c>
      <c r="M115" s="65">
        <f t="shared" si="29"/>
        <v>135669</v>
      </c>
      <c r="N115" s="65">
        <f t="shared" si="30"/>
        <v>143578</v>
      </c>
      <c r="O115" s="65">
        <f t="shared" si="31"/>
        <v>141875</v>
      </c>
      <c r="P115" s="65">
        <f t="shared" si="32"/>
        <v>157104</v>
      </c>
      <c r="Q115" s="64">
        <v>4</v>
      </c>
      <c r="R115" s="63">
        <f t="shared" si="33"/>
        <v>144557</v>
      </c>
      <c r="T115" s="136">
        <v>139673</v>
      </c>
      <c r="V115" s="136">
        <f t="shared" si="27"/>
        <v>4884</v>
      </c>
    </row>
    <row r="116" spans="1:22">
      <c r="A116" s="7">
        <v>113</v>
      </c>
      <c r="B116" s="9" t="s">
        <v>138</v>
      </c>
      <c r="C116" s="63">
        <v>138784</v>
      </c>
      <c r="D116" s="63">
        <v>99873</v>
      </c>
      <c r="E116" s="63">
        <v>105696</v>
      </c>
      <c r="F116" s="63">
        <v>104442</v>
      </c>
      <c r="G116" s="63">
        <v>115653</v>
      </c>
      <c r="H116" s="63">
        <f t="shared" si="23"/>
        <v>105696</v>
      </c>
      <c r="I116" s="64">
        <f t="shared" si="24"/>
        <v>13933.398962205883</v>
      </c>
      <c r="J116" s="63">
        <f t="shared" si="25"/>
        <v>91762.601037794113</v>
      </c>
      <c r="K116" s="63">
        <f t="shared" si="26"/>
        <v>119629.39896220589</v>
      </c>
      <c r="L116" s="65">
        <f t="shared" si="28"/>
        <v>0</v>
      </c>
      <c r="M116" s="65">
        <f t="shared" si="29"/>
        <v>99873</v>
      </c>
      <c r="N116" s="65">
        <f t="shared" si="30"/>
        <v>105696</v>
      </c>
      <c r="O116" s="65">
        <f t="shared" si="31"/>
        <v>104442</v>
      </c>
      <c r="P116" s="65">
        <f t="shared" si="32"/>
        <v>115653</v>
      </c>
      <c r="Q116" s="64">
        <v>4</v>
      </c>
      <c r="R116" s="63">
        <f t="shared" si="33"/>
        <v>106416</v>
      </c>
      <c r="T116" s="136">
        <v>102820</v>
      </c>
      <c r="V116" s="136">
        <f t="shared" si="27"/>
        <v>3596</v>
      </c>
    </row>
    <row r="117" spans="1:22">
      <c r="A117" s="7">
        <v>114</v>
      </c>
      <c r="B117" s="9" t="s">
        <v>139</v>
      </c>
      <c r="C117" s="63">
        <v>106589</v>
      </c>
      <c r="D117" s="63">
        <v>76705</v>
      </c>
      <c r="E117" s="63">
        <v>81177</v>
      </c>
      <c r="F117" s="63">
        <v>80214</v>
      </c>
      <c r="G117" s="63">
        <v>88824</v>
      </c>
      <c r="H117" s="63">
        <f t="shared" si="23"/>
        <v>81177</v>
      </c>
      <c r="I117" s="64">
        <f t="shared" si="24"/>
        <v>10700.985289215194</v>
      </c>
      <c r="J117" s="63">
        <f t="shared" si="25"/>
        <v>70476.014710784802</v>
      </c>
      <c r="K117" s="63">
        <f t="shared" si="26"/>
        <v>91877.985289215198</v>
      </c>
      <c r="L117" s="65">
        <f t="shared" si="28"/>
        <v>0</v>
      </c>
      <c r="M117" s="65">
        <f t="shared" si="29"/>
        <v>76705</v>
      </c>
      <c r="N117" s="65">
        <f t="shared" si="30"/>
        <v>81177</v>
      </c>
      <c r="O117" s="65">
        <f t="shared" si="31"/>
        <v>80214</v>
      </c>
      <c r="P117" s="65">
        <f t="shared" si="32"/>
        <v>88824</v>
      </c>
      <c r="Q117" s="64">
        <v>4</v>
      </c>
      <c r="R117" s="63">
        <f t="shared" si="33"/>
        <v>81730</v>
      </c>
      <c r="T117" s="136">
        <v>78968</v>
      </c>
      <c r="V117" s="136">
        <f t="shared" si="27"/>
        <v>2762</v>
      </c>
    </row>
    <row r="118" spans="1:22">
      <c r="A118" s="7">
        <v>115</v>
      </c>
      <c r="B118" s="9" t="s">
        <v>140</v>
      </c>
      <c r="C118" s="63">
        <v>106589</v>
      </c>
      <c r="D118" s="63">
        <v>76705</v>
      </c>
      <c r="E118" s="63">
        <v>81177</v>
      </c>
      <c r="F118" s="63">
        <v>80214</v>
      </c>
      <c r="G118" s="63">
        <v>88824</v>
      </c>
      <c r="H118" s="63">
        <f t="shared" si="23"/>
        <v>81177</v>
      </c>
      <c r="I118" s="64">
        <f t="shared" si="24"/>
        <v>10700.985289215194</v>
      </c>
      <c r="J118" s="63">
        <f t="shared" si="25"/>
        <v>70476.014710784802</v>
      </c>
      <c r="K118" s="63">
        <f t="shared" si="26"/>
        <v>91877.985289215198</v>
      </c>
      <c r="L118" s="65">
        <f t="shared" si="28"/>
        <v>0</v>
      </c>
      <c r="M118" s="65">
        <f t="shared" si="29"/>
        <v>76705</v>
      </c>
      <c r="N118" s="65">
        <f t="shared" si="30"/>
        <v>81177</v>
      </c>
      <c r="O118" s="65">
        <f t="shared" si="31"/>
        <v>80214</v>
      </c>
      <c r="P118" s="65">
        <f t="shared" si="32"/>
        <v>88824</v>
      </c>
      <c r="Q118" s="64">
        <v>4</v>
      </c>
      <c r="R118" s="63">
        <f t="shared" si="33"/>
        <v>81730</v>
      </c>
      <c r="T118" s="136">
        <v>78968</v>
      </c>
      <c r="V118" s="136">
        <f t="shared" si="27"/>
        <v>2762</v>
      </c>
    </row>
    <row r="119" spans="1:22">
      <c r="A119" s="7">
        <v>116</v>
      </c>
      <c r="B119" s="9" t="s">
        <v>141</v>
      </c>
      <c r="C119" s="63">
        <v>107314</v>
      </c>
      <c r="D119" s="63">
        <v>77227</v>
      </c>
      <c r="E119" s="63">
        <v>81729</v>
      </c>
      <c r="F119" s="63">
        <v>80760</v>
      </c>
      <c r="G119" s="63">
        <v>89429</v>
      </c>
      <c r="H119" s="63">
        <f t="shared" si="23"/>
        <v>81729</v>
      </c>
      <c r="I119" s="64">
        <f t="shared" si="24"/>
        <v>10773.722391077283</v>
      </c>
      <c r="J119" s="63">
        <f t="shared" si="25"/>
        <v>70955.277608922712</v>
      </c>
      <c r="K119" s="63">
        <f t="shared" si="26"/>
        <v>92502.722391077288</v>
      </c>
      <c r="L119" s="65">
        <f t="shared" si="28"/>
        <v>0</v>
      </c>
      <c r="M119" s="65">
        <f t="shared" si="29"/>
        <v>77227</v>
      </c>
      <c r="N119" s="65">
        <f t="shared" si="30"/>
        <v>81729</v>
      </c>
      <c r="O119" s="65">
        <f t="shared" si="31"/>
        <v>80760</v>
      </c>
      <c r="P119" s="65">
        <f t="shared" si="32"/>
        <v>89429</v>
      </c>
      <c r="Q119" s="64">
        <v>4</v>
      </c>
      <c r="R119" s="63">
        <f t="shared" si="33"/>
        <v>82286</v>
      </c>
      <c r="T119" s="136">
        <v>79506</v>
      </c>
      <c r="V119" s="136">
        <f t="shared" si="27"/>
        <v>2780</v>
      </c>
    </row>
    <row r="120" spans="1:22">
      <c r="A120" s="7">
        <v>117</v>
      </c>
      <c r="B120" s="9" t="s">
        <v>142</v>
      </c>
      <c r="C120" s="63">
        <v>108765</v>
      </c>
      <c r="D120" s="63">
        <v>78270</v>
      </c>
      <c r="E120" s="63">
        <v>82834</v>
      </c>
      <c r="F120" s="63">
        <v>81851</v>
      </c>
      <c r="G120" s="63">
        <v>90637</v>
      </c>
      <c r="H120" s="63">
        <f t="shared" si="23"/>
        <v>82834</v>
      </c>
      <c r="I120" s="64">
        <f t="shared" si="24"/>
        <v>10919.693779589243</v>
      </c>
      <c r="J120" s="63">
        <f t="shared" si="25"/>
        <v>71914.306220410755</v>
      </c>
      <c r="K120" s="63">
        <f t="shared" si="26"/>
        <v>93753.693779589245</v>
      </c>
      <c r="L120" s="65">
        <f t="shared" si="28"/>
        <v>0</v>
      </c>
      <c r="M120" s="65">
        <f t="shared" si="29"/>
        <v>78270</v>
      </c>
      <c r="N120" s="65">
        <f t="shared" si="30"/>
        <v>82834</v>
      </c>
      <c r="O120" s="65">
        <f t="shared" si="31"/>
        <v>81851</v>
      </c>
      <c r="P120" s="65">
        <f t="shared" si="32"/>
        <v>90637</v>
      </c>
      <c r="Q120" s="64">
        <v>4</v>
      </c>
      <c r="R120" s="63">
        <f t="shared" si="33"/>
        <v>83398</v>
      </c>
      <c r="T120" s="136">
        <v>80580</v>
      </c>
      <c r="V120" s="136">
        <f t="shared" si="27"/>
        <v>2818</v>
      </c>
    </row>
    <row r="121" spans="1:22">
      <c r="A121" s="7">
        <v>118</v>
      </c>
      <c r="B121" s="9" t="s">
        <v>143</v>
      </c>
      <c r="C121" s="63">
        <v>98613</v>
      </c>
      <c r="D121" s="63">
        <v>70965</v>
      </c>
      <c r="E121" s="63">
        <v>75102</v>
      </c>
      <c r="F121" s="63">
        <v>74211</v>
      </c>
      <c r="G121" s="63">
        <v>82178</v>
      </c>
      <c r="H121" s="63">
        <f t="shared" si="23"/>
        <v>75102</v>
      </c>
      <c r="I121" s="64">
        <f t="shared" si="24"/>
        <v>9900.4348470155583</v>
      </c>
      <c r="J121" s="63">
        <f t="shared" si="25"/>
        <v>65201.56515298444</v>
      </c>
      <c r="K121" s="63">
        <f t="shared" si="26"/>
        <v>85002.434847015553</v>
      </c>
      <c r="L121" s="65">
        <f t="shared" si="28"/>
        <v>0</v>
      </c>
      <c r="M121" s="65">
        <f t="shared" si="29"/>
        <v>70965</v>
      </c>
      <c r="N121" s="65">
        <f t="shared" si="30"/>
        <v>75102</v>
      </c>
      <c r="O121" s="65">
        <f t="shared" si="31"/>
        <v>74211</v>
      </c>
      <c r="P121" s="65">
        <f t="shared" si="32"/>
        <v>82178</v>
      </c>
      <c r="Q121" s="64">
        <v>4</v>
      </c>
      <c r="R121" s="63">
        <f t="shared" si="33"/>
        <v>75614</v>
      </c>
      <c r="T121" s="136">
        <v>73059</v>
      </c>
      <c r="V121" s="136">
        <f t="shared" si="27"/>
        <v>2555</v>
      </c>
    </row>
    <row r="122" spans="1:22">
      <c r="A122" s="7">
        <v>119</v>
      </c>
      <c r="B122" s="9" t="s">
        <v>144</v>
      </c>
      <c r="C122" s="63">
        <v>100063</v>
      </c>
      <c r="D122" s="63">
        <v>72009</v>
      </c>
      <c r="E122" s="63">
        <v>76207</v>
      </c>
      <c r="F122" s="63">
        <v>75303</v>
      </c>
      <c r="G122" s="63">
        <v>83386</v>
      </c>
      <c r="H122" s="63">
        <f t="shared" si="23"/>
        <v>76207</v>
      </c>
      <c r="I122" s="64">
        <f t="shared" si="24"/>
        <v>10045.726446604049</v>
      </c>
      <c r="J122" s="63">
        <f t="shared" si="25"/>
        <v>66161.273553395949</v>
      </c>
      <c r="K122" s="63">
        <f t="shared" si="26"/>
        <v>86252.726446604051</v>
      </c>
      <c r="L122" s="65">
        <f t="shared" si="28"/>
        <v>0</v>
      </c>
      <c r="M122" s="65">
        <f t="shared" si="29"/>
        <v>72009</v>
      </c>
      <c r="N122" s="65">
        <f t="shared" si="30"/>
        <v>76207</v>
      </c>
      <c r="O122" s="65">
        <f t="shared" si="31"/>
        <v>75303</v>
      </c>
      <c r="P122" s="65">
        <f t="shared" si="32"/>
        <v>83386</v>
      </c>
      <c r="Q122" s="64">
        <v>4</v>
      </c>
      <c r="R122" s="63">
        <f t="shared" si="33"/>
        <v>76726</v>
      </c>
      <c r="T122" s="136">
        <v>74134</v>
      </c>
      <c r="V122" s="136">
        <f t="shared" si="27"/>
        <v>2592</v>
      </c>
    </row>
    <row r="123" spans="1:22">
      <c r="A123" s="7">
        <v>120</v>
      </c>
      <c r="B123" s="9" t="s">
        <v>145</v>
      </c>
      <c r="C123" s="63">
        <v>97163</v>
      </c>
      <c r="D123" s="63">
        <v>69922</v>
      </c>
      <c r="E123" s="63">
        <v>73998</v>
      </c>
      <c r="F123" s="63">
        <v>73120</v>
      </c>
      <c r="G123" s="63">
        <v>80969</v>
      </c>
      <c r="H123" s="63">
        <f t="shared" si="23"/>
        <v>73998</v>
      </c>
      <c r="I123" s="64">
        <f t="shared" si="24"/>
        <v>9754.6922165694177</v>
      </c>
      <c r="J123" s="63">
        <f t="shared" si="25"/>
        <v>64243.30778343058</v>
      </c>
      <c r="K123" s="63">
        <f t="shared" si="26"/>
        <v>83752.692216569412</v>
      </c>
      <c r="L123" s="65">
        <f t="shared" si="28"/>
        <v>0</v>
      </c>
      <c r="M123" s="65">
        <f t="shared" si="29"/>
        <v>69922</v>
      </c>
      <c r="N123" s="65">
        <f t="shared" si="30"/>
        <v>73998</v>
      </c>
      <c r="O123" s="65">
        <f t="shared" si="31"/>
        <v>73120</v>
      </c>
      <c r="P123" s="65">
        <f t="shared" si="32"/>
        <v>80969</v>
      </c>
      <c r="Q123" s="64">
        <v>4</v>
      </c>
      <c r="R123" s="63">
        <f t="shared" si="33"/>
        <v>74502</v>
      </c>
      <c r="T123" s="136">
        <v>71985</v>
      </c>
      <c r="V123" s="136">
        <f t="shared" si="27"/>
        <v>2517</v>
      </c>
    </row>
    <row r="124" spans="1:22">
      <c r="A124" s="7">
        <v>121</v>
      </c>
      <c r="B124" s="9" t="s">
        <v>146</v>
      </c>
      <c r="C124" s="63">
        <v>84111</v>
      </c>
      <c r="D124" s="63">
        <v>60529</v>
      </c>
      <c r="E124" s="63">
        <v>64058</v>
      </c>
      <c r="F124" s="63">
        <v>63298</v>
      </c>
      <c r="G124" s="63">
        <v>70093</v>
      </c>
      <c r="H124" s="63">
        <f t="shared" si="23"/>
        <v>64058</v>
      </c>
      <c r="I124" s="64">
        <f t="shared" si="24"/>
        <v>8444.3613707609638</v>
      </c>
      <c r="J124" s="63">
        <f t="shared" si="25"/>
        <v>55613.638629239038</v>
      </c>
      <c r="K124" s="63">
        <f t="shared" si="26"/>
        <v>72502.361370760962</v>
      </c>
      <c r="L124" s="65">
        <f t="shared" si="28"/>
        <v>0</v>
      </c>
      <c r="M124" s="65">
        <f t="shared" si="29"/>
        <v>60529</v>
      </c>
      <c r="N124" s="65">
        <f t="shared" si="30"/>
        <v>64058</v>
      </c>
      <c r="O124" s="65">
        <f t="shared" si="31"/>
        <v>63298</v>
      </c>
      <c r="P124" s="65">
        <f t="shared" si="32"/>
        <v>70093</v>
      </c>
      <c r="Q124" s="64">
        <v>4</v>
      </c>
      <c r="R124" s="63">
        <f t="shared" si="33"/>
        <v>64495</v>
      </c>
      <c r="T124" s="136">
        <v>62316</v>
      </c>
      <c r="V124" s="136">
        <f t="shared" si="27"/>
        <v>2179</v>
      </c>
    </row>
    <row r="125" spans="1:22">
      <c r="A125" s="7">
        <v>122</v>
      </c>
      <c r="B125" s="9" t="s">
        <v>147</v>
      </c>
      <c r="C125" s="63">
        <v>130372</v>
      </c>
      <c r="D125" s="63">
        <v>93820</v>
      </c>
      <c r="E125" s="63">
        <v>99290</v>
      </c>
      <c r="F125" s="63">
        <v>98112</v>
      </c>
      <c r="G125" s="63">
        <v>108644</v>
      </c>
      <c r="H125" s="63">
        <f t="shared" si="23"/>
        <v>99290</v>
      </c>
      <c r="I125" s="64">
        <f t="shared" si="24"/>
        <v>13088.703795257954</v>
      </c>
      <c r="J125" s="63">
        <f t="shared" si="25"/>
        <v>86201.296204742044</v>
      </c>
      <c r="K125" s="63">
        <f t="shared" si="26"/>
        <v>112378.70379525796</v>
      </c>
      <c r="L125" s="65">
        <f t="shared" si="28"/>
        <v>0</v>
      </c>
      <c r="M125" s="65">
        <f t="shared" si="29"/>
        <v>93820</v>
      </c>
      <c r="N125" s="65">
        <f t="shared" si="30"/>
        <v>99290</v>
      </c>
      <c r="O125" s="65">
        <f t="shared" si="31"/>
        <v>98112</v>
      </c>
      <c r="P125" s="65">
        <f t="shared" si="32"/>
        <v>108644</v>
      </c>
      <c r="Q125" s="64">
        <v>4</v>
      </c>
      <c r="R125" s="63">
        <f t="shared" si="33"/>
        <v>99967</v>
      </c>
      <c r="T125" s="136">
        <v>96589</v>
      </c>
      <c r="V125" s="136">
        <f t="shared" si="27"/>
        <v>3378</v>
      </c>
    </row>
    <row r="126" spans="1:22">
      <c r="A126" s="7">
        <v>123</v>
      </c>
      <c r="B126" s="9" t="s">
        <v>148</v>
      </c>
      <c r="C126" s="63">
        <v>794706</v>
      </c>
      <c r="D126" s="63">
        <v>571896</v>
      </c>
      <c r="E126" s="63">
        <v>605237</v>
      </c>
      <c r="F126" s="63">
        <v>598057</v>
      </c>
      <c r="G126" s="63">
        <v>662255</v>
      </c>
      <c r="H126" s="63">
        <f t="shared" si="23"/>
        <v>605237</v>
      </c>
      <c r="I126" s="64">
        <f t="shared" si="24"/>
        <v>79785.124346334138</v>
      </c>
      <c r="J126" s="63">
        <f t="shared" si="25"/>
        <v>525451.87565366586</v>
      </c>
      <c r="K126" s="63">
        <f t="shared" si="26"/>
        <v>685022.12434633414</v>
      </c>
      <c r="L126" s="65">
        <f t="shared" si="28"/>
        <v>0</v>
      </c>
      <c r="M126" s="65">
        <f t="shared" si="29"/>
        <v>571896</v>
      </c>
      <c r="N126" s="65">
        <f t="shared" si="30"/>
        <v>605237</v>
      </c>
      <c r="O126" s="65">
        <f t="shared" si="31"/>
        <v>598057</v>
      </c>
      <c r="P126" s="65">
        <f t="shared" si="32"/>
        <v>662255</v>
      </c>
      <c r="Q126" s="64">
        <v>4</v>
      </c>
      <c r="R126" s="63">
        <f t="shared" si="33"/>
        <v>609361</v>
      </c>
      <c r="T126" s="136">
        <v>588773</v>
      </c>
      <c r="V126" s="136">
        <f t="shared" si="27"/>
        <v>20588</v>
      </c>
    </row>
    <row r="127" spans="1:22">
      <c r="A127" s="7">
        <v>124</v>
      </c>
      <c r="B127" s="9" t="s">
        <v>149</v>
      </c>
      <c r="C127" s="63">
        <v>522070</v>
      </c>
      <c r="D127" s="63">
        <v>375698</v>
      </c>
      <c r="E127" s="63">
        <v>397601</v>
      </c>
      <c r="F127" s="63">
        <v>392884</v>
      </c>
      <c r="G127" s="63">
        <v>435058</v>
      </c>
      <c r="H127" s="63">
        <f t="shared" si="23"/>
        <v>397601</v>
      </c>
      <c r="I127" s="64">
        <f t="shared" si="24"/>
        <v>52413.753120340465</v>
      </c>
      <c r="J127" s="63">
        <f t="shared" si="25"/>
        <v>345187.24687965953</v>
      </c>
      <c r="K127" s="63">
        <f t="shared" si="26"/>
        <v>450014.75312034047</v>
      </c>
      <c r="L127" s="65">
        <f t="shared" si="28"/>
        <v>0</v>
      </c>
      <c r="M127" s="65">
        <f t="shared" si="29"/>
        <v>375698</v>
      </c>
      <c r="N127" s="65">
        <f t="shared" si="30"/>
        <v>397601</v>
      </c>
      <c r="O127" s="65">
        <f t="shared" si="31"/>
        <v>392884</v>
      </c>
      <c r="P127" s="65">
        <f t="shared" si="32"/>
        <v>435058</v>
      </c>
      <c r="Q127" s="64">
        <v>4</v>
      </c>
      <c r="R127" s="63">
        <f t="shared" si="33"/>
        <v>400310</v>
      </c>
      <c r="T127" s="136">
        <v>386785</v>
      </c>
      <c r="V127" s="136">
        <f t="shared" si="27"/>
        <v>13525</v>
      </c>
    </row>
    <row r="128" spans="1:22" ht="24">
      <c r="A128" s="7">
        <v>125</v>
      </c>
      <c r="B128" s="9" t="s">
        <v>150</v>
      </c>
      <c r="C128" s="63">
        <v>271186</v>
      </c>
      <c r="D128" s="63">
        <v>195154</v>
      </c>
      <c r="E128" s="63">
        <v>206532</v>
      </c>
      <c r="F128" s="63">
        <v>204081</v>
      </c>
      <c r="G128" s="63">
        <v>225989</v>
      </c>
      <c r="H128" s="63">
        <f t="shared" si="23"/>
        <v>206532</v>
      </c>
      <c r="I128" s="64">
        <f t="shared" si="24"/>
        <v>27225.976365228849</v>
      </c>
      <c r="J128" s="63">
        <f t="shared" si="25"/>
        <v>179306.02363477115</v>
      </c>
      <c r="K128" s="63">
        <f t="shared" si="26"/>
        <v>233757.97636522885</v>
      </c>
      <c r="L128" s="65">
        <f t="shared" si="28"/>
        <v>0</v>
      </c>
      <c r="M128" s="65">
        <f t="shared" si="29"/>
        <v>195154</v>
      </c>
      <c r="N128" s="65">
        <f t="shared" si="30"/>
        <v>206532</v>
      </c>
      <c r="O128" s="65">
        <f t="shared" si="31"/>
        <v>204081</v>
      </c>
      <c r="P128" s="65">
        <f t="shared" si="32"/>
        <v>225989</v>
      </c>
      <c r="Q128" s="64">
        <v>4</v>
      </c>
      <c r="R128" s="63">
        <f t="shared" si="33"/>
        <v>207939</v>
      </c>
      <c r="T128" s="136">
        <v>200913</v>
      </c>
      <c r="V128" s="136">
        <f t="shared" si="27"/>
        <v>7026</v>
      </c>
    </row>
    <row r="129" spans="1:22">
      <c r="A129" s="7">
        <v>126</v>
      </c>
      <c r="B129" s="9" t="s">
        <v>151</v>
      </c>
      <c r="C129" s="63">
        <v>243633</v>
      </c>
      <c r="D129" s="63">
        <v>175326</v>
      </c>
      <c r="E129" s="63">
        <v>185547</v>
      </c>
      <c r="F129" s="63">
        <v>183346</v>
      </c>
      <c r="G129" s="63">
        <v>203027</v>
      </c>
      <c r="H129" s="63">
        <f t="shared" si="23"/>
        <v>185547</v>
      </c>
      <c r="I129" s="64">
        <f t="shared" si="24"/>
        <v>24459.820485032182</v>
      </c>
      <c r="J129" s="63">
        <f t="shared" si="25"/>
        <v>161087.17951496781</v>
      </c>
      <c r="K129" s="63">
        <f t="shared" si="26"/>
        <v>210006.82048503219</v>
      </c>
      <c r="L129" s="65">
        <f t="shared" si="28"/>
        <v>0</v>
      </c>
      <c r="M129" s="65">
        <f t="shared" si="29"/>
        <v>175326</v>
      </c>
      <c r="N129" s="65">
        <f t="shared" si="30"/>
        <v>185547</v>
      </c>
      <c r="O129" s="65">
        <f t="shared" si="31"/>
        <v>183346</v>
      </c>
      <c r="P129" s="65">
        <f t="shared" si="32"/>
        <v>203027</v>
      </c>
      <c r="Q129" s="64">
        <v>4</v>
      </c>
      <c r="R129" s="63">
        <f t="shared" si="33"/>
        <v>186812</v>
      </c>
      <c r="T129" s="136">
        <v>180500</v>
      </c>
      <c r="V129" s="136">
        <f t="shared" si="27"/>
        <v>6312</v>
      </c>
    </row>
    <row r="130" spans="1:22">
      <c r="A130" s="7">
        <v>127</v>
      </c>
      <c r="B130" s="9" t="s">
        <v>152</v>
      </c>
      <c r="C130" s="63">
        <v>98613</v>
      </c>
      <c r="D130" s="63">
        <v>70965</v>
      </c>
      <c r="E130" s="63">
        <v>75102</v>
      </c>
      <c r="F130" s="63">
        <v>74211</v>
      </c>
      <c r="G130" s="63">
        <v>82178</v>
      </c>
      <c r="H130" s="63">
        <f t="shared" si="23"/>
        <v>75102</v>
      </c>
      <c r="I130" s="64">
        <f t="shared" si="24"/>
        <v>9900.4348470155583</v>
      </c>
      <c r="J130" s="63">
        <f t="shared" si="25"/>
        <v>65201.56515298444</v>
      </c>
      <c r="K130" s="63">
        <f t="shared" si="26"/>
        <v>85002.434847015553</v>
      </c>
      <c r="L130" s="65">
        <f t="shared" si="28"/>
        <v>0</v>
      </c>
      <c r="M130" s="65">
        <f t="shared" si="29"/>
        <v>70965</v>
      </c>
      <c r="N130" s="65">
        <f t="shared" si="30"/>
        <v>75102</v>
      </c>
      <c r="O130" s="65">
        <f t="shared" si="31"/>
        <v>74211</v>
      </c>
      <c r="P130" s="65">
        <f t="shared" si="32"/>
        <v>82178</v>
      </c>
      <c r="Q130" s="64">
        <v>4</v>
      </c>
      <c r="R130" s="63">
        <f t="shared" si="33"/>
        <v>75614</v>
      </c>
      <c r="T130" s="136">
        <v>73059</v>
      </c>
      <c r="V130" s="136">
        <f t="shared" si="27"/>
        <v>2555</v>
      </c>
    </row>
    <row r="131" spans="1:22">
      <c r="A131" s="7">
        <v>128</v>
      </c>
      <c r="B131" s="9" t="s">
        <v>153</v>
      </c>
      <c r="C131" s="63">
        <v>181274</v>
      </c>
      <c r="D131" s="63">
        <v>130451</v>
      </c>
      <c r="E131" s="63">
        <v>138056</v>
      </c>
      <c r="F131" s="63">
        <v>136418</v>
      </c>
      <c r="G131" s="63">
        <v>151062</v>
      </c>
      <c r="H131" s="63">
        <f t="shared" si="23"/>
        <v>138056</v>
      </c>
      <c r="I131" s="64">
        <f t="shared" si="24"/>
        <v>18199.053584183988</v>
      </c>
      <c r="J131" s="63">
        <f t="shared" si="25"/>
        <v>119856.94641581601</v>
      </c>
      <c r="K131" s="63">
        <f t="shared" si="26"/>
        <v>156255.05358418397</v>
      </c>
      <c r="L131" s="65">
        <f t="shared" si="28"/>
        <v>0</v>
      </c>
      <c r="M131" s="65">
        <f t="shared" si="29"/>
        <v>130451</v>
      </c>
      <c r="N131" s="65">
        <f t="shared" si="30"/>
        <v>138056</v>
      </c>
      <c r="O131" s="65">
        <f t="shared" si="31"/>
        <v>136418</v>
      </c>
      <c r="P131" s="65">
        <f t="shared" si="32"/>
        <v>151062</v>
      </c>
      <c r="Q131" s="64">
        <v>4</v>
      </c>
      <c r="R131" s="63">
        <f t="shared" si="33"/>
        <v>138997</v>
      </c>
      <c r="T131" s="136">
        <v>134300</v>
      </c>
      <c r="V131" s="136">
        <f t="shared" si="27"/>
        <v>4697</v>
      </c>
    </row>
    <row r="132" spans="1:22">
      <c r="A132" s="7">
        <v>129</v>
      </c>
      <c r="B132" s="9" t="s">
        <v>154</v>
      </c>
      <c r="C132" s="63">
        <v>211728</v>
      </c>
      <c r="D132" s="63">
        <v>152366</v>
      </c>
      <c r="E132" s="63">
        <v>161249</v>
      </c>
      <c r="F132" s="63">
        <v>159336</v>
      </c>
      <c r="G132" s="63">
        <v>176440</v>
      </c>
      <c r="H132" s="63">
        <f t="shared" si="23"/>
        <v>161249</v>
      </c>
      <c r="I132" s="64">
        <f t="shared" si="24"/>
        <v>21256.678972972237</v>
      </c>
      <c r="J132" s="63">
        <f t="shared" si="25"/>
        <v>139992.32102702776</v>
      </c>
      <c r="K132" s="63">
        <f t="shared" si="26"/>
        <v>182505.67897297224</v>
      </c>
      <c r="L132" s="65">
        <f t="shared" ref="L132:L163" si="34">IF(AND(C132&gt;=(J132),C132&lt;=(K132)),C132,0)</f>
        <v>0</v>
      </c>
      <c r="M132" s="65">
        <f t="shared" ref="M132:M148" si="35">IF(AND(D132&gt;=(J132),D132&lt;=(K132)),D132,0)</f>
        <v>152366</v>
      </c>
      <c r="N132" s="65">
        <f t="shared" ref="N132:N148" si="36">IF(AND(E132&gt;=(J132),E132&lt;=(K132)),E132,0)</f>
        <v>161249</v>
      </c>
      <c r="O132" s="65">
        <f t="shared" ref="O132:O148" si="37">IF(AND(F132&gt;=(J132),F132&lt;=(K132)),F132,0)</f>
        <v>159336</v>
      </c>
      <c r="P132" s="65">
        <f t="shared" ref="P132:P148" si="38">IF(AND(G132&gt;=(J132),G132&lt;=(K132)),G132,0)</f>
        <v>176440</v>
      </c>
      <c r="Q132" s="64">
        <v>4</v>
      </c>
      <c r="R132" s="63">
        <f t="shared" ref="R132:R163" si="39">ROUND(SUM(L132:P132)/Q132,0)</f>
        <v>162348</v>
      </c>
      <c r="T132" s="136">
        <v>156863</v>
      </c>
      <c r="V132" s="136">
        <f t="shared" si="27"/>
        <v>5485</v>
      </c>
    </row>
    <row r="133" spans="1:22">
      <c r="A133" s="7">
        <v>130</v>
      </c>
      <c r="B133" s="9" t="s">
        <v>155</v>
      </c>
      <c r="C133" s="63">
        <v>230581</v>
      </c>
      <c r="D133" s="63">
        <v>165933</v>
      </c>
      <c r="E133" s="63">
        <v>175607</v>
      </c>
      <c r="F133" s="63">
        <v>173524</v>
      </c>
      <c r="G133" s="63">
        <v>192151</v>
      </c>
      <c r="H133" s="63">
        <f t="shared" ref="H133:H148" si="40">MEDIAN(C133,D133,E133,F133,G133)</f>
        <v>175607</v>
      </c>
      <c r="I133" s="64">
        <f t="shared" ref="I133:I148" si="41">_xlfn.STDEV.P(C133,D133,E133,F133,G133)</f>
        <v>23149.489639298747</v>
      </c>
      <c r="J133" s="63">
        <f t="shared" ref="J133:J148" si="42">H133-I133</f>
        <v>152457.51036070124</v>
      </c>
      <c r="K133" s="63">
        <f t="shared" ref="K133:K148" si="43">H133+I133</f>
        <v>198756.48963929876</v>
      </c>
      <c r="L133" s="65">
        <f t="shared" si="34"/>
        <v>0</v>
      </c>
      <c r="M133" s="65">
        <f t="shared" si="35"/>
        <v>165933</v>
      </c>
      <c r="N133" s="65">
        <f t="shared" si="36"/>
        <v>175607</v>
      </c>
      <c r="O133" s="65">
        <f t="shared" si="37"/>
        <v>173524</v>
      </c>
      <c r="P133" s="65">
        <f t="shared" si="38"/>
        <v>192151</v>
      </c>
      <c r="Q133" s="64">
        <v>4</v>
      </c>
      <c r="R133" s="63">
        <f t="shared" si="39"/>
        <v>176804</v>
      </c>
      <c r="T133" s="136">
        <v>170830</v>
      </c>
      <c r="V133" s="136">
        <f t="shared" ref="V133:V148" si="44">R133-T133</f>
        <v>5974</v>
      </c>
    </row>
    <row r="134" spans="1:22">
      <c r="A134" s="7">
        <v>131</v>
      </c>
      <c r="B134" s="9" t="s">
        <v>156</v>
      </c>
      <c r="C134" s="63">
        <v>497416</v>
      </c>
      <c r="D134" s="63">
        <v>357957</v>
      </c>
      <c r="E134" s="63">
        <v>378825</v>
      </c>
      <c r="F134" s="63">
        <v>374331</v>
      </c>
      <c r="G134" s="63">
        <v>414514</v>
      </c>
      <c r="H134" s="63">
        <f t="shared" si="40"/>
        <v>378825</v>
      </c>
      <c r="I134" s="64">
        <f t="shared" si="41"/>
        <v>49938.420714315747</v>
      </c>
      <c r="J134" s="63">
        <f t="shared" si="42"/>
        <v>328886.57928568427</v>
      </c>
      <c r="K134" s="63">
        <f t="shared" si="43"/>
        <v>428763.42071431573</v>
      </c>
      <c r="L134" s="65">
        <f t="shared" si="34"/>
        <v>0</v>
      </c>
      <c r="M134" s="65">
        <f t="shared" si="35"/>
        <v>357957</v>
      </c>
      <c r="N134" s="65">
        <f t="shared" si="36"/>
        <v>378825</v>
      </c>
      <c r="O134" s="65">
        <f t="shared" si="37"/>
        <v>374331</v>
      </c>
      <c r="P134" s="65">
        <f t="shared" si="38"/>
        <v>414514</v>
      </c>
      <c r="Q134" s="64">
        <v>4</v>
      </c>
      <c r="R134" s="63">
        <f t="shared" si="39"/>
        <v>381407</v>
      </c>
      <c r="T134" s="136">
        <v>368521</v>
      </c>
      <c r="V134" s="136">
        <f t="shared" si="44"/>
        <v>12886</v>
      </c>
    </row>
    <row r="135" spans="1:22" ht="24">
      <c r="A135" s="7">
        <v>132</v>
      </c>
      <c r="B135" s="9" t="s">
        <v>157</v>
      </c>
      <c r="C135" s="63">
        <v>229131</v>
      </c>
      <c r="D135" s="63">
        <v>164890</v>
      </c>
      <c r="E135" s="63">
        <v>174503</v>
      </c>
      <c r="F135" s="63">
        <v>172432</v>
      </c>
      <c r="G135" s="63">
        <v>190942</v>
      </c>
      <c r="H135" s="63">
        <f t="shared" si="40"/>
        <v>174503</v>
      </c>
      <c r="I135" s="64">
        <f t="shared" si="41"/>
        <v>23003.868271227777</v>
      </c>
      <c r="J135" s="63">
        <f t="shared" si="42"/>
        <v>151499.13172877222</v>
      </c>
      <c r="K135" s="63">
        <f t="shared" si="43"/>
        <v>197506.86827122778</v>
      </c>
      <c r="L135" s="65">
        <f t="shared" si="34"/>
        <v>0</v>
      </c>
      <c r="M135" s="65">
        <f t="shared" si="35"/>
        <v>164890</v>
      </c>
      <c r="N135" s="65">
        <f t="shared" si="36"/>
        <v>174503</v>
      </c>
      <c r="O135" s="65">
        <f t="shared" si="37"/>
        <v>172432</v>
      </c>
      <c r="P135" s="65">
        <f t="shared" si="38"/>
        <v>190942</v>
      </c>
      <c r="Q135" s="64">
        <v>4</v>
      </c>
      <c r="R135" s="63">
        <f t="shared" si="39"/>
        <v>175692</v>
      </c>
      <c r="T135" s="136">
        <v>169756</v>
      </c>
      <c r="V135" s="136">
        <f t="shared" si="44"/>
        <v>5936</v>
      </c>
    </row>
    <row r="136" spans="1:22">
      <c r="A136" s="7">
        <v>133</v>
      </c>
      <c r="B136" s="9" t="s">
        <v>158</v>
      </c>
      <c r="C136" s="63">
        <v>287138</v>
      </c>
      <c r="D136" s="63">
        <v>206634</v>
      </c>
      <c r="E136" s="63">
        <v>218681</v>
      </c>
      <c r="F136" s="63">
        <v>216086</v>
      </c>
      <c r="G136" s="63">
        <v>239282</v>
      </c>
      <c r="H136" s="63">
        <f t="shared" si="40"/>
        <v>218681</v>
      </c>
      <c r="I136" s="64">
        <f t="shared" si="41"/>
        <v>28827.34144106945</v>
      </c>
      <c r="J136" s="63">
        <f t="shared" si="42"/>
        <v>189853.65855893056</v>
      </c>
      <c r="K136" s="63">
        <f t="shared" si="43"/>
        <v>247508.34144106944</v>
      </c>
      <c r="L136" s="65">
        <f t="shared" si="34"/>
        <v>0</v>
      </c>
      <c r="M136" s="65">
        <f t="shared" si="35"/>
        <v>206634</v>
      </c>
      <c r="N136" s="65">
        <f t="shared" si="36"/>
        <v>218681</v>
      </c>
      <c r="O136" s="65">
        <f t="shared" si="37"/>
        <v>216086</v>
      </c>
      <c r="P136" s="65">
        <f t="shared" si="38"/>
        <v>239282</v>
      </c>
      <c r="Q136" s="64">
        <v>4</v>
      </c>
      <c r="R136" s="63">
        <f t="shared" si="39"/>
        <v>220171</v>
      </c>
      <c r="T136" s="136">
        <v>212732</v>
      </c>
      <c r="V136" s="136">
        <f t="shared" si="44"/>
        <v>7439</v>
      </c>
    </row>
    <row r="137" spans="1:22">
      <c r="A137" s="7">
        <v>134</v>
      </c>
      <c r="B137" s="9" t="s">
        <v>159</v>
      </c>
      <c r="C137" s="63">
        <v>493066</v>
      </c>
      <c r="D137" s="63">
        <v>354826</v>
      </c>
      <c r="E137" s="63">
        <v>375512</v>
      </c>
      <c r="F137" s="63">
        <v>371057</v>
      </c>
      <c r="G137" s="63">
        <v>410888</v>
      </c>
      <c r="H137" s="63">
        <f t="shared" si="40"/>
        <v>375512</v>
      </c>
      <c r="I137" s="64">
        <f t="shared" si="41"/>
        <v>49501.830690995666</v>
      </c>
      <c r="J137" s="63">
        <f t="shared" si="42"/>
        <v>326010.16930900433</v>
      </c>
      <c r="K137" s="63">
        <f t="shared" si="43"/>
        <v>425013.83069099567</v>
      </c>
      <c r="L137" s="65">
        <f t="shared" si="34"/>
        <v>0</v>
      </c>
      <c r="M137" s="65">
        <f t="shared" si="35"/>
        <v>354826</v>
      </c>
      <c r="N137" s="65">
        <f t="shared" si="36"/>
        <v>375512</v>
      </c>
      <c r="O137" s="65">
        <f t="shared" si="37"/>
        <v>371057</v>
      </c>
      <c r="P137" s="65">
        <f t="shared" si="38"/>
        <v>410888</v>
      </c>
      <c r="Q137" s="64">
        <v>4</v>
      </c>
      <c r="R137" s="63">
        <f t="shared" si="39"/>
        <v>378071</v>
      </c>
      <c r="T137" s="136">
        <v>365297</v>
      </c>
      <c r="V137" s="136">
        <f t="shared" si="44"/>
        <v>12774</v>
      </c>
    </row>
    <row r="138" spans="1:22">
      <c r="A138" s="7">
        <v>135</v>
      </c>
      <c r="B138" s="9" t="s">
        <v>160</v>
      </c>
      <c r="C138" s="63">
        <v>181274</v>
      </c>
      <c r="D138" s="63">
        <v>130451</v>
      </c>
      <c r="E138" s="63">
        <v>138056</v>
      </c>
      <c r="F138" s="63">
        <v>136418</v>
      </c>
      <c r="G138" s="63">
        <v>151062</v>
      </c>
      <c r="H138" s="63">
        <f t="shared" si="40"/>
        <v>138056</v>
      </c>
      <c r="I138" s="64">
        <f t="shared" si="41"/>
        <v>18199.053584183988</v>
      </c>
      <c r="J138" s="63">
        <f t="shared" si="42"/>
        <v>119856.94641581601</v>
      </c>
      <c r="K138" s="63">
        <f t="shared" si="43"/>
        <v>156255.05358418397</v>
      </c>
      <c r="L138" s="65">
        <f t="shared" si="34"/>
        <v>0</v>
      </c>
      <c r="M138" s="65">
        <f t="shared" si="35"/>
        <v>130451</v>
      </c>
      <c r="N138" s="65">
        <f t="shared" si="36"/>
        <v>138056</v>
      </c>
      <c r="O138" s="65">
        <f t="shared" si="37"/>
        <v>136418</v>
      </c>
      <c r="P138" s="65">
        <f t="shared" si="38"/>
        <v>151062</v>
      </c>
      <c r="Q138" s="64">
        <v>4</v>
      </c>
      <c r="R138" s="63">
        <f t="shared" si="39"/>
        <v>138997</v>
      </c>
      <c r="T138" s="136">
        <v>134300</v>
      </c>
      <c r="V138" s="136">
        <f t="shared" si="44"/>
        <v>4697</v>
      </c>
    </row>
    <row r="139" spans="1:22">
      <c r="A139" s="7">
        <v>136</v>
      </c>
      <c r="B139" s="9" t="s">
        <v>161</v>
      </c>
      <c r="C139" s="63">
        <v>543823</v>
      </c>
      <c r="D139" s="63">
        <v>391352</v>
      </c>
      <c r="E139" s="63">
        <v>414168</v>
      </c>
      <c r="F139" s="63">
        <v>409254</v>
      </c>
      <c r="G139" s="63">
        <v>453185</v>
      </c>
      <c r="H139" s="63">
        <f t="shared" si="40"/>
        <v>414168</v>
      </c>
      <c r="I139" s="64">
        <f t="shared" si="41"/>
        <v>54597.679608569444</v>
      </c>
      <c r="J139" s="63">
        <f t="shared" si="42"/>
        <v>359570.32039143058</v>
      </c>
      <c r="K139" s="63">
        <f t="shared" si="43"/>
        <v>468765.67960856942</v>
      </c>
      <c r="L139" s="65">
        <f t="shared" si="34"/>
        <v>0</v>
      </c>
      <c r="M139" s="65">
        <f t="shared" si="35"/>
        <v>391352</v>
      </c>
      <c r="N139" s="65">
        <f t="shared" si="36"/>
        <v>414168</v>
      </c>
      <c r="O139" s="65">
        <f t="shared" si="37"/>
        <v>409254</v>
      </c>
      <c r="P139" s="65">
        <f t="shared" si="38"/>
        <v>453185</v>
      </c>
      <c r="Q139" s="64">
        <v>4</v>
      </c>
      <c r="R139" s="63">
        <f t="shared" si="39"/>
        <v>416990</v>
      </c>
      <c r="T139" s="136">
        <v>402902</v>
      </c>
      <c r="V139" s="136">
        <f t="shared" si="44"/>
        <v>14088</v>
      </c>
    </row>
    <row r="140" spans="1:22">
      <c r="A140" s="7">
        <v>137</v>
      </c>
      <c r="B140" s="9" t="s">
        <v>162</v>
      </c>
      <c r="C140" s="63">
        <v>123266</v>
      </c>
      <c r="D140" s="63">
        <v>88706</v>
      </c>
      <c r="E140" s="63">
        <v>93878</v>
      </c>
      <c r="F140" s="63">
        <v>92764</v>
      </c>
      <c r="G140" s="63">
        <v>102722</v>
      </c>
      <c r="H140" s="63">
        <f t="shared" si="40"/>
        <v>93878</v>
      </c>
      <c r="I140" s="64">
        <f t="shared" si="41"/>
        <v>12375.395563778962</v>
      </c>
      <c r="J140" s="63">
        <f t="shared" si="42"/>
        <v>81502.604436221038</v>
      </c>
      <c r="K140" s="63">
        <f t="shared" si="43"/>
        <v>106253.39556377896</v>
      </c>
      <c r="L140" s="65">
        <f t="shared" si="34"/>
        <v>0</v>
      </c>
      <c r="M140" s="65">
        <f t="shared" si="35"/>
        <v>88706</v>
      </c>
      <c r="N140" s="65">
        <f t="shared" si="36"/>
        <v>93878</v>
      </c>
      <c r="O140" s="65">
        <f t="shared" si="37"/>
        <v>92764</v>
      </c>
      <c r="P140" s="65">
        <f t="shared" si="38"/>
        <v>102722</v>
      </c>
      <c r="Q140" s="64">
        <v>4</v>
      </c>
      <c r="R140" s="63">
        <f t="shared" si="39"/>
        <v>94518</v>
      </c>
      <c r="T140" s="136">
        <v>91324</v>
      </c>
      <c r="V140" s="136">
        <f t="shared" si="44"/>
        <v>3194</v>
      </c>
    </row>
    <row r="141" spans="1:22">
      <c r="A141" s="7">
        <v>138</v>
      </c>
      <c r="B141" s="9" t="s">
        <v>163</v>
      </c>
      <c r="C141" s="63">
        <v>411855</v>
      </c>
      <c r="D141" s="63">
        <v>296384</v>
      </c>
      <c r="E141" s="63">
        <v>313663</v>
      </c>
      <c r="F141" s="63">
        <v>309942</v>
      </c>
      <c r="G141" s="63">
        <v>343212</v>
      </c>
      <c r="H141" s="63">
        <f t="shared" si="40"/>
        <v>313663</v>
      </c>
      <c r="I141" s="64">
        <f t="shared" si="41"/>
        <v>41348.50355405864</v>
      </c>
      <c r="J141" s="63">
        <f t="shared" si="42"/>
        <v>272314.49644594139</v>
      </c>
      <c r="K141" s="63">
        <f t="shared" si="43"/>
        <v>355011.50355405861</v>
      </c>
      <c r="L141" s="65">
        <f t="shared" si="34"/>
        <v>0</v>
      </c>
      <c r="M141" s="65">
        <f t="shared" si="35"/>
        <v>296384</v>
      </c>
      <c r="N141" s="65">
        <f t="shared" si="36"/>
        <v>313663</v>
      </c>
      <c r="O141" s="65">
        <f t="shared" si="37"/>
        <v>309942</v>
      </c>
      <c r="P141" s="65">
        <f t="shared" si="38"/>
        <v>343212</v>
      </c>
      <c r="Q141" s="64">
        <v>4</v>
      </c>
      <c r="R141" s="63">
        <f t="shared" si="39"/>
        <v>315800</v>
      </c>
      <c r="T141" s="136">
        <v>305131</v>
      </c>
      <c r="V141" s="136">
        <f t="shared" si="44"/>
        <v>10669</v>
      </c>
    </row>
    <row r="142" spans="1:22">
      <c r="A142" s="7">
        <v>139</v>
      </c>
      <c r="B142" s="9" t="s">
        <v>164</v>
      </c>
      <c r="C142" s="63">
        <v>210278</v>
      </c>
      <c r="D142" s="63">
        <v>151323</v>
      </c>
      <c r="E142" s="63">
        <v>160145</v>
      </c>
      <c r="F142" s="63">
        <v>158245</v>
      </c>
      <c r="G142" s="63">
        <v>175232</v>
      </c>
      <c r="H142" s="63">
        <f t="shared" si="40"/>
        <v>160145</v>
      </c>
      <c r="I142" s="64">
        <f t="shared" si="41"/>
        <v>21110.976013439074</v>
      </c>
      <c r="J142" s="63">
        <f t="shared" si="42"/>
        <v>139034.02398656093</v>
      </c>
      <c r="K142" s="63">
        <f t="shared" si="43"/>
        <v>181255.97601343907</v>
      </c>
      <c r="L142" s="65">
        <f t="shared" si="34"/>
        <v>0</v>
      </c>
      <c r="M142" s="65">
        <f t="shared" si="35"/>
        <v>151323</v>
      </c>
      <c r="N142" s="65">
        <f t="shared" si="36"/>
        <v>160145</v>
      </c>
      <c r="O142" s="65">
        <f t="shared" si="37"/>
        <v>158245</v>
      </c>
      <c r="P142" s="65">
        <f t="shared" si="38"/>
        <v>175232</v>
      </c>
      <c r="Q142" s="64">
        <v>4</v>
      </c>
      <c r="R142" s="63">
        <f t="shared" si="39"/>
        <v>161236</v>
      </c>
      <c r="T142" s="136">
        <v>155789</v>
      </c>
      <c r="V142" s="136">
        <f t="shared" si="44"/>
        <v>5447</v>
      </c>
    </row>
    <row r="143" spans="1:22">
      <c r="A143" s="7">
        <v>140</v>
      </c>
      <c r="B143" s="9" t="s">
        <v>165</v>
      </c>
      <c r="C143" s="63">
        <v>239282</v>
      </c>
      <c r="D143" s="63">
        <v>172195</v>
      </c>
      <c r="E143" s="63">
        <v>182234</v>
      </c>
      <c r="F143" s="63">
        <v>180072</v>
      </c>
      <c r="G143" s="63">
        <v>199402</v>
      </c>
      <c r="H143" s="63">
        <f t="shared" si="40"/>
        <v>182234</v>
      </c>
      <c r="I143" s="64">
        <f t="shared" si="41"/>
        <v>24022.898442943973</v>
      </c>
      <c r="J143" s="63">
        <f t="shared" si="42"/>
        <v>158211.10155705601</v>
      </c>
      <c r="K143" s="63">
        <f t="shared" si="43"/>
        <v>206256.89844294399</v>
      </c>
      <c r="L143" s="65">
        <f t="shared" si="34"/>
        <v>0</v>
      </c>
      <c r="M143" s="65">
        <f t="shared" si="35"/>
        <v>172195</v>
      </c>
      <c r="N143" s="65">
        <f t="shared" si="36"/>
        <v>182234</v>
      </c>
      <c r="O143" s="65">
        <f t="shared" si="37"/>
        <v>180072</v>
      </c>
      <c r="P143" s="65">
        <f t="shared" si="38"/>
        <v>199402</v>
      </c>
      <c r="Q143" s="64">
        <v>4</v>
      </c>
      <c r="R143" s="63">
        <f t="shared" si="39"/>
        <v>183476</v>
      </c>
      <c r="T143" s="136">
        <v>177276</v>
      </c>
      <c r="V143" s="136">
        <f t="shared" si="44"/>
        <v>6200</v>
      </c>
    </row>
    <row r="144" spans="1:22">
      <c r="A144" s="7">
        <v>141</v>
      </c>
      <c r="B144" s="9" t="s">
        <v>166</v>
      </c>
      <c r="C144" s="63">
        <v>253784</v>
      </c>
      <c r="D144" s="63">
        <v>182631</v>
      </c>
      <c r="E144" s="63">
        <v>193278</v>
      </c>
      <c r="F144" s="63">
        <v>190985</v>
      </c>
      <c r="G144" s="63">
        <v>211487</v>
      </c>
      <c r="H144" s="63">
        <f t="shared" si="40"/>
        <v>193278</v>
      </c>
      <c r="I144" s="64">
        <f t="shared" si="41"/>
        <v>25478.971918034684</v>
      </c>
      <c r="J144" s="63">
        <f t="shared" si="42"/>
        <v>167799.02808196531</v>
      </c>
      <c r="K144" s="63">
        <f t="shared" si="43"/>
        <v>218756.97191803469</v>
      </c>
      <c r="L144" s="65">
        <f t="shared" si="34"/>
        <v>0</v>
      </c>
      <c r="M144" s="65">
        <f t="shared" si="35"/>
        <v>182631</v>
      </c>
      <c r="N144" s="65">
        <f t="shared" si="36"/>
        <v>193278</v>
      </c>
      <c r="O144" s="65">
        <f t="shared" si="37"/>
        <v>190985</v>
      </c>
      <c r="P144" s="65">
        <f t="shared" si="38"/>
        <v>211487</v>
      </c>
      <c r="Q144" s="64">
        <v>4</v>
      </c>
      <c r="R144" s="63">
        <f t="shared" si="39"/>
        <v>194595</v>
      </c>
      <c r="T144" s="136">
        <v>188021</v>
      </c>
      <c r="V144" s="136">
        <f t="shared" si="44"/>
        <v>6574</v>
      </c>
    </row>
    <row r="145" spans="1:22">
      <c r="A145" s="7">
        <v>142</v>
      </c>
      <c r="B145" s="9" t="s">
        <v>165</v>
      </c>
      <c r="C145" s="63">
        <v>118916</v>
      </c>
      <c r="D145" s="63">
        <v>85576</v>
      </c>
      <c r="E145" s="63">
        <v>90565</v>
      </c>
      <c r="F145" s="63">
        <v>89490</v>
      </c>
      <c r="G145" s="63">
        <v>99097</v>
      </c>
      <c r="H145" s="63">
        <f t="shared" si="40"/>
        <v>90565</v>
      </c>
      <c r="I145" s="64">
        <f t="shared" si="41"/>
        <v>11938.658373535947</v>
      </c>
      <c r="J145" s="63">
        <f t="shared" si="42"/>
        <v>78626.341626464055</v>
      </c>
      <c r="K145" s="63">
        <f t="shared" si="43"/>
        <v>102503.65837353595</v>
      </c>
      <c r="L145" s="65">
        <f t="shared" si="34"/>
        <v>0</v>
      </c>
      <c r="M145" s="65">
        <f t="shared" si="35"/>
        <v>85576</v>
      </c>
      <c r="N145" s="65">
        <f t="shared" si="36"/>
        <v>90565</v>
      </c>
      <c r="O145" s="65">
        <f t="shared" si="37"/>
        <v>89490</v>
      </c>
      <c r="P145" s="65">
        <f t="shared" si="38"/>
        <v>99097</v>
      </c>
      <c r="Q145" s="64">
        <v>4</v>
      </c>
      <c r="R145" s="63">
        <f t="shared" si="39"/>
        <v>91182</v>
      </c>
      <c r="T145" s="136">
        <v>88101</v>
      </c>
      <c r="V145" s="136">
        <f t="shared" si="44"/>
        <v>3081</v>
      </c>
    </row>
    <row r="146" spans="1:22">
      <c r="A146" s="7">
        <v>143</v>
      </c>
      <c r="B146" s="9" t="s">
        <v>165</v>
      </c>
      <c r="C146" s="63">
        <v>94263</v>
      </c>
      <c r="D146" s="63">
        <v>67834</v>
      </c>
      <c r="E146" s="63">
        <v>71789</v>
      </c>
      <c r="F146" s="63">
        <v>70937</v>
      </c>
      <c r="G146" s="63">
        <v>78552</v>
      </c>
      <c r="H146" s="63">
        <f t="shared" si="40"/>
        <v>71789</v>
      </c>
      <c r="I146" s="64">
        <f t="shared" si="41"/>
        <v>9463.8448212129933</v>
      </c>
      <c r="J146" s="63">
        <f t="shared" si="42"/>
        <v>62325.155178787005</v>
      </c>
      <c r="K146" s="63">
        <f t="shared" si="43"/>
        <v>81252.844821212988</v>
      </c>
      <c r="L146" s="65">
        <f t="shared" si="34"/>
        <v>0</v>
      </c>
      <c r="M146" s="65">
        <f t="shared" si="35"/>
        <v>67834</v>
      </c>
      <c r="N146" s="65">
        <f t="shared" si="36"/>
        <v>71789</v>
      </c>
      <c r="O146" s="65">
        <f t="shared" si="37"/>
        <v>70937</v>
      </c>
      <c r="P146" s="65">
        <f t="shared" si="38"/>
        <v>78552</v>
      </c>
      <c r="Q146" s="64">
        <v>4</v>
      </c>
      <c r="R146" s="63">
        <f t="shared" si="39"/>
        <v>72278</v>
      </c>
      <c r="T146" s="136">
        <v>69836</v>
      </c>
      <c r="V146" s="136">
        <f t="shared" si="44"/>
        <v>2442</v>
      </c>
    </row>
    <row r="147" spans="1:22">
      <c r="A147" s="7">
        <v>144</v>
      </c>
      <c r="B147" s="9" t="s">
        <v>167</v>
      </c>
      <c r="C147" s="63">
        <v>261035</v>
      </c>
      <c r="D147" s="63">
        <v>187849</v>
      </c>
      <c r="E147" s="63">
        <v>198801</v>
      </c>
      <c r="F147" s="63">
        <v>196442</v>
      </c>
      <c r="G147" s="63">
        <v>217529</v>
      </c>
      <c r="H147" s="63">
        <f t="shared" si="40"/>
        <v>198801</v>
      </c>
      <c r="I147" s="64">
        <f t="shared" si="41"/>
        <v>26206.824930922099</v>
      </c>
      <c r="J147" s="63">
        <f t="shared" si="42"/>
        <v>172594.1750690779</v>
      </c>
      <c r="K147" s="63">
        <f t="shared" si="43"/>
        <v>225007.8249309221</v>
      </c>
      <c r="L147" s="65">
        <f t="shared" si="34"/>
        <v>0</v>
      </c>
      <c r="M147" s="65">
        <f t="shared" si="35"/>
        <v>187849</v>
      </c>
      <c r="N147" s="65">
        <f t="shared" si="36"/>
        <v>198801</v>
      </c>
      <c r="O147" s="65">
        <f t="shared" si="37"/>
        <v>196442</v>
      </c>
      <c r="P147" s="65">
        <f t="shared" si="38"/>
        <v>217529</v>
      </c>
      <c r="Q147" s="64">
        <v>4</v>
      </c>
      <c r="R147" s="63">
        <f t="shared" si="39"/>
        <v>200155</v>
      </c>
      <c r="T147" s="136">
        <v>193393</v>
      </c>
      <c r="V147" s="136">
        <f t="shared" si="44"/>
        <v>6762</v>
      </c>
    </row>
    <row r="148" spans="1:22" ht="24">
      <c r="A148" s="7">
        <v>145</v>
      </c>
      <c r="B148" s="9" t="s">
        <v>168</v>
      </c>
      <c r="C148" s="63">
        <v>166772</v>
      </c>
      <c r="D148" s="63">
        <v>120015</v>
      </c>
      <c r="E148" s="63">
        <v>127011</v>
      </c>
      <c r="F148" s="63">
        <v>125505</v>
      </c>
      <c r="G148" s="63">
        <v>138977</v>
      </c>
      <c r="H148" s="63">
        <f t="shared" si="40"/>
        <v>127011</v>
      </c>
      <c r="I148" s="64">
        <f t="shared" si="41"/>
        <v>16743.083371947952</v>
      </c>
      <c r="J148" s="63">
        <f t="shared" si="42"/>
        <v>110267.91662805204</v>
      </c>
      <c r="K148" s="63">
        <f t="shared" si="43"/>
        <v>143754.08337194796</v>
      </c>
      <c r="L148" s="65">
        <f t="shared" si="34"/>
        <v>0</v>
      </c>
      <c r="M148" s="65">
        <f t="shared" si="35"/>
        <v>120015</v>
      </c>
      <c r="N148" s="65">
        <f t="shared" si="36"/>
        <v>127011</v>
      </c>
      <c r="O148" s="65">
        <f t="shared" si="37"/>
        <v>125505</v>
      </c>
      <c r="P148" s="65">
        <f t="shared" si="38"/>
        <v>138977</v>
      </c>
      <c r="Q148" s="64">
        <v>4</v>
      </c>
      <c r="R148" s="63">
        <f t="shared" si="39"/>
        <v>127877</v>
      </c>
      <c r="T148" s="136">
        <v>123556</v>
      </c>
      <c r="V148" s="136">
        <f t="shared" si="44"/>
        <v>4321</v>
      </c>
    </row>
    <row r="149" spans="1:22">
      <c r="Q149" s="75"/>
      <c r="R149" s="119"/>
    </row>
    <row r="150" spans="1:22">
      <c r="Q150" s="75"/>
      <c r="R150" s="119">
        <f>SUM(R4:R148)</f>
        <v>257816747</v>
      </c>
    </row>
    <row r="153" spans="1:22">
      <c r="R153">
        <v>257816747</v>
      </c>
    </row>
  </sheetData>
  <mergeCells count="5">
    <mergeCell ref="A2:B2"/>
    <mergeCell ref="H2:K2"/>
    <mergeCell ref="L2:P2"/>
    <mergeCell ref="Q2:Q3"/>
    <mergeCell ref="R2:R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43F557-F20E-43BE-8F25-7C2B3007F779}">
  <dimension ref="A3:I33"/>
  <sheetViews>
    <sheetView topLeftCell="A6" zoomScale="96" zoomScaleNormal="96" workbookViewId="0">
      <selection activeCell="K18" sqref="K18"/>
    </sheetView>
  </sheetViews>
  <sheetFormatPr defaultColWidth="11.42578125" defaultRowHeight="15"/>
  <cols>
    <col min="1" max="1" width="10.85546875" customWidth="1"/>
    <col min="2" max="2" width="9.7109375" customWidth="1"/>
    <col min="3" max="3" width="20.28515625" customWidth="1"/>
    <col min="4" max="4" width="17.140625" customWidth="1"/>
    <col min="5" max="5" width="11.42578125" customWidth="1"/>
    <col min="6" max="6" width="12" customWidth="1"/>
    <col min="7" max="7" width="14.28515625" customWidth="1"/>
    <col min="8" max="8" width="12.85546875" customWidth="1"/>
    <col min="9" max="9" width="17.42578125" customWidth="1"/>
  </cols>
  <sheetData>
    <row r="3" spans="1:9" ht="15.75" thickBot="1"/>
    <row r="4" spans="1:9" ht="40.9" customHeight="1">
      <c r="A4" s="219" t="s">
        <v>203</v>
      </c>
      <c r="B4" s="220"/>
      <c r="C4" s="142" t="s">
        <v>204</v>
      </c>
      <c r="D4" s="142" t="s">
        <v>205</v>
      </c>
      <c r="E4" s="143" t="s">
        <v>25</v>
      </c>
      <c r="F4" s="144" t="s">
        <v>26</v>
      </c>
      <c r="G4" s="143" t="s">
        <v>27</v>
      </c>
      <c r="H4" s="145" t="s">
        <v>206</v>
      </c>
      <c r="I4" s="146" t="s">
        <v>207</v>
      </c>
    </row>
    <row r="5" spans="1:9" ht="48.75" customHeight="1" thickBot="1">
      <c r="A5" s="230" t="s">
        <v>208</v>
      </c>
      <c r="B5" s="231"/>
      <c r="C5" s="147">
        <v>500</v>
      </c>
      <c r="D5" s="148">
        <v>3280000</v>
      </c>
      <c r="E5" s="149">
        <v>150.30000000000001</v>
      </c>
      <c r="F5" s="150">
        <v>137.72</v>
      </c>
      <c r="G5" s="151">
        <f>E5/F5</f>
        <v>1.0913447574789428</v>
      </c>
      <c r="H5" s="152">
        <f>ROUND((G5*D5),0)</f>
        <v>3579611</v>
      </c>
      <c r="I5" s="153">
        <f>H5*C5</f>
        <v>1789805500</v>
      </c>
    </row>
    <row r="7" spans="1:9" ht="15.75" thickBot="1"/>
    <row r="8" spans="1:9" ht="36">
      <c r="A8" s="154" t="s">
        <v>203</v>
      </c>
      <c r="B8" s="155" t="s">
        <v>209</v>
      </c>
      <c r="C8" s="155" t="s">
        <v>210</v>
      </c>
      <c r="D8" s="155" t="s">
        <v>180</v>
      </c>
      <c r="E8" s="156" t="s">
        <v>25</v>
      </c>
      <c r="F8" s="157" t="s">
        <v>26</v>
      </c>
      <c r="G8" s="157" t="s">
        <v>211</v>
      </c>
      <c r="H8" s="157" t="s">
        <v>206</v>
      </c>
      <c r="I8" s="158" t="s">
        <v>207</v>
      </c>
    </row>
    <row r="9" spans="1:9" ht="15.75" thickBot="1">
      <c r="A9" s="159" t="s">
        <v>212</v>
      </c>
      <c r="B9" s="160">
        <v>7</v>
      </c>
      <c r="C9" s="161" t="s">
        <v>213</v>
      </c>
      <c r="D9" s="162">
        <v>7843572</v>
      </c>
      <c r="E9" s="163">
        <v>150.30000000000001</v>
      </c>
      <c r="F9" s="164">
        <v>137.72</v>
      </c>
      <c r="G9" s="165">
        <f>E9/F9</f>
        <v>1.0913447574789428</v>
      </c>
      <c r="H9" s="166">
        <f>ROUND((G9*D9),0)</f>
        <v>8560041</v>
      </c>
      <c r="I9" s="167">
        <f>H9*B9</f>
        <v>59920287</v>
      </c>
    </row>
    <row r="11" spans="1:9" ht="15.75" thickBot="1"/>
    <row r="12" spans="1:9" ht="36">
      <c r="A12" s="168" t="s">
        <v>203</v>
      </c>
      <c r="B12" s="169" t="s">
        <v>209</v>
      </c>
      <c r="C12" s="169" t="s">
        <v>210</v>
      </c>
      <c r="D12" s="169" t="s">
        <v>180</v>
      </c>
      <c r="E12" s="170" t="s">
        <v>25</v>
      </c>
      <c r="F12" s="171" t="s">
        <v>26</v>
      </c>
      <c r="G12" s="171" t="s">
        <v>211</v>
      </c>
      <c r="H12" s="171" t="s">
        <v>206</v>
      </c>
      <c r="I12" s="172" t="s">
        <v>207</v>
      </c>
    </row>
    <row r="13" spans="1:9" ht="27.75" customHeight="1" thickBot="1">
      <c r="A13" s="173" t="s">
        <v>214</v>
      </c>
      <c r="B13" s="84">
        <v>9</v>
      </c>
      <c r="C13" s="174" t="s">
        <v>213</v>
      </c>
      <c r="D13" s="166">
        <v>468182</v>
      </c>
      <c r="E13" s="175">
        <v>150.30000000000001</v>
      </c>
      <c r="F13" s="164">
        <v>137.72</v>
      </c>
      <c r="G13" s="165">
        <f>E13/F13</f>
        <v>1.0913447574789428</v>
      </c>
      <c r="H13" s="166">
        <f>ROUND((G13*D13),0)</f>
        <v>510948</v>
      </c>
      <c r="I13" s="167">
        <f>H13*B13</f>
        <v>4598532</v>
      </c>
    </row>
    <row r="15" spans="1:9" ht="15.75" thickBot="1"/>
    <row r="16" spans="1:9" ht="34.5" customHeight="1">
      <c r="A16" s="176" t="s">
        <v>203</v>
      </c>
      <c r="B16" s="177" t="s">
        <v>215</v>
      </c>
      <c r="C16" s="178" t="s">
        <v>216</v>
      </c>
      <c r="D16" s="178" t="s">
        <v>217</v>
      </c>
      <c r="E16" s="178" t="s">
        <v>209</v>
      </c>
      <c r="F16" s="178" t="s">
        <v>218</v>
      </c>
      <c r="G16" s="178" t="s">
        <v>219</v>
      </c>
      <c r="H16" s="178" t="s">
        <v>220</v>
      </c>
      <c r="I16" s="179" t="s">
        <v>221</v>
      </c>
    </row>
    <row r="17" spans="1:9" ht="27.6" customHeight="1">
      <c r="A17" s="216" t="s">
        <v>222</v>
      </c>
      <c r="B17" s="221" t="s">
        <v>223</v>
      </c>
      <c r="C17" s="180" t="s">
        <v>224</v>
      </c>
      <c r="D17" s="181" t="s">
        <v>225</v>
      </c>
      <c r="E17" s="181">
        <v>1</v>
      </c>
      <c r="F17" s="180" t="s">
        <v>226</v>
      </c>
      <c r="G17" s="182">
        <v>7690000</v>
      </c>
      <c r="H17" s="182">
        <f>G17*9</f>
        <v>69210000</v>
      </c>
      <c r="I17" s="183">
        <f t="shared" ref="I17:I20" si="0">H17*E17</f>
        <v>69210000</v>
      </c>
    </row>
    <row r="18" spans="1:9" ht="82.9" customHeight="1">
      <c r="A18" s="217"/>
      <c r="B18" s="222"/>
      <c r="C18" s="181" t="s">
        <v>227</v>
      </c>
      <c r="D18" s="181" t="s">
        <v>225</v>
      </c>
      <c r="E18" s="181">
        <v>3</v>
      </c>
      <c r="F18" s="180" t="s">
        <v>226</v>
      </c>
      <c r="G18" s="184">
        <v>6000000</v>
      </c>
      <c r="H18" s="182">
        <f>G18*9</f>
        <v>54000000</v>
      </c>
      <c r="I18" s="183">
        <f t="shared" si="0"/>
        <v>162000000</v>
      </c>
    </row>
    <row r="19" spans="1:9" ht="82.9" customHeight="1">
      <c r="A19" s="217"/>
      <c r="B19" s="222"/>
      <c r="C19" s="181" t="s">
        <v>228</v>
      </c>
      <c r="D19" s="181" t="s">
        <v>225</v>
      </c>
      <c r="E19" s="181">
        <v>1</v>
      </c>
      <c r="F19" s="180" t="s">
        <v>229</v>
      </c>
      <c r="G19" s="184">
        <v>2900000</v>
      </c>
      <c r="H19" s="182">
        <f>G19*8</f>
        <v>23200000</v>
      </c>
      <c r="I19" s="183">
        <f t="shared" si="0"/>
        <v>23200000</v>
      </c>
    </row>
    <row r="20" spans="1:9">
      <c r="A20" s="218"/>
      <c r="B20" s="223"/>
      <c r="C20" s="181" t="s">
        <v>230</v>
      </c>
      <c r="D20" s="181" t="s">
        <v>225</v>
      </c>
      <c r="E20" s="181">
        <v>1</v>
      </c>
      <c r="F20" s="181" t="s">
        <v>226</v>
      </c>
      <c r="G20" s="184">
        <v>3500000</v>
      </c>
      <c r="H20" s="184">
        <f>G20*9</f>
        <v>31500000</v>
      </c>
      <c r="I20" s="183">
        <f t="shared" si="0"/>
        <v>31500000</v>
      </c>
    </row>
    <row r="21" spans="1:9" ht="15.75" thickBot="1">
      <c r="A21" s="224" t="s">
        <v>231</v>
      </c>
      <c r="B21" s="225"/>
      <c r="C21" s="225"/>
      <c r="D21" s="225"/>
      <c r="E21" s="225"/>
      <c r="F21" s="225"/>
      <c r="G21" s="225"/>
      <c r="H21" s="226"/>
      <c r="I21" s="185">
        <f>SUM(I17:I20)</f>
        <v>285910000</v>
      </c>
    </row>
    <row r="23" spans="1:9" ht="15.75" thickBot="1"/>
    <row r="24" spans="1:9" ht="15.75" thickBot="1">
      <c r="A24" s="227" t="s">
        <v>207</v>
      </c>
      <c r="B24" s="228"/>
      <c r="C24" s="228"/>
      <c r="D24" s="228"/>
      <c r="E24" s="228"/>
      <c r="F24" s="228"/>
      <c r="G24" s="228"/>
      <c r="H24" s="229"/>
      <c r="I24" s="120">
        <f>+I5+I9+I13+I21</f>
        <v>2140234319</v>
      </c>
    </row>
    <row r="27" spans="1:9">
      <c r="A27" s="128" t="s">
        <v>232</v>
      </c>
    </row>
    <row r="29" spans="1:9">
      <c r="A29" s="128" t="s">
        <v>233</v>
      </c>
    </row>
    <row r="31" spans="1:9">
      <c r="A31" s="128" t="s">
        <v>234</v>
      </c>
    </row>
    <row r="33" spans="1:1">
      <c r="A33" s="129" t="s">
        <v>235</v>
      </c>
    </row>
  </sheetData>
  <mergeCells count="6">
    <mergeCell ref="A17:A20"/>
    <mergeCell ref="A4:B4"/>
    <mergeCell ref="B17:B20"/>
    <mergeCell ref="A21:H21"/>
    <mergeCell ref="A24:H24"/>
    <mergeCell ref="A5:B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C0ABD1-862D-496C-9196-96558EE27127}">
  <dimension ref="B2:C4"/>
  <sheetViews>
    <sheetView workbookViewId="0">
      <selection activeCell="G3" sqref="G3:H4"/>
    </sheetView>
  </sheetViews>
  <sheetFormatPr defaultColWidth="11.42578125" defaultRowHeight="15"/>
  <cols>
    <col min="2" max="2" width="17.5703125" customWidth="1"/>
    <col min="3" max="3" width="19.7109375" customWidth="1"/>
  </cols>
  <sheetData>
    <row r="2" spans="2:3" ht="15.75" thickBot="1"/>
    <row r="3" spans="2:3">
      <c r="B3" s="140" t="s">
        <v>236</v>
      </c>
      <c r="C3" s="141" t="s">
        <v>237</v>
      </c>
    </row>
    <row r="4" spans="2:3" ht="15.75" thickBot="1">
      <c r="B4" s="138">
        <v>257794951</v>
      </c>
      <c r="C4" s="139">
        <v>257816747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VICTOR MORENO</dc:creator>
  <cp:keywords/>
  <dc:description/>
  <cp:lastModifiedBy>Gina Paola Yara Palencia</cp:lastModifiedBy>
  <cp:revision/>
  <dcterms:created xsi:type="dcterms:W3CDTF">2024-08-12T19:30:34Z</dcterms:created>
  <dcterms:modified xsi:type="dcterms:W3CDTF">2025-08-06T18:38:08Z</dcterms:modified>
  <cp:category/>
  <cp:contentStatus/>
</cp:coreProperties>
</file>