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https://invias-my.sharepoint.com/personal/nlgutierrez_invias_gov_co/Documents/Estructuraciones/C y M puertos/6. PLIEGOS CONSULTORIA/"/>
    </mc:Choice>
  </mc:AlternateContent>
  <xr:revisionPtr revIDLastSave="1" documentId="13_ncr:1_{BED3281C-7E90-4034-A93D-74A564433FDE}" xr6:coauthVersionLast="47" xr6:coauthVersionMax="47" xr10:uidLastSave="{69B1325D-1FB5-4B27-B516-69E4DD33D1EA}"/>
  <bookViews>
    <workbookView xWindow="-108" yWindow="-108" windowWidth="23256" windowHeight="13896" xr2:uid="{00000000-000D-0000-FFFF-FFFF00000000}"/>
  </bookViews>
  <sheets>
    <sheet name="MATRIZ RIESGOS CONSULTORIA" sheetId="1" r:id="rId1"/>
    <sheet name="CRITERIOS VALORACION DEL RIESGO" sheetId="2" r:id="rId2"/>
  </sheets>
  <definedNames>
    <definedName name="_xlnm._FilterDatabase" localSheetId="0" hidden="1">'MATRIZ RIESGOS CONSULTORIA'!$F$1:$F$29</definedName>
    <definedName name="_xlnm.Print_Area" localSheetId="0">'MATRIZ RIESGOS CONSULTORIA'!$A$1:$Y$17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K15" i="1"/>
  <c r="L15" i="1" s="1"/>
  <c r="R16" i="1"/>
  <c r="S16" i="1" s="1"/>
  <c r="K16" i="1"/>
  <c r="L16" i="1" s="1"/>
  <c r="R19" i="1"/>
  <c r="K19" i="1"/>
  <c r="L19" i="1" s="1"/>
  <c r="K28" i="1"/>
  <c r="L28" i="1" s="1"/>
  <c r="R28" i="1"/>
  <c r="S28" i="1" s="1"/>
  <c r="R29" i="1"/>
  <c r="S29" i="1" s="1"/>
  <c r="R30" i="1"/>
  <c r="S30" i="1" s="1"/>
  <c r="R14" i="1"/>
  <c r="S14" i="1" s="1"/>
  <c r="K14" i="1"/>
  <c r="L14" i="1" s="1"/>
  <c r="R23" i="1"/>
  <c r="S23" i="1" s="1"/>
  <c r="K20" i="1"/>
  <c r="L20" i="1" s="1"/>
  <c r="R8" i="1"/>
  <c r="S8" i="1" s="1"/>
  <c r="R9" i="1"/>
  <c r="S9" i="1" s="1"/>
  <c r="R10" i="1"/>
  <c r="S10" i="1" s="1"/>
  <c r="R11" i="1"/>
  <c r="S11" i="1" s="1"/>
  <c r="R12" i="1"/>
  <c r="S12" i="1" s="1"/>
  <c r="R13" i="1"/>
  <c r="S13" i="1" s="1"/>
  <c r="R17" i="1"/>
  <c r="S17" i="1" s="1"/>
  <c r="R18" i="1"/>
  <c r="S18" i="1" s="1"/>
  <c r="R21" i="1"/>
  <c r="S21" i="1" s="1"/>
  <c r="R22" i="1"/>
  <c r="S22" i="1" s="1"/>
  <c r="R24" i="1"/>
  <c r="S24" i="1" s="1"/>
  <c r="R25" i="1"/>
  <c r="S25" i="1" s="1"/>
  <c r="R26" i="1"/>
  <c r="S26" i="1" s="1"/>
  <c r="R27" i="1"/>
  <c r="S27" i="1" s="1"/>
  <c r="R31" i="1"/>
  <c r="S31" i="1" s="1"/>
  <c r="R32" i="1"/>
  <c r="S32" i="1" s="1"/>
  <c r="K8" i="1"/>
  <c r="L8" i="1" s="1"/>
  <c r="K9" i="1"/>
  <c r="L9" i="1" s="1"/>
  <c r="K10" i="1"/>
  <c r="L10" i="1" s="1"/>
  <c r="K11" i="1"/>
  <c r="L11" i="1" s="1"/>
  <c r="K12" i="1"/>
  <c r="L12" i="1" s="1"/>
  <c r="K13" i="1"/>
  <c r="L13" i="1" s="1"/>
  <c r="K17" i="1"/>
  <c r="L17" i="1" s="1"/>
  <c r="K18" i="1"/>
  <c r="L18" i="1" s="1"/>
  <c r="K21" i="1"/>
  <c r="L21" i="1" s="1"/>
  <c r="K22" i="1"/>
  <c r="L22" i="1" s="1"/>
  <c r="K24" i="1"/>
  <c r="L24" i="1" s="1"/>
  <c r="K25" i="1"/>
  <c r="L25" i="1" s="1"/>
  <c r="K26" i="1"/>
  <c r="L26" i="1" s="1"/>
  <c r="K27" i="1"/>
  <c r="L27" i="1" s="1"/>
  <c r="K29" i="1"/>
  <c r="L29" i="1" s="1"/>
  <c r="K30" i="1"/>
  <c r="L30" i="1" s="1"/>
  <c r="K31" i="1"/>
  <c r="L31" i="1" s="1"/>
  <c r="K32" i="1"/>
  <c r="L32" i="1" s="1"/>
  <c r="R7" i="1"/>
  <c r="S7" i="1" s="1"/>
  <c r="K7" i="1"/>
  <c r="L7" i="1" s="1"/>
  <c r="T31" i="1" l="1"/>
</calcChain>
</file>

<file path=xl/sharedStrings.xml><?xml version="1.0" encoding="utf-8"?>
<sst xmlns="http://schemas.openxmlformats.org/spreadsheetml/2006/main" count="435" uniqueCount="241">
  <si>
    <t xml:space="preserve">INSTITUTO NACIONAL DE VÍAS
MATRIZ DE RIESGOS </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</si>
  <si>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</si>
  <si>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</si>
  <si>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</si>
  <si>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</si>
  <si>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</si>
  <si>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</si>
  <si>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</si>
  <si>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</si>
  <si>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</si>
  <si>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</si>
  <si>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</si>
  <si>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</si>
  <si>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</si>
  <si>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</si>
  <si>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</si>
  <si>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</si>
  <si>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</si>
  <si>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</si>
  <si>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</si>
  <si>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</si>
  <si>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</si>
  <si>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</si>
  <si>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</si>
  <si>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</si>
  <si>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</si>
  <si>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</si>
  <si>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</si>
  <si>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</si>
  <si>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</si>
  <si>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</si>
  <si>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</si>
  <si>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</si>
  <si>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</si>
  <si>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</si>
  <si>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</si>
  <si>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</si>
  <si>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</si>
  <si>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</si>
  <si>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</si>
  <si>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</si>
  <si>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</si>
  <si>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</si>
  <si>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</si>
  <si>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</si>
  <si>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</si>
  <si>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</si>
  <si>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</si>
  <si>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</si>
  <si>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</si>
  <si>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</si>
  <si>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</si>
  <si>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</si>
  <si>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</si>
  <si>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</si>
  <si>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</si>
  <si>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</si>
  <si>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</si>
  <si>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</si>
  <si>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</si>
  <si>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</si>
  <si>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</si>
  <si>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</si>
  <si>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Mensual</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</si>
  <si>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</si>
  <si>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</si>
  <si>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</si>
  <si>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</si>
  <si>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</si>
  <si>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</si>
  <si>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</si>
  <si>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</si>
  <si>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</si>
  <si>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</si>
  <si>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</si>
  <si>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</si>
  <si>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</si>
  <si>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</si>
  <si>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</si>
  <si>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</si>
  <si>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</si>
  <si>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</si>
  <si>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</si>
  <si>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</si>
  <si>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</si>
  <si>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</si>
  <si>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</si>
  <si>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</si>
  <si>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</si>
  <si>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</si>
  <si>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y términos de referencias en cada una de las solicitudes o requerimientos hechos por la Entidad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</si>
  <si>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</si>
  <si>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</si>
  <si>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</si>
  <si>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</si>
  <si>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Incumplimiento del objeto contractual
Retrasos en los cronogramas establecidos </t>
  </si>
  <si>
    <t>El Consultor deberá ejecutar la metodología general del proyecto para la realización de cada uno de los aspectos contemplados en el volumen que incluyen los requerimientos o lineamientos establecidos
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t>
  </si>
  <si>
    <t>A la aprobación de la metodología</t>
  </si>
  <si>
    <t>Seguimiento y monitoreo al futuro Consultor por parte de la interventoría y la supervisión del contrato, para lograr que se cumpla con el objeto contractual</t>
  </si>
  <si>
    <t>Semanal, hasta que se alcance la aprobación de la interventoría y la supervisión del contrato.</t>
  </si>
  <si>
    <t>Información Existente: El consultor deberá realizar la revisión y/o actualización y/o complementación de la información disponible</t>
  </si>
  <si>
    <t>Retrasos en el cronograma del proyecto incremento en los costos</t>
  </si>
  <si>
    <t xml:space="preserve">El consultor deberá llevar a cabo una revisión exhaustiva, acompañada de la actualización y complementación de la información disponible, con el fin de garantizar su precisión, integridad y pertinencia.
</t>
  </si>
  <si>
    <t>La interventoría y supervisión del proyecto deberá realizar revisiones periódicas y actualizaciones continuas que permitan detectar y corregir posibles inconsistencias, omisiones o desactualizaciones
Mesas de trabajo
Informes de resultado
Requerimientos Escritos</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</si>
  <si>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</si>
  <si>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</si>
  <si>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</si>
  <si>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</si>
  <si>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</si>
  <si>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</si>
  <si>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</si>
  <si>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</si>
  <si>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</si>
  <si>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</si>
  <si>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</si>
  <si>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</si>
  <si>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</si>
  <si>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Específico</t>
  </si>
  <si>
    <t>Interno</t>
  </si>
  <si>
    <t>Coexistencia de Proyectos: Llevar a cabo un análisis de posibles conflictos con otros proyectos e infraestructura existentes.</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</si>
  <si>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</si>
  <si>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</si>
  <si>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Riesgo Bajo</t>
  </si>
  <si>
    <t>Contratista</t>
  </si>
  <si>
    <t>Seguimiento permanente por parte de la Interventoría y/o Supervisión del proyecto.
Comités Técnicos
 Informes de resultados, requerimientos escritos.</t>
  </si>
  <si>
    <t>Riesgo Económico</t>
  </si>
  <si>
    <t>Limitación en la movilidad. Se refiere a la posibilidad de encontrar limitaciones o restricciones en los Departamentos, Municipios, Veredas, corregimientos o sectores necesarios para acceder al proyecto o donde se desarrolle el mismo.</t>
  </si>
  <si>
    <t>Retrasos en la Ejecución del Contrato</t>
  </si>
  <si>
    <t xml:space="preserve">El Consultor deberá analizar al momento de la estructuración de su oferta las condiciones de movilidad y acceso de los sectores propios de la ejecución del proyecto,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</si>
  <si>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</si>
  <si>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</si>
  <si>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proyecto.
Reuniones de seguimiento por parte de la interventoría y la Supervisión del proyecto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</si>
  <si>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</si>
  <si>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</si>
  <si>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</si>
  <si>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</si>
  <si>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</si>
  <si>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</si>
  <si>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</si>
  <si>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</si>
  <si>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</si>
  <si>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</si>
  <si>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</si>
  <si>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</si>
  <si>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</si>
  <si>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</si>
  <si>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Desfase Financiero</t>
  </si>
  <si>
    <t>Riesgo Medio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</si>
  <si>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</si>
  <si>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</si>
  <si>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</si>
  <si>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</si>
  <si>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</si>
  <si>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</si>
  <si>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</si>
  <si>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</si>
  <si>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</si>
  <si>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</si>
  <si>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</si>
  <si>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</si>
  <si>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</si>
  <si>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</si>
  <si>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</si>
  <si>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</si>
  <si>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</si>
  <si>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</si>
  <si>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</si>
  <si>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</si>
  <si>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</si>
  <si>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</si>
  <si>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</si>
  <si>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</si>
  <si>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</si>
  <si>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</si>
  <si>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proyecto. 
Pérdida de bienes del Consultor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</si>
  <si>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</si>
  <si>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Revisiones de expertos del Consultor en los tratamientos y controles  a ser implementados</t>
  </si>
  <si>
    <t>Determinadas por los expertos del Consultor en esta materia</t>
  </si>
  <si>
    <t>Retraso en la ejecución de los trabajos</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</si>
  <si>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</si>
  <si>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</si>
  <si>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</si>
  <si>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</si>
  <si>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</si>
  <si>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</si>
  <si>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</si>
  <si>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</si>
  <si>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</si>
  <si>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</si>
  <si>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</si>
  <si>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</si>
  <si>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</si>
  <si>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</si>
  <si>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</si>
  <si>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</si>
  <si>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</si>
  <si>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</si>
  <si>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consultor generando inoperancia administrativa  de los entregables según cronograma contractual </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</si>
  <si>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</si>
  <si>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</si>
  <si>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consultoría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</si>
  <si>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</si>
  <si>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</si>
  <si>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</si>
  <si>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</si>
  <si>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</si>
  <si>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</si>
  <si>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</si>
  <si>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</si>
  <si>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</si>
  <si>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</si>
  <si>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</si>
  <si>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</si>
  <si>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</si>
  <si>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</si>
  <si>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</si>
  <si>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</si>
  <si>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</si>
  <si>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</si>
  <si>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</si>
  <si>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</si>
  <si>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</si>
  <si>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</si>
  <si>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</si>
  <si>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</si>
  <si>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</si>
  <si>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</si>
  <si>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</si>
  <si>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</si>
  <si>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</si>
  <si>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Demoras en la entrega de la metodología general que incluirá la programación de todas las actividades y del trabajo de campo, ensayos y/o pruebas y/o mediciones en campo, entre otros trabajos objeto del presente proceso</t>
  </si>
  <si>
    <t>Retraso en el cronograma establecido del contrato afectando los tiempos del presente proceso.</t>
  </si>
  <si>
    <t>La interventoría y Supervisión del contrato, deberá realizar revisiones periódicas que permitan verificar el cumplimiento del cronograma pactado
Realizar seguimiento a través de reuniones de avance y verificaciones de cumplimiento</t>
  </si>
  <si>
    <t>Riesgo Ambiental
Riesgo Social
Riesgo Predial</t>
  </si>
  <si>
    <t xml:space="preserve">Seguimiento por parte del Interventor a la gestión ambiental, predial, social y de sostenibilidad realizada por el consultor de acuerdo con los términos establecidos en los documentos contractuales </t>
  </si>
  <si>
    <t xml:space="preserve">
Demoras en la entrega de los estudios y diseños requeridos: El consultor deberá entregar en los tiempos y condiciones exigidos, los estudios y diseños que posibiliten una solución definitiva, cumpliendo con la normatividad vigente y las condiciones exigidas en los documentos del presente proceso.
</t>
  </si>
  <si>
    <t xml:space="preserve">La Interventoría, el Gestor Técnico del Contrato y el Supervisor del contrato deberán establecer en los documentos contractuales un cronograma detallado con entregables definidos.
La Interventoría, el Gestor Técnico del Contrato y el Supervisor del contrato deberán realizar seguimiento periódico a las obligaciones establecidas en los documentos contractuales.
</t>
  </si>
  <si>
    <t xml:space="preserve">
Gestión ambiental, predial, social y de sostenibilidad: se refiere a las obligaciones que tiene el Consultor en cuanto a la elaboración de los documentos técnicos y volúmenes correspondientes, la realización de las gestiones pertinentes antes las Autoridades respectivas como consultas sobre trámites ambientales requeridos, procedencia y oportunidad de consulta previa y los demás que se identifiquen; siguiendo las condiciones, normatividad vigente, y calidades exigidas.
</t>
  </si>
  <si>
    <t>Verificación de la gestión  ambiental, predial, social y de sostenibilidad  realizada y sus resultados por parte de los especialistas del Interventor.   
Comités Técnicos, seguimiento a informes por parte de la Supervisión y requerimientos escritos.
Retroalimentación en los procedimientos adelantados por los responsables del tratamiento.</t>
  </si>
  <si>
    <t>LOTE 4. ESTUDIOS Y DISEÑOS PARA LA INFRAESTRUCTURA FLUVIAL EN EL DEPARTAMENTO DE CHOCÓ EN EL MARCO DEL PROCESO DE MEJORAMIENTO DE LAS CONDICIONES DE NAVEGABILIDAD EN LA RED FLUVIAL NACIONAL</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</si>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</sst>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3">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4" fillId="0" borderId="1" xfId="0" applyFont="1" applyBorder="1"/>
    <xf numFmtId="0" fontId="10"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3" borderId="1" xfId="0" applyFont="1" applyFill="1" applyBorder="1" applyAlignment="1">
      <alignment horizontal="center" vertical="center" textRotation="90" wrapText="1"/>
    </xf>
    <xf numFmtId="0" fontId="7" fillId="0" borderId="1" xfId="0" applyFont="1" applyBorder="1" applyAlignment="1">
      <alignment horizontal="center" vertical="center"/>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topLeftCell="A25" zoomScale="60" zoomScaleNormal="60" workbookViewId="0">
      <selection activeCell="G28" sqref="G28"/>
    </sheetView>
  </sheetViews>
  <sheetFormatPr baseColWidth="10" defaultColWidth="10.88671875" defaultRowHeight="106.2" customHeight="1" x14ac:dyDescent="0.3"/>
  <cols>
    <col min="1" max="1" width="2.109375" style="2" customWidth="1"/>
    <col min="2" max="2" width="5.6640625" style="9"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7.44140625" style="10" customWidth="1"/>
    <col min="9" max="11" width="10.5546875" style="2" customWidth="1"/>
    <col min="12" max="12" width="14.44140625" style="2" customWidth="1"/>
    <col min="13" max="13" width="10.5546875" style="2" customWidth="1"/>
    <col min="14" max="14" width="17.6640625" style="2" customWidth="1"/>
    <col min="15" max="15" width="60.33203125" style="2" customWidth="1"/>
    <col min="16" max="19" width="11.109375" style="2"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ht="50.4" customHeight="1" x14ac:dyDescent="0.3">
      <c r="B1" s="43"/>
      <c r="C1" s="44"/>
      <c r="D1" s="44"/>
      <c r="E1" s="44"/>
      <c r="F1" s="45"/>
      <c r="G1" s="52" t="s">
        <v>0</v>
      </c>
      <c r="H1" s="53"/>
      <c r="I1" s="53"/>
      <c r="J1" s="53"/>
      <c r="K1" s="53"/>
      <c r="L1" s="53"/>
      <c r="M1" s="53"/>
      <c r="N1" s="53"/>
      <c r="O1" s="53"/>
      <c r="P1" s="53"/>
      <c r="Q1" s="53"/>
      <c r="R1" s="53"/>
      <c r="S1" s="53"/>
      <c r="T1" s="53"/>
      <c r="U1" s="53"/>
      <c r="V1" s="53"/>
      <c r="W1" s="53"/>
      <c r="X1" s="53"/>
      <c r="Y1" s="54"/>
    </row>
    <row r="2" spans="1:25" ht="28.95" customHeight="1" x14ac:dyDescent="0.3">
      <c r="B2" s="46"/>
      <c r="C2" s="47"/>
      <c r="D2" s="47"/>
      <c r="E2" s="47"/>
      <c r="F2" s="48"/>
      <c r="G2" s="55" t="s">
        <v>240</v>
      </c>
      <c r="H2" s="56"/>
      <c r="I2" s="56"/>
      <c r="J2" s="56"/>
      <c r="K2" s="56"/>
      <c r="L2" s="56"/>
      <c r="M2" s="56"/>
      <c r="N2" s="56"/>
      <c r="O2" s="56"/>
      <c r="P2" s="56"/>
      <c r="Q2" s="56"/>
      <c r="R2" s="56"/>
      <c r="S2" s="56"/>
      <c r="T2" s="56"/>
      <c r="U2" s="56"/>
      <c r="V2" s="56"/>
      <c r="W2" s="56"/>
      <c r="X2" s="56"/>
      <c r="Y2" s="57"/>
    </row>
    <row r="3" spans="1:25" ht="29.4" customHeight="1" x14ac:dyDescent="0.3">
      <c r="B3" s="49"/>
      <c r="C3" s="50"/>
      <c r="D3" s="50"/>
      <c r="E3" s="50"/>
      <c r="F3" s="51"/>
      <c r="G3" s="58" t="s">
        <v>239</v>
      </c>
      <c r="H3" s="59"/>
      <c r="I3" s="59"/>
      <c r="J3" s="59"/>
      <c r="K3" s="59"/>
      <c r="L3" s="59"/>
      <c r="M3" s="59"/>
      <c r="N3" s="59"/>
      <c r="O3" s="59"/>
      <c r="P3" s="59"/>
      <c r="Q3" s="59"/>
      <c r="R3" s="59"/>
      <c r="S3" s="59"/>
      <c r="T3" s="59"/>
      <c r="U3" s="59"/>
      <c r="V3" s="59"/>
      <c r="W3" s="59"/>
      <c r="X3" s="59"/>
      <c r="Y3" s="60"/>
    </row>
    <row r="4" spans="1:25" s="9" customFormat="1" ht="51" customHeight="1" x14ac:dyDescent="0.3">
      <c r="B4" s="40" t="s">
        <v>1</v>
      </c>
      <c r="C4" s="40" t="s">
        <v>2</v>
      </c>
      <c r="D4" s="40" t="s">
        <v>3</v>
      </c>
      <c r="E4" s="40" t="s">
        <v>4</v>
      </c>
      <c r="F4" s="40" t="s">
        <v>5</v>
      </c>
      <c r="G4" s="68" t="s">
        <v>6</v>
      </c>
      <c r="H4" s="68" t="s">
        <v>7</v>
      </c>
      <c r="I4" s="40" t="s">
        <v>8</v>
      </c>
      <c r="J4" s="40" t="s">
        <v>9</v>
      </c>
      <c r="K4" s="40" t="s">
        <v>10</v>
      </c>
      <c r="L4" s="40" t="s">
        <v>11</v>
      </c>
      <c r="M4" s="61" t="s">
        <v>12</v>
      </c>
      <c r="N4" s="62"/>
      <c r="O4" s="37" t="s">
        <v>13</v>
      </c>
      <c r="P4" s="61" t="s">
        <v>14</v>
      </c>
      <c r="Q4" s="65"/>
      <c r="R4" s="65"/>
      <c r="S4" s="62"/>
      <c r="T4" s="37" t="s">
        <v>15</v>
      </c>
      <c r="U4" s="37" t="s">
        <v>16</v>
      </c>
      <c r="V4" s="37" t="s">
        <v>17</v>
      </c>
      <c r="W4" s="37" t="s">
        <v>18</v>
      </c>
      <c r="X4" s="67" t="s">
        <v>19</v>
      </c>
      <c r="Y4" s="67"/>
    </row>
    <row r="5" spans="1:25" s="9" customFormat="1" ht="13.95" customHeight="1" x14ac:dyDescent="0.3">
      <c r="B5" s="41"/>
      <c r="C5" s="41"/>
      <c r="D5" s="41"/>
      <c r="E5" s="41"/>
      <c r="F5" s="41"/>
      <c r="G5" s="69"/>
      <c r="H5" s="69"/>
      <c r="I5" s="41"/>
      <c r="J5" s="41"/>
      <c r="K5" s="41"/>
      <c r="L5" s="41"/>
      <c r="M5" s="63"/>
      <c r="N5" s="64"/>
      <c r="O5" s="38"/>
      <c r="P5" s="63"/>
      <c r="Q5" s="66"/>
      <c r="R5" s="66"/>
      <c r="S5" s="64"/>
      <c r="T5" s="38"/>
      <c r="U5" s="38"/>
      <c r="V5" s="38"/>
      <c r="W5" s="38"/>
      <c r="X5" s="67"/>
      <c r="Y5" s="67"/>
    </row>
    <row r="6" spans="1:25" s="9" customFormat="1" ht="66.599999999999994" customHeight="1" x14ac:dyDescent="0.3">
      <c r="B6" s="42"/>
      <c r="C6" s="42"/>
      <c r="D6" s="42"/>
      <c r="E6" s="42"/>
      <c r="F6" s="42"/>
      <c r="G6" s="70"/>
      <c r="H6" s="70"/>
      <c r="I6" s="42"/>
      <c r="J6" s="42"/>
      <c r="K6" s="42"/>
      <c r="L6" s="42"/>
      <c r="M6" s="33" t="s">
        <v>20</v>
      </c>
      <c r="N6" s="34" t="s">
        <v>21</v>
      </c>
      <c r="O6" s="39"/>
      <c r="P6" s="36" t="s">
        <v>22</v>
      </c>
      <c r="Q6" s="36" t="s">
        <v>23</v>
      </c>
      <c r="R6" s="36" t="s">
        <v>24</v>
      </c>
      <c r="S6" s="36" t="s">
        <v>25</v>
      </c>
      <c r="T6" s="39"/>
      <c r="U6" s="39"/>
      <c r="V6" s="39"/>
      <c r="W6" s="39"/>
      <c r="X6" s="35" t="s">
        <v>26</v>
      </c>
      <c r="Y6" s="33" t="s">
        <v>27</v>
      </c>
    </row>
    <row r="7" spans="1:25" ht="106.2" customHeight="1" x14ac:dyDescent="0.3">
      <c r="A7" s="12"/>
      <c r="B7" s="32">
        <v>1</v>
      </c>
      <c r="C7" s="13" t="s">
        <v>28</v>
      </c>
      <c r="D7" s="13" t="s">
        <v>29</v>
      </c>
      <c r="E7" s="11" t="s">
        <v>30</v>
      </c>
      <c r="F7" s="11" t="s">
        <v>31</v>
      </c>
      <c r="G7" s="14" t="s">
        <v>32</v>
      </c>
      <c r="H7" s="15" t="s">
        <v>33</v>
      </c>
      <c r="I7" s="15">
        <v>2</v>
      </c>
      <c r="J7" s="15">
        <v>3</v>
      </c>
      <c r="K7" s="15">
        <f>+I7+J7</f>
        <v>5</v>
      </c>
      <c r="L7" s="15" t="str">
        <f>+IF(AND(K7&gt;=2,K7&lt;=4),"Riesgo Bajo",IF(K7=5,"Riesgo Medio",IF(AND(K7&gt;=6,K7&lt;=7),"Riesgo Alto",IF(AND(K7&gt;=8,K7&lt;=10),"Riesgo Extremo",""))))</f>
        <v>Riesgo Medio</v>
      </c>
      <c r="M7" s="15" t="s">
        <v>34</v>
      </c>
      <c r="N7" s="15"/>
      <c r="O7" s="15" t="s">
        <v>35</v>
      </c>
      <c r="P7" s="15">
        <v>2</v>
      </c>
      <c r="Q7" s="15">
        <v>2</v>
      </c>
      <c r="R7" s="15">
        <f>+P7+Q7</f>
        <v>4</v>
      </c>
      <c r="S7" s="15" t="str">
        <f>+IF(AND(R7&gt;=2,R7&lt;=4),"Riesgo Bajo",IF(R7=5,"Riesgo Medio",IF(AND(R7&gt;=6,R7&lt;=7),"Riesgo Alto",IF(AND(R7&gt;=8,R7&lt;=10),"Riesgo Extremo",""))))</f>
        <v>Riesgo Bajo</v>
      </c>
      <c r="T7" s="15" t="s">
        <v>36</v>
      </c>
      <c r="U7" s="15" t="s">
        <v>37</v>
      </c>
      <c r="V7" s="15" t="s">
        <v>38</v>
      </c>
      <c r="W7" s="15" t="s">
        <v>39</v>
      </c>
      <c r="X7" s="15" t="s">
        <v>40</v>
      </c>
      <c r="Y7" s="15" t="s">
        <v>41</v>
      </c>
    </row>
    <row r="8" spans="1:25" ht="120" customHeight="1" x14ac:dyDescent="0.3">
      <c r="A8" s="10"/>
      <c r="B8" s="32">
        <v>2</v>
      </c>
      <c r="C8" s="13" t="s">
        <v>42</v>
      </c>
      <c r="D8" s="13" t="s">
        <v>43</v>
      </c>
      <c r="E8" s="13" t="s">
        <v>44</v>
      </c>
      <c r="F8" s="11" t="s">
        <v>31</v>
      </c>
      <c r="G8" s="14" t="s">
        <v>45</v>
      </c>
      <c r="H8" s="15" t="s">
        <v>46</v>
      </c>
      <c r="I8" s="15">
        <v>2</v>
      </c>
      <c r="J8" s="15">
        <v>3</v>
      </c>
      <c r="K8" s="15">
        <f t="shared" ref="K8:K32" si="0">+I8+J8</f>
        <v>5</v>
      </c>
      <c r="L8" s="15" t="str">
        <f t="shared" ref="L8:L32" si="1">+IF(AND(K8&gt;=2,K8&lt;=4),"Riesgo Bajo",IF(K8=5,"Riesgo Medio",IF(AND(K8&gt;=6,K8&lt;=7),"Riesgo Alto",IF(AND(K8&gt;=8,K8&lt;=10),"Riesgo Extremo",""))))</f>
        <v>Riesgo Medio</v>
      </c>
      <c r="M8" s="15" t="s">
        <v>34</v>
      </c>
      <c r="N8" s="15" t="s">
        <v>34</v>
      </c>
      <c r="O8" s="15" t="s">
        <v>47</v>
      </c>
      <c r="P8" s="15">
        <v>2</v>
      </c>
      <c r="Q8" s="15">
        <v>2</v>
      </c>
      <c r="R8" s="15">
        <f t="shared" ref="R8:R32" si="2">+P8+Q8</f>
        <v>4</v>
      </c>
      <c r="S8" s="15" t="str">
        <f t="shared" ref="S8:S32" si="3">+IF(AND(R8&gt;=2,R8&lt;=4),"Riesgo Bajo",IF(R8=5,"Riesgo Medio",IF(AND(R8&gt;=6,R8&lt;=7),"Riesgo Alto",IF(AND(R8&gt;=8,R8&lt;=10),"Riesgo Extremo",""))))</f>
        <v>Riesgo Bajo</v>
      </c>
      <c r="T8" s="15" t="s">
        <v>36</v>
      </c>
      <c r="U8" s="15" t="s">
        <v>48</v>
      </c>
      <c r="V8" s="15" t="s">
        <v>49</v>
      </c>
      <c r="W8" s="15" t="s">
        <v>50</v>
      </c>
      <c r="X8" s="15" t="s">
        <v>51</v>
      </c>
      <c r="Y8" s="15" t="s">
        <v>52</v>
      </c>
    </row>
    <row r="9" spans="1:25" ht="106.2" customHeight="1" x14ac:dyDescent="0.3">
      <c r="B9" s="32">
        <v>3</v>
      </c>
      <c r="C9" s="13" t="s">
        <v>42</v>
      </c>
      <c r="D9" s="13" t="s">
        <v>43</v>
      </c>
      <c r="E9" s="13" t="s">
        <v>53</v>
      </c>
      <c r="F9" s="16" t="s">
        <v>54</v>
      </c>
      <c r="G9" s="14" t="s">
        <v>55</v>
      </c>
      <c r="H9" s="15" t="s">
        <v>56</v>
      </c>
      <c r="I9" s="15">
        <v>2</v>
      </c>
      <c r="J9" s="15">
        <v>3</v>
      </c>
      <c r="K9" s="15">
        <f t="shared" si="0"/>
        <v>5</v>
      </c>
      <c r="L9" s="15" t="str">
        <f t="shared" si="1"/>
        <v>Riesgo Medio</v>
      </c>
      <c r="M9" s="15"/>
      <c r="N9" s="15" t="s">
        <v>34</v>
      </c>
      <c r="O9" s="15" t="s">
        <v>57</v>
      </c>
      <c r="P9" s="15">
        <v>2</v>
      </c>
      <c r="Q9" s="15">
        <v>2</v>
      </c>
      <c r="R9" s="15">
        <f t="shared" si="2"/>
        <v>4</v>
      </c>
      <c r="S9" s="15" t="str">
        <f t="shared" si="3"/>
        <v>Riesgo Bajo</v>
      </c>
      <c r="T9" s="15" t="s">
        <v>58</v>
      </c>
      <c r="U9" s="15" t="s">
        <v>59</v>
      </c>
      <c r="V9" s="15" t="s">
        <v>60</v>
      </c>
      <c r="W9" s="15" t="s">
        <v>61</v>
      </c>
      <c r="X9" s="15" t="s">
        <v>62</v>
      </c>
      <c r="Y9" s="15" t="s">
        <v>63</v>
      </c>
    </row>
    <row r="10" spans="1:25" ht="142.19999999999999" customHeight="1" x14ac:dyDescent="0.3">
      <c r="B10" s="32">
        <v>4</v>
      </c>
      <c r="C10" s="13" t="s">
        <v>28</v>
      </c>
      <c r="D10" s="13" t="s">
        <v>29</v>
      </c>
      <c r="E10" s="13" t="s">
        <v>64</v>
      </c>
      <c r="F10" s="16" t="s">
        <v>65</v>
      </c>
      <c r="G10" s="14" t="s">
        <v>66</v>
      </c>
      <c r="H10" s="15" t="s">
        <v>67</v>
      </c>
      <c r="I10" s="15">
        <v>2</v>
      </c>
      <c r="J10" s="15">
        <v>3</v>
      </c>
      <c r="K10" s="15">
        <f t="shared" si="0"/>
        <v>5</v>
      </c>
      <c r="L10" s="15" t="str">
        <f t="shared" si="1"/>
        <v>Riesgo Medio</v>
      </c>
      <c r="M10" s="15" t="s">
        <v>34</v>
      </c>
      <c r="N10" s="15"/>
      <c r="O10" s="15" t="s">
        <v>68</v>
      </c>
      <c r="P10" s="15">
        <v>2</v>
      </c>
      <c r="Q10" s="15">
        <v>2</v>
      </c>
      <c r="R10" s="15">
        <f t="shared" si="2"/>
        <v>4</v>
      </c>
      <c r="S10" s="15" t="str">
        <f t="shared" si="3"/>
        <v>Riesgo Bajo</v>
      </c>
      <c r="T10" s="15" t="s">
        <v>36</v>
      </c>
      <c r="U10" s="15" t="s">
        <v>69</v>
      </c>
      <c r="V10" s="15" t="s">
        <v>70</v>
      </c>
      <c r="W10" s="15" t="s">
        <v>39</v>
      </c>
      <c r="X10" s="15" t="s">
        <v>71</v>
      </c>
      <c r="Y10" s="15" t="s">
        <v>41</v>
      </c>
    </row>
    <row r="11" spans="1:25" ht="106.2" customHeight="1" x14ac:dyDescent="0.3">
      <c r="B11" s="32">
        <v>5</v>
      </c>
      <c r="C11" s="13" t="s">
        <v>28</v>
      </c>
      <c r="D11" s="13" t="s">
        <v>72</v>
      </c>
      <c r="E11" s="13" t="s">
        <v>73</v>
      </c>
      <c r="F11" s="16" t="s">
        <v>74</v>
      </c>
      <c r="G11" s="14" t="s">
        <v>75</v>
      </c>
      <c r="H11" s="15" t="s">
        <v>76</v>
      </c>
      <c r="I11" s="15">
        <v>2</v>
      </c>
      <c r="J11" s="15">
        <v>3</v>
      </c>
      <c r="K11" s="15">
        <f t="shared" si="0"/>
        <v>5</v>
      </c>
      <c r="L11" s="15" t="str">
        <f t="shared" si="1"/>
        <v>Riesgo Medio</v>
      </c>
      <c r="M11" s="15" t="s">
        <v>34</v>
      </c>
      <c r="N11" s="15" t="s">
        <v>34</v>
      </c>
      <c r="O11" s="15" t="s">
        <v>77</v>
      </c>
      <c r="P11" s="15">
        <v>2</v>
      </c>
      <c r="Q11" s="15">
        <v>2</v>
      </c>
      <c r="R11" s="15">
        <f t="shared" si="2"/>
        <v>4</v>
      </c>
      <c r="S11" s="15" t="str">
        <f t="shared" si="3"/>
        <v>Riesgo Bajo</v>
      </c>
      <c r="T11" s="15" t="s">
        <v>36</v>
      </c>
      <c r="U11" s="15" t="s">
        <v>48</v>
      </c>
      <c r="V11" s="15" t="s">
        <v>38</v>
      </c>
      <c r="W11" s="15" t="s">
        <v>39</v>
      </c>
      <c r="X11" s="15" t="s">
        <v>78</v>
      </c>
      <c r="Y11" s="15" t="s">
        <v>52</v>
      </c>
    </row>
    <row r="12" spans="1:25" ht="171" customHeight="1" x14ac:dyDescent="0.3">
      <c r="B12" s="32">
        <v>6</v>
      </c>
      <c r="C12" s="13" t="s">
        <v>28</v>
      </c>
      <c r="D12" s="13" t="s">
        <v>72</v>
      </c>
      <c r="E12" s="13" t="s">
        <v>73</v>
      </c>
      <c r="F12" s="16" t="s">
        <v>74</v>
      </c>
      <c r="G12" s="14" t="s">
        <v>79</v>
      </c>
      <c r="H12" s="15" t="s">
        <v>80</v>
      </c>
      <c r="I12" s="15">
        <v>2</v>
      </c>
      <c r="J12" s="15">
        <v>3</v>
      </c>
      <c r="K12" s="15">
        <f t="shared" si="0"/>
        <v>5</v>
      </c>
      <c r="L12" s="15" t="str">
        <f t="shared" si="1"/>
        <v>Riesgo Medio</v>
      </c>
      <c r="M12" s="15"/>
      <c r="N12" s="15" t="s">
        <v>34</v>
      </c>
      <c r="O12" s="15" t="s">
        <v>81</v>
      </c>
      <c r="P12" s="15">
        <v>1</v>
      </c>
      <c r="Q12" s="15">
        <v>2</v>
      </c>
      <c r="R12" s="15">
        <f t="shared" si="2"/>
        <v>3</v>
      </c>
      <c r="S12" s="15" t="str">
        <f t="shared" si="3"/>
        <v>Riesgo Bajo</v>
      </c>
      <c r="T12" s="15" t="s">
        <v>36</v>
      </c>
      <c r="U12" s="15" t="s">
        <v>82</v>
      </c>
      <c r="V12" s="15" t="s">
        <v>38</v>
      </c>
      <c r="W12" s="15" t="s">
        <v>83</v>
      </c>
      <c r="X12" s="15" t="s">
        <v>84</v>
      </c>
      <c r="Y12" s="15" t="s">
        <v>85</v>
      </c>
    </row>
    <row r="13" spans="1:25" ht="132.6" customHeight="1" x14ac:dyDescent="0.3">
      <c r="B13" s="32">
        <v>7</v>
      </c>
      <c r="C13" s="13" t="s">
        <v>42</v>
      </c>
      <c r="D13" s="13" t="s">
        <v>43</v>
      </c>
      <c r="E13" s="13" t="s">
        <v>86</v>
      </c>
      <c r="F13" s="13" t="s">
        <v>87</v>
      </c>
      <c r="G13" s="14" t="s">
        <v>88</v>
      </c>
      <c r="H13" s="15" t="s">
        <v>89</v>
      </c>
      <c r="I13" s="15">
        <v>3</v>
      </c>
      <c r="J13" s="15">
        <v>3</v>
      </c>
      <c r="K13" s="15">
        <f t="shared" si="0"/>
        <v>6</v>
      </c>
      <c r="L13" s="15" t="str">
        <f t="shared" si="1"/>
        <v>Riesgo Alto</v>
      </c>
      <c r="M13" s="15"/>
      <c r="N13" s="15" t="s">
        <v>34</v>
      </c>
      <c r="O13" s="15" t="s">
        <v>90</v>
      </c>
      <c r="P13" s="15">
        <v>2</v>
      </c>
      <c r="Q13" s="15">
        <v>2</v>
      </c>
      <c r="R13" s="15">
        <f t="shared" si="2"/>
        <v>4</v>
      </c>
      <c r="S13" s="15" t="str">
        <f t="shared" si="3"/>
        <v>Riesgo Bajo</v>
      </c>
      <c r="T13" s="15" t="s">
        <v>36</v>
      </c>
      <c r="U13" s="15" t="s">
        <v>59</v>
      </c>
      <c r="V13" s="15" t="s">
        <v>91</v>
      </c>
      <c r="W13" s="15" t="s">
        <v>92</v>
      </c>
      <c r="X13" s="15" t="s">
        <v>93</v>
      </c>
      <c r="Y13" s="15" t="s">
        <v>94</v>
      </c>
    </row>
    <row r="14" spans="1:25" ht="174" customHeight="1" x14ac:dyDescent="0.3">
      <c r="B14" s="32">
        <v>8</v>
      </c>
      <c r="C14" s="13" t="s">
        <v>42</v>
      </c>
      <c r="D14" s="13" t="s">
        <v>43</v>
      </c>
      <c r="E14" s="13" t="s">
        <v>86</v>
      </c>
      <c r="F14" s="13" t="s">
        <v>87</v>
      </c>
      <c r="G14" s="14" t="s">
        <v>230</v>
      </c>
      <c r="H14" s="15" t="s">
        <v>95</v>
      </c>
      <c r="I14" s="15">
        <v>3</v>
      </c>
      <c r="J14" s="15">
        <v>4</v>
      </c>
      <c r="K14" s="15">
        <f t="shared" ref="K14:K16" si="4">+I14+J14</f>
        <v>7</v>
      </c>
      <c r="L14" s="15" t="str">
        <f t="shared" ref="L14:L16" si="5">+IF(AND(K14&gt;=2,K14&lt;=4),"Riesgo Bajo",IF(K14=5,"Riesgo Medio",IF(AND(K14&gt;=6,K14&lt;=7),"Riesgo Alto",IF(AND(K14&gt;=8,K14&lt;=10),"Riesgo Extremo",""))))</f>
        <v>Riesgo Alto</v>
      </c>
      <c r="M14" s="15"/>
      <c r="N14" s="15" t="s">
        <v>34</v>
      </c>
      <c r="O14" s="15" t="s">
        <v>96</v>
      </c>
      <c r="P14" s="15">
        <v>2</v>
      </c>
      <c r="Q14" s="15">
        <v>2</v>
      </c>
      <c r="R14" s="15">
        <f t="shared" ref="R14:R16" si="6">+P14+Q14</f>
        <v>4</v>
      </c>
      <c r="S14" s="15" t="str">
        <f t="shared" ref="S14:S16" si="7">+IF(AND(R14&gt;=2,R14&lt;=4),"Riesgo Bajo",IF(R14=5,"Riesgo Medio",IF(AND(R14&gt;=6,R14&lt;=7),"Riesgo Alto",IF(AND(R14&gt;=8,R14&lt;=10),"Riesgo Extremo",""))))</f>
        <v>Riesgo Bajo</v>
      </c>
      <c r="T14" s="15" t="s">
        <v>36</v>
      </c>
      <c r="U14" s="15" t="s">
        <v>59</v>
      </c>
      <c r="V14" s="15" t="s">
        <v>91</v>
      </c>
      <c r="W14" s="15" t="s">
        <v>97</v>
      </c>
      <c r="X14" s="15" t="s">
        <v>98</v>
      </c>
      <c r="Y14" s="15" t="s">
        <v>99</v>
      </c>
    </row>
    <row r="15" spans="1:25" ht="174" customHeight="1" x14ac:dyDescent="0.3">
      <c r="B15" s="32">
        <v>9</v>
      </c>
      <c r="C15" s="13" t="s">
        <v>28</v>
      </c>
      <c r="D15" s="13" t="s">
        <v>43</v>
      </c>
      <c r="E15" s="13" t="s">
        <v>86</v>
      </c>
      <c r="F15" s="16" t="s">
        <v>87</v>
      </c>
      <c r="G15" s="14" t="s">
        <v>235</v>
      </c>
      <c r="H15" s="15" t="s">
        <v>231</v>
      </c>
      <c r="I15" s="15">
        <v>3</v>
      </c>
      <c r="J15" s="15">
        <v>4</v>
      </c>
      <c r="K15" s="15">
        <f t="shared" ref="K15" si="8">+I15+J15</f>
        <v>7</v>
      </c>
      <c r="L15" s="15" t="str">
        <f t="shared" ref="L15" si="9">+IF(AND(K15&gt;=2,K15&lt;=4),"Riesgo Bajo",IF(K15=5,"Riesgo Medio",IF(AND(K15&gt;=6,K15&lt;=7),"Riesgo Alto",IF(AND(K15&gt;=8,K15&lt;=10),"Riesgo Extremo",""))))</f>
        <v>Riesgo Alto</v>
      </c>
      <c r="M15" s="15"/>
      <c r="N15" s="15" t="s">
        <v>34</v>
      </c>
      <c r="O15" s="15" t="s">
        <v>236</v>
      </c>
      <c r="P15" s="15">
        <v>2</v>
      </c>
      <c r="Q15" s="15">
        <v>2</v>
      </c>
      <c r="R15" s="15">
        <f t="shared" ref="R15" si="10">+P15+Q15</f>
        <v>4</v>
      </c>
      <c r="S15" s="15" t="str">
        <f t="shared" ref="S15" si="11">+IF(AND(R15&gt;=2,R15&lt;=4),"Riesgo Bajo",IF(R15=5,"Riesgo Medio",IF(AND(R15&gt;=6,R15&lt;=7),"Riesgo Alto",IF(AND(R15&gt;=8,R15&lt;=10),"Riesgo Extremo",""))))</f>
        <v>Riesgo Bajo</v>
      </c>
      <c r="T15" s="15" t="s">
        <v>36</v>
      </c>
      <c r="U15" s="15" t="s">
        <v>59</v>
      </c>
      <c r="V15" s="15" t="s">
        <v>91</v>
      </c>
      <c r="W15" s="15" t="s">
        <v>61</v>
      </c>
      <c r="X15" s="15" t="s">
        <v>232</v>
      </c>
      <c r="Y15" s="15" t="s">
        <v>63</v>
      </c>
    </row>
    <row r="16" spans="1:25" ht="118.2" customHeight="1" x14ac:dyDescent="0.3">
      <c r="B16" s="32">
        <v>10</v>
      </c>
      <c r="C16" s="13" t="s">
        <v>42</v>
      </c>
      <c r="D16" s="13" t="s">
        <v>43</v>
      </c>
      <c r="E16" s="13" t="s">
        <v>86</v>
      </c>
      <c r="F16" s="13" t="s">
        <v>87</v>
      </c>
      <c r="G16" s="14" t="s">
        <v>100</v>
      </c>
      <c r="H16" s="15" t="s">
        <v>101</v>
      </c>
      <c r="I16" s="15">
        <v>3</v>
      </c>
      <c r="J16" s="15">
        <v>3</v>
      </c>
      <c r="K16" s="15">
        <f t="shared" si="4"/>
        <v>6</v>
      </c>
      <c r="L16" s="15" t="str">
        <f t="shared" si="5"/>
        <v>Riesgo Alto</v>
      </c>
      <c r="M16" s="15"/>
      <c r="N16" s="15" t="s">
        <v>34</v>
      </c>
      <c r="O16" s="15" t="s">
        <v>102</v>
      </c>
      <c r="P16" s="15">
        <v>2</v>
      </c>
      <c r="Q16" s="15">
        <v>2</v>
      </c>
      <c r="R16" s="15">
        <f t="shared" si="6"/>
        <v>4</v>
      </c>
      <c r="S16" s="15" t="str">
        <f t="shared" si="7"/>
        <v>Riesgo Bajo</v>
      </c>
      <c r="T16" s="15" t="s">
        <v>36</v>
      </c>
      <c r="U16" s="15" t="s">
        <v>59</v>
      </c>
      <c r="V16" s="15" t="s">
        <v>91</v>
      </c>
      <c r="W16" s="15" t="s">
        <v>61</v>
      </c>
      <c r="X16" s="15" t="s">
        <v>103</v>
      </c>
      <c r="Y16" s="15" t="s">
        <v>94</v>
      </c>
    </row>
    <row r="17" spans="2:25" ht="106.2" customHeight="1" x14ac:dyDescent="0.3">
      <c r="B17" s="32">
        <v>11</v>
      </c>
      <c r="C17" s="13" t="s">
        <v>28</v>
      </c>
      <c r="D17" s="13" t="s">
        <v>43</v>
      </c>
      <c r="E17" s="13" t="s">
        <v>86</v>
      </c>
      <c r="F17" s="13" t="s">
        <v>87</v>
      </c>
      <c r="G17" s="14" t="s">
        <v>104</v>
      </c>
      <c r="H17" s="23" t="s">
        <v>105</v>
      </c>
      <c r="I17" s="15">
        <v>3</v>
      </c>
      <c r="J17" s="15">
        <v>3</v>
      </c>
      <c r="K17" s="15">
        <f t="shared" si="0"/>
        <v>6</v>
      </c>
      <c r="L17" s="15" t="str">
        <f t="shared" si="1"/>
        <v>Riesgo Alto</v>
      </c>
      <c r="M17" s="15"/>
      <c r="N17" s="15" t="s">
        <v>34</v>
      </c>
      <c r="O17" s="15" t="s">
        <v>106</v>
      </c>
      <c r="P17" s="15">
        <v>1</v>
      </c>
      <c r="Q17" s="15">
        <v>2</v>
      </c>
      <c r="R17" s="15">
        <f t="shared" si="2"/>
        <v>3</v>
      </c>
      <c r="S17" s="15" t="str">
        <f t="shared" si="3"/>
        <v>Riesgo Bajo</v>
      </c>
      <c r="T17" s="15" t="s">
        <v>36</v>
      </c>
      <c r="U17" s="15" t="s">
        <v>59</v>
      </c>
      <c r="V17" s="15" t="s">
        <v>107</v>
      </c>
      <c r="W17" s="15" t="s">
        <v>108</v>
      </c>
      <c r="X17" s="15" t="s">
        <v>109</v>
      </c>
      <c r="Y17" s="24" t="s">
        <v>110</v>
      </c>
    </row>
    <row r="18" spans="2:25" ht="106.2" customHeight="1" x14ac:dyDescent="0.3">
      <c r="B18" s="32">
        <v>12</v>
      </c>
      <c r="C18" s="13" t="s">
        <v>28</v>
      </c>
      <c r="D18" s="13" t="s">
        <v>43</v>
      </c>
      <c r="E18" s="13" t="s">
        <v>86</v>
      </c>
      <c r="F18" s="16" t="s">
        <v>87</v>
      </c>
      <c r="G18" s="14" t="s">
        <v>111</v>
      </c>
      <c r="H18" s="15" t="s">
        <v>112</v>
      </c>
      <c r="I18" s="12">
        <v>2</v>
      </c>
      <c r="J18" s="12">
        <v>3</v>
      </c>
      <c r="K18" s="15">
        <f t="shared" si="0"/>
        <v>5</v>
      </c>
      <c r="L18" s="15" t="str">
        <f t="shared" si="1"/>
        <v>Riesgo Medio</v>
      </c>
      <c r="M18" s="15"/>
      <c r="N18" s="15" t="s">
        <v>34</v>
      </c>
      <c r="O18" s="15" t="s">
        <v>113</v>
      </c>
      <c r="P18" s="15">
        <v>1</v>
      </c>
      <c r="Q18" s="15">
        <v>2</v>
      </c>
      <c r="R18" s="15">
        <f t="shared" si="2"/>
        <v>3</v>
      </c>
      <c r="S18" s="15" t="str">
        <f t="shared" si="3"/>
        <v>Riesgo Bajo</v>
      </c>
      <c r="T18" s="15" t="s">
        <v>36</v>
      </c>
      <c r="U18" s="15" t="s">
        <v>59</v>
      </c>
      <c r="V18" s="15" t="s">
        <v>114</v>
      </c>
      <c r="W18" s="15" t="s">
        <v>115</v>
      </c>
      <c r="X18" s="15" t="s">
        <v>116</v>
      </c>
      <c r="Y18" s="15" t="s">
        <v>110</v>
      </c>
    </row>
    <row r="19" spans="2:25" ht="136.94999999999999" customHeight="1" x14ac:dyDescent="0.3">
      <c r="B19" s="32">
        <v>13</v>
      </c>
      <c r="C19" s="13" t="s">
        <v>117</v>
      </c>
      <c r="D19" s="13" t="s">
        <v>118</v>
      </c>
      <c r="E19" s="16" t="s">
        <v>86</v>
      </c>
      <c r="F19" s="16" t="s">
        <v>87</v>
      </c>
      <c r="G19" s="30" t="s">
        <v>119</v>
      </c>
      <c r="H19" s="15" t="s">
        <v>120</v>
      </c>
      <c r="I19" s="15">
        <v>3</v>
      </c>
      <c r="J19" s="15">
        <v>3</v>
      </c>
      <c r="K19" s="12">
        <f t="shared" si="0"/>
        <v>6</v>
      </c>
      <c r="L19" s="15" t="str">
        <f t="shared" si="1"/>
        <v>Riesgo Alto</v>
      </c>
      <c r="M19" s="15"/>
      <c r="N19" s="15" t="s">
        <v>34</v>
      </c>
      <c r="O19" s="15" t="s">
        <v>121</v>
      </c>
      <c r="P19" s="15">
        <v>2</v>
      </c>
      <c r="Q19" s="15">
        <v>2</v>
      </c>
      <c r="R19" s="15">
        <f t="shared" si="2"/>
        <v>4</v>
      </c>
      <c r="S19" s="15" t="s">
        <v>122</v>
      </c>
      <c r="T19" s="15" t="s">
        <v>36</v>
      </c>
      <c r="U19" s="15" t="s">
        <v>123</v>
      </c>
      <c r="V19" s="15" t="s">
        <v>60</v>
      </c>
      <c r="W19" s="17" t="s">
        <v>61</v>
      </c>
      <c r="X19" s="15" t="s">
        <v>124</v>
      </c>
      <c r="Y19" s="15" t="s">
        <v>52</v>
      </c>
    </row>
    <row r="20" spans="2:25" ht="174" customHeight="1" x14ac:dyDescent="0.3">
      <c r="B20" s="32">
        <v>14</v>
      </c>
      <c r="C20" s="13" t="s">
        <v>42</v>
      </c>
      <c r="D20" s="13" t="s">
        <v>43</v>
      </c>
      <c r="E20" s="13" t="s">
        <v>86</v>
      </c>
      <c r="F20" s="16" t="s">
        <v>125</v>
      </c>
      <c r="G20" s="14" t="s">
        <v>126</v>
      </c>
      <c r="H20" s="15" t="s">
        <v>127</v>
      </c>
      <c r="I20" s="12">
        <v>3</v>
      </c>
      <c r="J20" s="12">
        <v>4</v>
      </c>
      <c r="K20" s="15">
        <f t="shared" si="0"/>
        <v>7</v>
      </c>
      <c r="L20" s="15" t="str">
        <f t="shared" si="1"/>
        <v>Riesgo Alto</v>
      </c>
      <c r="M20" s="15" t="s">
        <v>34</v>
      </c>
      <c r="N20" s="15" t="s">
        <v>34</v>
      </c>
      <c r="O20" s="15" t="s">
        <v>128</v>
      </c>
      <c r="P20" s="15">
        <v>2</v>
      </c>
      <c r="Q20" s="15">
        <v>2</v>
      </c>
      <c r="R20" s="15">
        <v>4</v>
      </c>
      <c r="S20" s="15" t="s">
        <v>122</v>
      </c>
      <c r="T20" s="15" t="s">
        <v>36</v>
      </c>
      <c r="U20" s="15" t="s">
        <v>129</v>
      </c>
      <c r="V20" s="15" t="s">
        <v>130</v>
      </c>
      <c r="W20" s="15" t="s">
        <v>115</v>
      </c>
      <c r="X20" s="15" t="s">
        <v>131</v>
      </c>
      <c r="Y20" s="15" t="s">
        <v>63</v>
      </c>
    </row>
    <row r="21" spans="2:25" ht="106.2" customHeight="1" x14ac:dyDescent="0.3">
      <c r="B21" s="32">
        <v>15</v>
      </c>
      <c r="C21" s="13" t="s">
        <v>42</v>
      </c>
      <c r="D21" s="13" t="s">
        <v>43</v>
      </c>
      <c r="E21" s="13" t="s">
        <v>86</v>
      </c>
      <c r="F21" s="16" t="s">
        <v>132</v>
      </c>
      <c r="G21" s="14" t="s">
        <v>133</v>
      </c>
      <c r="H21" s="15" t="s">
        <v>134</v>
      </c>
      <c r="I21" s="12">
        <v>2</v>
      </c>
      <c r="J21" s="12">
        <v>3</v>
      </c>
      <c r="K21" s="15">
        <f t="shared" si="0"/>
        <v>5</v>
      </c>
      <c r="L21" s="15" t="str">
        <f t="shared" si="1"/>
        <v>Riesgo Medio</v>
      </c>
      <c r="M21" s="15" t="s">
        <v>34</v>
      </c>
      <c r="N21" s="15"/>
      <c r="O21" s="15" t="s">
        <v>135</v>
      </c>
      <c r="P21" s="15">
        <v>2</v>
      </c>
      <c r="Q21" s="15">
        <v>2</v>
      </c>
      <c r="R21" s="15">
        <f t="shared" si="2"/>
        <v>4</v>
      </c>
      <c r="S21" s="15" t="str">
        <f t="shared" si="3"/>
        <v>Riesgo Bajo</v>
      </c>
      <c r="T21" s="15" t="s">
        <v>58</v>
      </c>
      <c r="U21" s="15" t="s">
        <v>69</v>
      </c>
      <c r="V21" s="15" t="s">
        <v>136</v>
      </c>
      <c r="W21" s="15" t="s">
        <v>61</v>
      </c>
      <c r="X21" s="15" t="s">
        <v>137</v>
      </c>
      <c r="Y21" s="15" t="s">
        <v>63</v>
      </c>
    </row>
    <row r="22" spans="2:25" ht="106.2" customHeight="1" x14ac:dyDescent="0.3">
      <c r="B22" s="32">
        <v>16</v>
      </c>
      <c r="C22" s="13" t="s">
        <v>42</v>
      </c>
      <c r="D22" s="13" t="s">
        <v>43</v>
      </c>
      <c r="E22" s="13" t="s">
        <v>86</v>
      </c>
      <c r="F22" s="16" t="s">
        <v>138</v>
      </c>
      <c r="G22" s="14" t="s">
        <v>139</v>
      </c>
      <c r="H22" s="15" t="s">
        <v>140</v>
      </c>
      <c r="I22" s="12">
        <v>2</v>
      </c>
      <c r="J22" s="12">
        <v>3</v>
      </c>
      <c r="K22" s="15">
        <f t="shared" si="0"/>
        <v>5</v>
      </c>
      <c r="L22" s="15" t="str">
        <f t="shared" si="1"/>
        <v>Riesgo Medio</v>
      </c>
      <c r="M22" s="28"/>
      <c r="N22" s="15" t="s">
        <v>34</v>
      </c>
      <c r="O22" s="15" t="s">
        <v>141</v>
      </c>
      <c r="P22" s="15">
        <v>2</v>
      </c>
      <c r="Q22" s="15">
        <v>2</v>
      </c>
      <c r="R22" s="15">
        <f t="shared" si="2"/>
        <v>4</v>
      </c>
      <c r="S22" s="15" t="str">
        <f t="shared" si="3"/>
        <v>Riesgo Bajo</v>
      </c>
      <c r="T22" s="15" t="s">
        <v>142</v>
      </c>
      <c r="U22" s="15" t="s">
        <v>59</v>
      </c>
      <c r="V22" s="15" t="s">
        <v>143</v>
      </c>
      <c r="W22" s="15" t="s">
        <v>61</v>
      </c>
      <c r="X22" s="15" t="s">
        <v>144</v>
      </c>
      <c r="Y22" s="15" t="s">
        <v>63</v>
      </c>
    </row>
    <row r="23" spans="2:25" ht="106.2" customHeight="1" x14ac:dyDescent="0.3">
      <c r="B23" s="32">
        <v>17</v>
      </c>
      <c r="C23" s="18" t="s">
        <v>42</v>
      </c>
      <c r="D23" s="18" t="s">
        <v>43</v>
      </c>
      <c r="E23" s="18" t="s">
        <v>86</v>
      </c>
      <c r="F23" s="19" t="s">
        <v>138</v>
      </c>
      <c r="G23" s="25" t="s">
        <v>145</v>
      </c>
      <c r="H23" s="23" t="s">
        <v>146</v>
      </c>
      <c r="I23" s="26">
        <v>3</v>
      </c>
      <c r="J23" s="26">
        <v>3</v>
      </c>
      <c r="K23" s="26">
        <v>5</v>
      </c>
      <c r="L23" s="23" t="s">
        <v>147</v>
      </c>
      <c r="M23" s="29"/>
      <c r="N23" s="29" t="s">
        <v>34</v>
      </c>
      <c r="O23" s="27" t="s">
        <v>148</v>
      </c>
      <c r="P23" s="23">
        <v>2</v>
      </c>
      <c r="Q23" s="23">
        <v>2</v>
      </c>
      <c r="R23" s="15">
        <f t="shared" si="2"/>
        <v>4</v>
      </c>
      <c r="S23" s="15" t="str">
        <f t="shared" si="3"/>
        <v>Riesgo Bajo</v>
      </c>
      <c r="T23" s="23" t="s">
        <v>36</v>
      </c>
      <c r="U23" s="23" t="s">
        <v>59</v>
      </c>
      <c r="V23" s="23" t="s">
        <v>149</v>
      </c>
      <c r="W23" s="23" t="s">
        <v>150</v>
      </c>
      <c r="X23" s="23" t="s">
        <v>59</v>
      </c>
      <c r="Y23" s="24" t="s">
        <v>151</v>
      </c>
    </row>
    <row r="24" spans="2:25" ht="106.2" customHeight="1" x14ac:dyDescent="0.3">
      <c r="B24" s="32">
        <v>18</v>
      </c>
      <c r="C24" s="13" t="s">
        <v>42</v>
      </c>
      <c r="D24" s="13" t="s">
        <v>43</v>
      </c>
      <c r="E24" s="13" t="s">
        <v>86</v>
      </c>
      <c r="F24" s="13" t="s">
        <v>152</v>
      </c>
      <c r="G24" s="14" t="s">
        <v>153</v>
      </c>
      <c r="H24" s="15" t="s">
        <v>154</v>
      </c>
      <c r="I24" s="12">
        <v>2</v>
      </c>
      <c r="J24" s="12">
        <v>3</v>
      </c>
      <c r="K24" s="15">
        <f t="shared" si="0"/>
        <v>5</v>
      </c>
      <c r="L24" s="15" t="str">
        <f t="shared" si="1"/>
        <v>Riesgo Medio</v>
      </c>
      <c r="M24" s="28"/>
      <c r="N24" s="15" t="s">
        <v>34</v>
      </c>
      <c r="O24" s="15" t="s">
        <v>155</v>
      </c>
      <c r="P24" s="15">
        <v>1</v>
      </c>
      <c r="Q24" s="15">
        <v>1</v>
      </c>
      <c r="R24" s="15">
        <f t="shared" si="2"/>
        <v>2</v>
      </c>
      <c r="S24" s="15" t="str">
        <f t="shared" si="3"/>
        <v>Riesgo Bajo</v>
      </c>
      <c r="T24" s="15" t="s">
        <v>36</v>
      </c>
      <c r="U24" s="15" t="s">
        <v>82</v>
      </c>
      <c r="V24" s="15" t="s">
        <v>156</v>
      </c>
      <c r="W24" s="15" t="s">
        <v>157</v>
      </c>
      <c r="X24" s="15" t="s">
        <v>158</v>
      </c>
      <c r="Y24" s="15" t="s">
        <v>159</v>
      </c>
    </row>
    <row r="25" spans="2:25" ht="106.2" customHeight="1" x14ac:dyDescent="0.3">
      <c r="B25" s="32">
        <v>19</v>
      </c>
      <c r="C25" s="13" t="s">
        <v>42</v>
      </c>
      <c r="D25" s="13" t="s">
        <v>43</v>
      </c>
      <c r="E25" s="13" t="s">
        <v>86</v>
      </c>
      <c r="F25" s="16" t="s">
        <v>160</v>
      </c>
      <c r="G25" s="14" t="s">
        <v>161</v>
      </c>
      <c r="H25" s="15" t="s">
        <v>162</v>
      </c>
      <c r="I25" s="12">
        <v>3</v>
      </c>
      <c r="J25" s="12">
        <v>3</v>
      </c>
      <c r="K25" s="15">
        <f t="shared" si="0"/>
        <v>6</v>
      </c>
      <c r="L25" s="15" t="str">
        <f t="shared" si="1"/>
        <v>Riesgo Alto</v>
      </c>
      <c r="M25" s="15" t="s">
        <v>34</v>
      </c>
      <c r="N25" s="15" t="s">
        <v>34</v>
      </c>
      <c r="O25" s="15" t="s">
        <v>163</v>
      </c>
      <c r="P25" s="15">
        <v>2</v>
      </c>
      <c r="Q25" s="15">
        <v>3</v>
      </c>
      <c r="R25" s="15">
        <f t="shared" si="2"/>
        <v>5</v>
      </c>
      <c r="S25" s="15" t="str">
        <f t="shared" si="3"/>
        <v>Riesgo Medio</v>
      </c>
      <c r="T25" s="15" t="s">
        <v>36</v>
      </c>
      <c r="U25" s="15" t="s">
        <v>48</v>
      </c>
      <c r="V25" s="15" t="s">
        <v>130</v>
      </c>
      <c r="W25" s="15" t="s">
        <v>115</v>
      </c>
      <c r="X25" s="15" t="s">
        <v>164</v>
      </c>
      <c r="Y25" s="15" t="s">
        <v>85</v>
      </c>
    </row>
    <row r="26" spans="2:25" ht="106.2" customHeight="1" x14ac:dyDescent="0.3">
      <c r="B26" s="32">
        <v>20</v>
      </c>
      <c r="C26" s="13" t="s">
        <v>42</v>
      </c>
      <c r="D26" s="13" t="s">
        <v>43</v>
      </c>
      <c r="E26" s="13" t="s">
        <v>86</v>
      </c>
      <c r="F26" s="16" t="s">
        <v>165</v>
      </c>
      <c r="G26" s="14" t="s">
        <v>166</v>
      </c>
      <c r="H26" s="15" t="s">
        <v>167</v>
      </c>
      <c r="I26" s="12">
        <v>3</v>
      </c>
      <c r="J26" s="12">
        <v>3</v>
      </c>
      <c r="K26" s="15">
        <f t="shared" si="0"/>
        <v>6</v>
      </c>
      <c r="L26" s="15" t="str">
        <f t="shared" si="1"/>
        <v>Riesgo Alto</v>
      </c>
      <c r="M26" s="15" t="s">
        <v>34</v>
      </c>
      <c r="N26" s="12" t="s">
        <v>34</v>
      </c>
      <c r="O26" s="15" t="s">
        <v>168</v>
      </c>
      <c r="P26" s="15">
        <v>2</v>
      </c>
      <c r="Q26" s="15">
        <v>3</v>
      </c>
      <c r="R26" s="15">
        <f t="shared" si="2"/>
        <v>5</v>
      </c>
      <c r="S26" s="15" t="str">
        <f t="shared" si="3"/>
        <v>Riesgo Medio</v>
      </c>
      <c r="T26" s="15" t="s">
        <v>36</v>
      </c>
      <c r="U26" s="15" t="s">
        <v>48</v>
      </c>
      <c r="V26" s="15" t="s">
        <v>169</v>
      </c>
      <c r="W26" s="15" t="s">
        <v>115</v>
      </c>
      <c r="X26" s="15" t="s">
        <v>170</v>
      </c>
      <c r="Y26" s="15" t="s">
        <v>171</v>
      </c>
    </row>
    <row r="27" spans="2:25" ht="137.4" customHeight="1" x14ac:dyDescent="0.3">
      <c r="B27" s="32">
        <v>21</v>
      </c>
      <c r="C27" s="13" t="s">
        <v>42</v>
      </c>
      <c r="D27" s="13" t="s">
        <v>43</v>
      </c>
      <c r="E27" s="13" t="s">
        <v>86</v>
      </c>
      <c r="F27" s="16" t="s">
        <v>172</v>
      </c>
      <c r="G27" s="14" t="s">
        <v>173</v>
      </c>
      <c r="H27" s="15" t="s">
        <v>174</v>
      </c>
      <c r="I27" s="12">
        <v>2</v>
      </c>
      <c r="J27" s="12">
        <v>3</v>
      </c>
      <c r="K27" s="15">
        <f t="shared" si="0"/>
        <v>5</v>
      </c>
      <c r="L27" s="15" t="str">
        <f t="shared" si="1"/>
        <v>Riesgo Medio</v>
      </c>
      <c r="M27" s="15"/>
      <c r="N27" s="15" t="s">
        <v>34</v>
      </c>
      <c r="O27" s="15" t="s">
        <v>175</v>
      </c>
      <c r="P27" s="15">
        <v>2</v>
      </c>
      <c r="Q27" s="15">
        <v>2</v>
      </c>
      <c r="R27" s="15">
        <f t="shared" si="2"/>
        <v>4</v>
      </c>
      <c r="S27" s="15" t="str">
        <f t="shared" si="3"/>
        <v>Riesgo Bajo</v>
      </c>
      <c r="T27" s="15"/>
      <c r="U27" s="15" t="s">
        <v>82</v>
      </c>
      <c r="V27" s="15" t="s">
        <v>156</v>
      </c>
      <c r="W27" s="15" t="s">
        <v>157</v>
      </c>
      <c r="X27" s="15" t="s">
        <v>176</v>
      </c>
      <c r="Y27" s="15" t="s">
        <v>177</v>
      </c>
    </row>
    <row r="28" spans="2:25" ht="188.4" customHeight="1" x14ac:dyDescent="0.3">
      <c r="B28" s="32">
        <v>22</v>
      </c>
      <c r="C28" s="21" t="s">
        <v>42</v>
      </c>
      <c r="D28" s="21" t="s">
        <v>43</v>
      </c>
      <c r="E28" s="21" t="s">
        <v>86</v>
      </c>
      <c r="F28" s="31" t="s">
        <v>233</v>
      </c>
      <c r="G28" s="14" t="s">
        <v>237</v>
      </c>
      <c r="H28" s="22" t="s">
        <v>178</v>
      </c>
      <c r="I28" s="12">
        <v>3</v>
      </c>
      <c r="J28" s="12">
        <v>3</v>
      </c>
      <c r="K28" s="15">
        <f t="shared" ref="K28" si="12">+I28+J28</f>
        <v>6</v>
      </c>
      <c r="L28" s="15" t="str">
        <f t="shared" ref="L28" si="13">+IF(AND(K28&gt;=2,K28&lt;=4),"Riesgo Bajo",IF(K28=5,"Riesgo Medio",IF(AND(K28&gt;=6,K28&lt;=7),"Riesgo Alto",IF(AND(K28&gt;=8,K28&lt;=10),"Riesgo Extremo",""))))</f>
        <v>Riesgo Alto</v>
      </c>
      <c r="M28" s="22"/>
      <c r="N28" s="22" t="s">
        <v>34</v>
      </c>
      <c r="O28" s="22" t="s">
        <v>234</v>
      </c>
      <c r="P28" s="15">
        <v>2</v>
      </c>
      <c r="Q28" s="15">
        <v>2</v>
      </c>
      <c r="R28" s="15">
        <f t="shared" ref="R28:R30" si="14">+P28+Q28</f>
        <v>4</v>
      </c>
      <c r="S28" s="15" t="str">
        <f t="shared" ref="S28:S30" si="15">+IF(AND(R28&gt;=2,R28&lt;=4),"Riesgo Bajo",IF(R28=5,"Riesgo Medio",IF(AND(R28&gt;=6,R28&lt;=7),"Riesgo Alto",IF(AND(R28&gt;=8,R28&lt;=10),"Riesgo Extremo",""))))</f>
        <v>Riesgo Bajo</v>
      </c>
      <c r="T28" s="15" t="s">
        <v>36</v>
      </c>
      <c r="U28" s="23" t="s">
        <v>59</v>
      </c>
      <c r="V28" s="22" t="s">
        <v>60</v>
      </c>
      <c r="W28" s="15" t="s">
        <v>115</v>
      </c>
      <c r="X28" s="22" t="s">
        <v>238</v>
      </c>
      <c r="Y28" s="22" t="s">
        <v>63</v>
      </c>
    </row>
    <row r="29" spans="2:25" ht="106.2" customHeight="1" x14ac:dyDescent="0.3">
      <c r="B29" s="32">
        <v>23</v>
      </c>
      <c r="C29" s="13" t="s">
        <v>42</v>
      </c>
      <c r="D29" s="13" t="s">
        <v>43</v>
      </c>
      <c r="E29" s="13" t="s">
        <v>86</v>
      </c>
      <c r="F29" s="16" t="s">
        <v>179</v>
      </c>
      <c r="G29" s="14" t="s">
        <v>180</v>
      </c>
      <c r="H29" s="15" t="s">
        <v>181</v>
      </c>
      <c r="I29" s="12">
        <v>2</v>
      </c>
      <c r="J29" s="12">
        <v>2</v>
      </c>
      <c r="K29" s="15">
        <f t="shared" si="0"/>
        <v>4</v>
      </c>
      <c r="L29" s="15" t="str">
        <f t="shared" si="1"/>
        <v>Riesgo Bajo</v>
      </c>
      <c r="M29" s="15" t="s">
        <v>34</v>
      </c>
      <c r="N29" s="15" t="s">
        <v>34</v>
      </c>
      <c r="O29" s="15" t="s">
        <v>182</v>
      </c>
      <c r="P29" s="15">
        <v>2</v>
      </c>
      <c r="Q29" s="15">
        <v>2</v>
      </c>
      <c r="R29" s="15">
        <f t="shared" si="14"/>
        <v>4</v>
      </c>
      <c r="S29" s="15" t="str">
        <f t="shared" si="15"/>
        <v>Riesgo Bajo</v>
      </c>
      <c r="T29" s="15" t="s">
        <v>36</v>
      </c>
      <c r="U29" s="15" t="s">
        <v>48</v>
      </c>
      <c r="V29" s="15" t="s">
        <v>156</v>
      </c>
      <c r="W29" s="15" t="s">
        <v>157</v>
      </c>
      <c r="X29" s="15" t="s">
        <v>183</v>
      </c>
      <c r="Y29" s="15" t="s">
        <v>94</v>
      </c>
    </row>
    <row r="30" spans="2:25" ht="106.2" customHeight="1" x14ac:dyDescent="0.3">
      <c r="B30" s="32">
        <v>24</v>
      </c>
      <c r="C30" s="13" t="s">
        <v>42</v>
      </c>
      <c r="D30" s="13" t="s">
        <v>118</v>
      </c>
      <c r="E30" s="13" t="s">
        <v>86</v>
      </c>
      <c r="F30" s="16" t="s">
        <v>184</v>
      </c>
      <c r="G30" s="14" t="s">
        <v>185</v>
      </c>
      <c r="H30" s="15" t="s">
        <v>186</v>
      </c>
      <c r="I30" s="12">
        <v>2</v>
      </c>
      <c r="J30" s="12">
        <v>3</v>
      </c>
      <c r="K30" s="15">
        <f t="shared" si="0"/>
        <v>5</v>
      </c>
      <c r="L30" s="15" t="str">
        <f t="shared" si="1"/>
        <v>Riesgo Medio</v>
      </c>
      <c r="M30" s="15"/>
      <c r="N30" s="15" t="s">
        <v>34</v>
      </c>
      <c r="O30" s="15" t="s">
        <v>187</v>
      </c>
      <c r="P30" s="15">
        <v>2</v>
      </c>
      <c r="Q30" s="15">
        <v>2</v>
      </c>
      <c r="R30" s="15">
        <f t="shared" si="14"/>
        <v>4</v>
      </c>
      <c r="S30" s="15" t="str">
        <f t="shared" si="15"/>
        <v>Riesgo Bajo</v>
      </c>
      <c r="T30" s="15" t="s">
        <v>36</v>
      </c>
      <c r="U30" s="15" t="s">
        <v>82</v>
      </c>
      <c r="V30" s="20" t="s">
        <v>114</v>
      </c>
      <c r="W30" s="15" t="s">
        <v>157</v>
      </c>
      <c r="X30" s="17" t="s">
        <v>188</v>
      </c>
      <c r="Y30" s="15" t="s">
        <v>189</v>
      </c>
    </row>
    <row r="31" spans="2:25" ht="106.2" customHeight="1" x14ac:dyDescent="0.3">
      <c r="B31" s="32">
        <v>25</v>
      </c>
      <c r="C31" s="13" t="s">
        <v>42</v>
      </c>
      <c r="D31" s="16" t="s">
        <v>43</v>
      </c>
      <c r="E31" s="13" t="s">
        <v>86</v>
      </c>
      <c r="F31" s="16" t="s">
        <v>190</v>
      </c>
      <c r="G31" s="14" t="s">
        <v>191</v>
      </c>
      <c r="H31" s="15" t="s">
        <v>192</v>
      </c>
      <c r="I31" s="12">
        <v>2</v>
      </c>
      <c r="J31" s="12">
        <v>3</v>
      </c>
      <c r="K31" s="15">
        <f t="shared" si="0"/>
        <v>5</v>
      </c>
      <c r="L31" s="15" t="str">
        <f t="shared" si="1"/>
        <v>Riesgo Medio</v>
      </c>
      <c r="M31" s="28"/>
      <c r="N31" s="15" t="s">
        <v>34</v>
      </c>
      <c r="O31" s="15" t="s">
        <v>193</v>
      </c>
      <c r="P31" s="15">
        <v>1</v>
      </c>
      <c r="Q31" s="15">
        <v>1</v>
      </c>
      <c r="R31" s="15">
        <f t="shared" si="2"/>
        <v>2</v>
      </c>
      <c r="S31" s="15" t="str">
        <f t="shared" si="3"/>
        <v>Riesgo Bajo</v>
      </c>
      <c r="T31" s="20" t="str">
        <f>IF(R31&lt;=2,"NO",IF(R31&lt;=4,"NO",IF(R31&lt;=5,"SI")))</f>
        <v>NO</v>
      </c>
      <c r="U31" s="15" t="s">
        <v>82</v>
      </c>
      <c r="V31" s="15" t="s">
        <v>91</v>
      </c>
      <c r="W31" s="15" t="s">
        <v>194</v>
      </c>
      <c r="X31" s="15" t="s">
        <v>195</v>
      </c>
      <c r="Y31" s="15" t="s">
        <v>52</v>
      </c>
    </row>
    <row r="32" spans="2:25" ht="138" customHeight="1" x14ac:dyDescent="0.3">
      <c r="B32" s="32">
        <v>26</v>
      </c>
      <c r="C32" s="13" t="s">
        <v>28</v>
      </c>
      <c r="D32" s="13" t="s">
        <v>43</v>
      </c>
      <c r="E32" s="13" t="s">
        <v>86</v>
      </c>
      <c r="F32" s="13" t="s">
        <v>184</v>
      </c>
      <c r="G32" s="14" t="s">
        <v>196</v>
      </c>
      <c r="H32" s="15" t="s">
        <v>197</v>
      </c>
      <c r="I32" s="12">
        <v>2</v>
      </c>
      <c r="J32" s="12">
        <v>3</v>
      </c>
      <c r="K32" s="15">
        <f t="shared" si="0"/>
        <v>5</v>
      </c>
      <c r="L32" s="15" t="str">
        <f t="shared" si="1"/>
        <v>Riesgo Medio</v>
      </c>
      <c r="M32" s="15"/>
      <c r="N32" s="15" t="s">
        <v>34</v>
      </c>
      <c r="O32" s="15" t="s">
        <v>198</v>
      </c>
      <c r="P32" s="15">
        <v>1</v>
      </c>
      <c r="Q32" s="15">
        <v>1</v>
      </c>
      <c r="R32" s="15">
        <f t="shared" si="2"/>
        <v>2</v>
      </c>
      <c r="S32" s="15" t="str">
        <f t="shared" si="3"/>
        <v>Riesgo Bajo</v>
      </c>
      <c r="T32" s="15" t="s">
        <v>36</v>
      </c>
      <c r="U32" s="15" t="s">
        <v>82</v>
      </c>
      <c r="V32" s="15" t="s">
        <v>91</v>
      </c>
      <c r="W32" s="15" t="s">
        <v>199</v>
      </c>
      <c r="X32" s="15" t="s">
        <v>200</v>
      </c>
      <c r="Y32" s="15" t="s">
        <v>94</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1:E32" xr:uid="{CA49EBCC-4DF8-48A2-9B04-BECCC477DEDF}"/>
  </dataValidations>
  <pageMargins left="0.39370078740157483" right="0.39370078740157483" top="0.39370078740157483" bottom="0.39370078740157483" header="0" footer="0"/>
  <pageSetup scale="65" orientation="landscape" r:id="rId1"/>
  <rowBreaks count="1" manualBreakCount="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1" t="s">
        <v>201</v>
      </c>
      <c r="C1" s="72"/>
      <c r="D1" s="4"/>
      <c r="E1" s="71" t="s">
        <v>202</v>
      </c>
      <c r="F1" s="72"/>
    </row>
    <row r="2" spans="2:7" ht="15.6" x14ac:dyDescent="0.3">
      <c r="B2" s="4"/>
      <c r="C2" s="4"/>
      <c r="D2" s="4"/>
      <c r="E2" s="1"/>
      <c r="F2" s="5"/>
    </row>
    <row r="3" spans="2:7" ht="31.2" x14ac:dyDescent="0.3">
      <c r="B3" s="6" t="s">
        <v>25</v>
      </c>
      <c r="C3" s="6" t="s">
        <v>24</v>
      </c>
      <c r="D3" s="4"/>
      <c r="E3" s="6" t="s">
        <v>203</v>
      </c>
      <c r="F3" s="3" t="s">
        <v>25</v>
      </c>
      <c r="G3" s="2"/>
    </row>
    <row r="4" spans="2:7" ht="15.6" x14ac:dyDescent="0.3">
      <c r="B4" s="4"/>
      <c r="C4" s="4"/>
      <c r="D4" s="4"/>
      <c r="E4" s="1"/>
      <c r="F4" s="5"/>
      <c r="G4" s="2"/>
    </row>
    <row r="5" spans="2:7" ht="16.8" x14ac:dyDescent="0.3">
      <c r="B5" s="6" t="s">
        <v>204</v>
      </c>
      <c r="C5" s="6">
        <v>1</v>
      </c>
      <c r="D5" s="4"/>
      <c r="E5" s="6" t="s">
        <v>205</v>
      </c>
      <c r="F5" s="7" t="s">
        <v>206</v>
      </c>
      <c r="G5" s="2"/>
    </row>
    <row r="6" spans="2:7" ht="16.8" x14ac:dyDescent="0.3">
      <c r="B6" s="6" t="s">
        <v>207</v>
      </c>
      <c r="C6" s="6">
        <v>2</v>
      </c>
      <c r="D6" s="4"/>
      <c r="E6" s="6" t="s">
        <v>208</v>
      </c>
      <c r="F6" s="7" t="s">
        <v>209</v>
      </c>
      <c r="G6" s="2"/>
    </row>
    <row r="7" spans="2:7" ht="16.8" x14ac:dyDescent="0.3">
      <c r="B7" s="6" t="s">
        <v>210</v>
      </c>
      <c r="C7" s="6">
        <v>3</v>
      </c>
      <c r="D7" s="4"/>
      <c r="E7" s="6">
        <v>5</v>
      </c>
      <c r="F7" s="7" t="s">
        <v>211</v>
      </c>
      <c r="G7" s="2"/>
    </row>
    <row r="8" spans="2:7" ht="16.8" x14ac:dyDescent="0.3">
      <c r="B8" s="6" t="s">
        <v>212</v>
      </c>
      <c r="C8" s="6">
        <v>4</v>
      </c>
      <c r="D8" s="4"/>
      <c r="E8" s="6" t="s">
        <v>213</v>
      </c>
      <c r="F8" s="7" t="s">
        <v>214</v>
      </c>
      <c r="G8" s="2"/>
    </row>
    <row r="9" spans="2:7" ht="33.6" x14ac:dyDescent="0.3">
      <c r="B9" s="6" t="s">
        <v>215</v>
      </c>
      <c r="C9" s="6">
        <v>5</v>
      </c>
      <c r="D9" s="4"/>
      <c r="E9" s="6">
        <v>1</v>
      </c>
      <c r="F9" s="7" t="s">
        <v>216</v>
      </c>
      <c r="G9" s="2"/>
    </row>
    <row r="10" spans="2:7" ht="15.6" x14ac:dyDescent="0.3">
      <c r="B10" s="8"/>
      <c r="C10" s="8"/>
      <c r="D10" s="4"/>
      <c r="E10" s="8"/>
      <c r="F10" s="8"/>
      <c r="G10" s="2"/>
    </row>
    <row r="11" spans="2:7" ht="15.6" x14ac:dyDescent="0.3">
      <c r="B11" s="8"/>
      <c r="C11" s="8"/>
      <c r="D11" s="1"/>
      <c r="E11" s="5"/>
      <c r="F11" s="5"/>
      <c r="G11" s="2"/>
    </row>
    <row r="12" spans="2:7" ht="15.6" x14ac:dyDescent="0.3">
      <c r="B12" s="71" t="s">
        <v>217</v>
      </c>
      <c r="C12" s="72"/>
      <c r="D12" s="1"/>
      <c r="E12" s="71" t="s">
        <v>202</v>
      </c>
      <c r="F12" s="72"/>
      <c r="G12" s="2"/>
    </row>
    <row r="13" spans="2:7" ht="15.6" x14ac:dyDescent="0.3">
      <c r="B13" s="4"/>
      <c r="C13" s="4"/>
      <c r="D13" s="1"/>
      <c r="E13" s="5"/>
      <c r="F13" s="5"/>
      <c r="G13" s="2"/>
    </row>
    <row r="14" spans="2:7" ht="15.6" x14ac:dyDescent="0.3">
      <c r="B14" s="6" t="s">
        <v>25</v>
      </c>
      <c r="C14" s="6" t="s">
        <v>218</v>
      </c>
      <c r="D14" s="1"/>
      <c r="E14" s="6" t="s">
        <v>219</v>
      </c>
      <c r="F14" s="3" t="s">
        <v>220</v>
      </c>
      <c r="G14" s="2"/>
    </row>
    <row r="15" spans="2:7" ht="15.6" x14ac:dyDescent="0.3">
      <c r="B15" s="4"/>
      <c r="C15" s="4"/>
      <c r="D15" s="1"/>
      <c r="E15" s="5"/>
      <c r="F15" s="5"/>
      <c r="G15" s="2"/>
    </row>
    <row r="16" spans="2:7" ht="15.6" x14ac:dyDescent="0.3">
      <c r="B16" s="6" t="s">
        <v>221</v>
      </c>
      <c r="C16" s="6">
        <v>1</v>
      </c>
      <c r="D16" s="1"/>
      <c r="E16" s="6" t="s">
        <v>222</v>
      </c>
      <c r="F16" s="3" t="s">
        <v>223</v>
      </c>
      <c r="G16" s="2"/>
    </row>
    <row r="17" spans="2:7" ht="15.6" x14ac:dyDescent="0.3">
      <c r="B17" s="6" t="s">
        <v>224</v>
      </c>
      <c r="C17" s="6">
        <v>2</v>
      </c>
      <c r="D17" s="1"/>
      <c r="E17" s="6" t="s">
        <v>225</v>
      </c>
      <c r="F17" s="3" t="s">
        <v>226</v>
      </c>
      <c r="G17" s="2"/>
    </row>
    <row r="18" spans="2:7" ht="15.6" x14ac:dyDescent="0.3">
      <c r="B18" s="6" t="s">
        <v>227</v>
      </c>
      <c r="C18" s="6">
        <v>3</v>
      </c>
      <c r="D18" s="1"/>
      <c r="E18" s="5"/>
      <c r="F18" s="5"/>
      <c r="G18" s="2"/>
    </row>
    <row r="19" spans="2:7" ht="15.6" x14ac:dyDescent="0.3">
      <c r="B19" s="6" t="s">
        <v>228</v>
      </c>
      <c r="C19" s="6">
        <v>4</v>
      </c>
      <c r="D19" s="1"/>
      <c r="E19" s="5"/>
      <c r="F19" s="5"/>
      <c r="G19" s="2"/>
    </row>
    <row r="20" spans="2:7" ht="15.6" x14ac:dyDescent="0.3">
      <c r="B20" s="6" t="s">
        <v>229</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CONSULTORIA</vt:lpstr>
      <vt:lpstr>CRITERIOS VALORACION DEL RIESGO</vt:lpstr>
      <vt:lpstr>'MATRIZ RIESGOS CONSULTORIA'!Área_de_impresión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Nicolás Leonardo Gutiérrez Medina</cp:lastModifiedBy>
  <cp:revision/>
  <dcterms:created xsi:type="dcterms:W3CDTF">2018-12-30T14:30:46Z</dcterms:created>
  <dcterms:modified xsi:type="dcterms:W3CDTF">2025-09-03T22:34:57Z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